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8505" yWindow="105" windowWidth="10095" windowHeight="528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J40" i="2"/>
  <c r="I40"/>
  <c r="H40"/>
  <c r="F40"/>
  <c r="E40"/>
  <c r="G40" l="1"/>
  <c r="L40" s="1"/>
  <c r="K40"/>
  <c r="E4"/>
  <c r="J35" l="1"/>
  <c r="I35"/>
  <c r="H35"/>
  <c r="F35"/>
  <c r="E35"/>
  <c r="J31"/>
  <c r="I31"/>
  <c r="H31"/>
  <c r="F31"/>
  <c r="E31"/>
  <c r="K31" l="1"/>
  <c r="K35"/>
  <c r="G35"/>
  <c r="L35" s="1"/>
  <c r="G31"/>
  <c r="L31" s="1"/>
  <c r="J38"/>
  <c r="J39"/>
  <c r="J32"/>
  <c r="J33"/>
  <c r="J34"/>
  <c r="I38"/>
  <c r="I39"/>
  <c r="I32"/>
  <c r="I33"/>
  <c r="I34"/>
  <c r="H30" l="1"/>
  <c r="H32"/>
  <c r="H41" l="1"/>
  <c r="J8" l="1"/>
  <c r="F38" l="1"/>
  <c r="F39"/>
  <c r="F33"/>
  <c r="F34"/>
  <c r="E38"/>
  <c r="K38" s="1"/>
  <c r="E39"/>
  <c r="K39" s="1"/>
  <c r="E34"/>
  <c r="K34" s="1"/>
  <c r="E33"/>
  <c r="K33" s="1"/>
  <c r="F41"/>
  <c r="E13"/>
  <c r="F37"/>
  <c r="F36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2"/>
  <c r="F4"/>
  <c r="E41"/>
  <c r="E37"/>
  <c r="E36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2"/>
  <c r="K32" s="1"/>
  <c r="E5"/>
  <c r="I30"/>
  <c r="I36"/>
  <c r="I37"/>
  <c r="I41"/>
  <c r="J4"/>
  <c r="J5"/>
  <c r="J6"/>
  <c r="J7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6"/>
  <c r="J37"/>
  <c r="J41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3"/>
  <c r="H34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K15" l="1"/>
  <c r="K6"/>
  <c r="E3"/>
  <c r="K19"/>
  <c r="G36"/>
  <c r="L36" s="1"/>
  <c r="G37"/>
  <c r="L37" s="1"/>
  <c r="G30"/>
  <c r="L30" s="1"/>
  <c r="G41"/>
  <c r="L41" s="1"/>
  <c r="G38"/>
  <c r="L38" s="1"/>
  <c r="G33"/>
  <c r="L33" s="1"/>
  <c r="G39"/>
  <c r="L39" s="1"/>
  <c r="G34"/>
  <c r="L34" s="1"/>
  <c r="G29"/>
  <c r="L29" s="1"/>
  <c r="G32"/>
  <c r="L32" s="1"/>
  <c r="I3"/>
  <c r="K5"/>
  <c r="K7"/>
  <c r="K41"/>
  <c r="G19"/>
  <c r="L19" s="1"/>
  <c r="G11"/>
  <c r="L11" s="1"/>
  <c r="G7"/>
  <c r="L7" s="1"/>
  <c r="G5"/>
  <c r="L5" s="1"/>
  <c r="K37"/>
  <c r="K28"/>
  <c r="K26"/>
  <c r="K24"/>
  <c r="K22"/>
  <c r="K20"/>
  <c r="K18"/>
  <c r="K16"/>
  <c r="K14"/>
  <c r="K12"/>
  <c r="K10"/>
  <c r="K8"/>
  <c r="K4"/>
  <c r="K23"/>
  <c r="K21"/>
  <c r="G27"/>
  <c r="L27" s="1"/>
  <c r="G23"/>
  <c r="L23" s="1"/>
  <c r="G21"/>
  <c r="L21" s="1"/>
  <c r="G18"/>
  <c r="L18" s="1"/>
  <c r="K29"/>
  <c r="K13"/>
  <c r="G26"/>
  <c r="L26" s="1"/>
  <c r="G15"/>
  <c r="L15" s="1"/>
  <c r="G13"/>
  <c r="L13" s="1"/>
  <c r="G10"/>
  <c r="L10" s="1"/>
  <c r="G4"/>
  <c r="K36"/>
  <c r="K30"/>
  <c r="K27"/>
  <c r="K25"/>
  <c r="K17"/>
  <c r="K11"/>
  <c r="K9"/>
  <c r="G25"/>
  <c r="L25" s="1"/>
  <c r="G22"/>
  <c r="L22" s="1"/>
  <c r="G17"/>
  <c r="L17" s="1"/>
  <c r="G14"/>
  <c r="L14" s="1"/>
  <c r="G9"/>
  <c r="L9" s="1"/>
  <c r="G6"/>
  <c r="L6" s="1"/>
  <c r="G28"/>
  <c r="L28" s="1"/>
  <c r="G24"/>
  <c r="L24" s="1"/>
  <c r="G20"/>
  <c r="L20" s="1"/>
  <c r="G16"/>
  <c r="L16" s="1"/>
  <c r="G12"/>
  <c r="L12" s="1"/>
  <c r="G8"/>
  <c r="L8" s="1"/>
  <c r="J3"/>
  <c r="K3" l="1"/>
  <c r="L4"/>
  <c r="G3"/>
  <c r="L3" s="1"/>
</calcChain>
</file>

<file path=xl/sharedStrings.xml><?xml version="1.0" encoding="utf-8"?>
<sst xmlns="http://schemas.openxmlformats.org/spreadsheetml/2006/main" count="118" uniqueCount="77">
  <si>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</si>
  <si>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</si>
  <si>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</si>
  <si>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</si>
  <si>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</si>
  <si>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</si>
  <si>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</si>
  <si>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</si>
  <si>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</si>
  <si>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</si>
  <si>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</si>
  <si>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</si>
  <si>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</si>
  <si>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</si>
  <si>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</si>
  <si>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</si>
  <si>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</si>
  <si>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</si>
  <si>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</si>
  <si>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</si>
  <si>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</si>
  <si>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</si>
  <si>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</si>
  <si>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</si>
  <si>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</si>
  <si>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</si>
  <si>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</si>
  <si>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</si>
  <si>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</si>
  <si>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</si>
  <si>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</si>
  <si>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</si>
  <si>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</si>
  <si>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</si>
  <si>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</si>
  <si>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</si>
  <si>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</si>
  <si>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</si>
  <si>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</si>
  <si>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</si>
  <si>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9" type="noConversion"/>
  </si>
  <si>
    <t>COST</t>
    <phoneticPr fontId="29" type="noConversion"/>
  </si>
  <si>
    <t>成本</t>
    <phoneticPr fontId="29" type="noConversion"/>
  </si>
  <si>
    <t>销售金额差异</t>
    <phoneticPr fontId="29" type="noConversion"/>
  </si>
  <si>
    <t>销售成本差异</t>
    <phoneticPr fontId="29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</si>
  <si>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</si>
  <si>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</si>
  <si>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</si>
  <si>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</si>
  <si>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</si>
  <si>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</si>
  <si>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</si>
  <si>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</si>
  <si>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</si>
  <si>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</si>
  <si>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</si>
  <si>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</si>
  <si>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</si>
  <si>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</si>
  <si>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</si>
  <si>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</si>
  <si>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</si>
  <si>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>DEPT</t>
  </si>
  <si>
    <t>QTY</t>
  </si>
  <si>
    <t>AMT</t>
  </si>
  <si>
    <t>COST</t>
  </si>
  <si>
    <t>PROFIT</t>
  </si>
  <si>
    <t>PROFIT_RATE</t>
  </si>
  <si>
    <t>70-手机通信自营</t>
  </si>
  <si>
    <r>
      <t>74-</t>
    </r>
    <r>
      <rPr>
        <sz val="8"/>
        <color rgb="FF000000"/>
        <rFont val="宋体"/>
        <family val="3"/>
        <charset val="134"/>
      </rPr>
      <t>赠品</t>
    </r>
    <phoneticPr fontId="29" type="noConversion"/>
  </si>
  <si>
    <t>74-赠品</t>
  </si>
  <si>
    <r>
      <t>37-</t>
    </r>
    <r>
      <rPr>
        <sz val="8"/>
        <color rgb="FF000000"/>
        <rFont val="宋体"/>
        <family val="3"/>
        <charset val="134"/>
      </rPr>
      <t>水果</t>
    </r>
    <phoneticPr fontId="29" type="noConversion"/>
  </si>
  <si>
    <t xml:space="preserve">   </t>
  </si>
  <si>
    <r>
      <t>40-</t>
    </r>
    <r>
      <rPr>
        <sz val="8"/>
        <color rgb="FF000000"/>
        <rFont val="宋体"/>
        <family val="3"/>
        <charset val="134"/>
      </rPr>
      <t>原材料</t>
    </r>
    <phoneticPr fontId="29" type="noConversion"/>
  </si>
  <si>
    <t>40-原材料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</si>
  <si>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29" type="noConversion"/>
  </si>
  <si>
    <t>910-市场部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</si>
</sst>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180" formatCode="_(* #,##0.00_);_(* \(#,##0.00\);_(* &quot;-&quot;??_);_(@_)"/>
    <numFmt numFmtId="181" formatCode="_(* #,##0_);_(* \(#,##0\);_(* &quot;-&quot;_);_(@_)"/>
  </numFmts>
  <fonts count="84">
    <font>
      <sz val="10"/>
      <name val="Arial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10"/>
      <name val="Arial"/>
      <family val="2"/>
    </font>
    <font>
      <sz val="9"/>
      <name val="Segoe UI"/>
      <family val="2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5">
    <xf numFmtId="0" fontId="0" fillId="0" borderId="0"/>
    <xf numFmtId="0" fontId="44" fillId="0" borderId="0" applyNumberFormat="0" applyFill="0" applyBorder="0" applyAlignment="0" applyProtection="0"/>
    <xf numFmtId="0" fontId="45" fillId="0" borderId="1" applyNumberFormat="0" applyFill="0" applyAlignment="0" applyProtection="0"/>
    <xf numFmtId="0" fontId="46" fillId="0" borderId="2" applyNumberFormat="0" applyFill="0" applyAlignment="0" applyProtection="0"/>
    <xf numFmtId="0" fontId="47" fillId="0" borderId="3" applyNumberFormat="0" applyFill="0" applyAlignment="0" applyProtection="0"/>
    <xf numFmtId="0" fontId="47" fillId="0" borderId="0" applyNumberFormat="0" applyFill="0" applyBorder="0" applyAlignment="0" applyProtection="0"/>
    <xf numFmtId="0" fontId="50" fillId="2" borderId="0" applyNumberFormat="0" applyBorder="0" applyAlignment="0" applyProtection="0"/>
    <xf numFmtId="0" fontId="48" fillId="3" borderId="0" applyNumberFormat="0" applyBorder="0" applyAlignment="0" applyProtection="0"/>
    <xf numFmtId="0" fontId="57" fillId="4" borderId="0" applyNumberFormat="0" applyBorder="0" applyAlignment="0" applyProtection="0"/>
    <xf numFmtId="0" fontId="59" fillId="5" borderId="4" applyNumberFormat="0" applyAlignment="0" applyProtection="0"/>
    <xf numFmtId="0" fontId="58" fillId="6" borderId="5" applyNumberFormat="0" applyAlignment="0" applyProtection="0"/>
    <xf numFmtId="0" fontId="52" fillId="6" borderId="4" applyNumberFormat="0" applyAlignment="0" applyProtection="0"/>
    <xf numFmtId="0" fontId="56" fillId="0" borderId="6" applyNumberFormat="0" applyFill="0" applyAlignment="0" applyProtection="0"/>
    <xf numFmtId="0" fontId="53" fillId="7" borderId="7" applyNumberFormat="0" applyAlignment="0" applyProtection="0"/>
    <xf numFmtId="0" fontId="55" fillId="0" borderId="0" applyNumberFormat="0" applyFill="0" applyBorder="0" applyAlignment="0" applyProtection="0"/>
    <xf numFmtId="0" fontId="25" fillId="8" borderId="8" applyNumberFormat="0" applyFont="0" applyAlignment="0" applyProtection="0">
      <alignment vertical="center"/>
    </xf>
    <xf numFmtId="0" fontId="54" fillId="0" borderId="0" applyNumberFormat="0" applyFill="0" applyBorder="0" applyAlignment="0" applyProtection="0"/>
    <xf numFmtId="0" fontId="51" fillId="0" borderId="9" applyNumberFormat="0" applyFill="0" applyAlignment="0" applyProtection="0"/>
    <xf numFmtId="0" fontId="42" fillId="9" borderId="0" applyNumberFormat="0" applyBorder="0" applyAlignment="0" applyProtection="0"/>
    <xf numFmtId="0" fontId="41" fillId="10" borderId="0" applyNumberFormat="0" applyBorder="0" applyAlignment="0" applyProtection="0"/>
    <xf numFmtId="0" fontId="41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3" borderId="0" applyNumberFormat="0" applyBorder="0" applyAlignment="0" applyProtection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7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1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2" fillId="32" borderId="0" applyNumberFormat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34" fillId="0" borderId="0"/>
    <xf numFmtId="0" fontId="34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6" fillId="0" borderId="0"/>
    <xf numFmtId="0" fontId="39" fillId="0" borderId="0" applyNumberFormat="0" applyFill="0" applyBorder="0" applyAlignment="0" applyProtection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0" fillId="0" borderId="0"/>
    <xf numFmtId="43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78" fontId="40" fillId="0" borderId="0" applyFont="0" applyFill="0" applyBorder="0" applyAlignment="0" applyProtection="0"/>
    <xf numFmtId="179" fontId="40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1" applyNumberFormat="0" applyFill="0" applyAlignment="0" applyProtection="0"/>
    <xf numFmtId="0" fontId="46" fillId="0" borderId="2" applyNumberFormat="0" applyFill="0" applyAlignment="0" applyProtection="0"/>
    <xf numFmtId="0" fontId="47" fillId="0" borderId="3" applyNumberFormat="0" applyFill="0" applyAlignment="0" applyProtection="0"/>
    <xf numFmtId="0" fontId="47" fillId="0" borderId="0" applyNumberFormat="0" applyFill="0" applyBorder="0" applyAlignment="0" applyProtection="0"/>
    <xf numFmtId="0" fontId="50" fillId="2" borderId="0" applyNumberFormat="0" applyBorder="0" applyAlignment="0" applyProtection="0"/>
    <xf numFmtId="0" fontId="48" fillId="3" borderId="0" applyNumberFormat="0" applyBorder="0" applyAlignment="0" applyProtection="0"/>
    <xf numFmtId="0" fontId="57" fillId="4" borderId="0" applyNumberFormat="0" applyBorder="0" applyAlignment="0" applyProtection="0"/>
    <xf numFmtId="0" fontId="59" fillId="5" borderId="4" applyNumberFormat="0" applyAlignment="0" applyProtection="0"/>
    <xf numFmtId="0" fontId="58" fillId="6" borderId="5" applyNumberFormat="0" applyAlignment="0" applyProtection="0"/>
    <xf numFmtId="0" fontId="52" fillId="6" borderId="4" applyNumberFormat="0" applyAlignment="0" applyProtection="0"/>
    <xf numFmtId="0" fontId="56" fillId="0" borderId="6" applyNumberFormat="0" applyFill="0" applyAlignment="0" applyProtection="0"/>
    <xf numFmtId="0" fontId="53" fillId="7" borderId="7" applyNumberFormat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1" fillId="0" borderId="9" applyNumberFormat="0" applyFill="0" applyAlignment="0" applyProtection="0"/>
    <xf numFmtId="0" fontId="42" fillId="9" borderId="0" applyNumberFormat="0" applyBorder="0" applyAlignment="0" applyProtection="0"/>
    <xf numFmtId="0" fontId="41" fillId="10" borderId="0" applyNumberFormat="0" applyBorder="0" applyAlignment="0" applyProtection="0"/>
    <xf numFmtId="0" fontId="41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3" borderId="0" applyNumberFormat="0" applyBorder="0" applyAlignment="0" applyProtection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7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1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2" fillId="32" borderId="0" applyNumberFormat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43" fillId="38" borderId="21">
      <alignment vertical="center"/>
    </xf>
    <xf numFmtId="0" fontId="62" fillId="0" borderId="0"/>
    <xf numFmtId="180" fontId="64" fillId="0" borderId="0" applyFont="0" applyFill="0" applyBorder="0" applyAlignment="0" applyProtection="0"/>
    <xf numFmtId="181" fontId="64" fillId="0" borderId="0" applyFont="0" applyFill="0" applyBorder="0" applyAlignment="0" applyProtection="0"/>
    <xf numFmtId="178" fontId="64" fillId="0" borderId="0" applyFont="0" applyFill="0" applyBorder="0" applyAlignment="0" applyProtection="0"/>
    <xf numFmtId="179" fontId="64" fillId="0" borderId="0" applyFont="0" applyFill="0" applyBorder="0" applyAlignment="0" applyProtection="0"/>
    <xf numFmtId="0" fontId="24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7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1" fillId="8" borderId="8" applyNumberFormat="0" applyFont="0" applyAlignment="0" applyProtection="0">
      <alignment vertical="center"/>
    </xf>
    <xf numFmtId="0" fontId="10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8" fillId="0" borderId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1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9" fillId="0" borderId="3" applyNumberFormat="0" applyFill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2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2" fillId="4" borderId="0" applyNumberFormat="0" applyBorder="0" applyAlignment="0" applyProtection="0">
      <alignment vertical="center"/>
    </xf>
    <xf numFmtId="0" fontId="73" fillId="5" borderId="4" applyNumberFormat="0" applyAlignment="0" applyProtection="0">
      <alignment vertical="center"/>
    </xf>
    <xf numFmtId="0" fontId="74" fillId="6" borderId="5" applyNumberFormat="0" applyAlignment="0" applyProtection="0">
      <alignment vertical="center"/>
    </xf>
    <xf numFmtId="0" fontId="75" fillId="6" borderId="4" applyNumberFormat="0" applyAlignment="0" applyProtection="0">
      <alignment vertical="center"/>
    </xf>
    <xf numFmtId="0" fontId="76" fillId="0" borderId="6" applyNumberFormat="0" applyFill="0" applyAlignment="0" applyProtection="0">
      <alignment vertical="center"/>
    </xf>
    <xf numFmtId="0" fontId="77" fillId="7" borderId="7" applyNumberFormat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9" applyNumberFormat="0" applyFill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81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1" fillId="20" borderId="0" applyNumberFormat="0" applyBorder="0" applyAlignment="0" applyProtection="0">
      <alignment vertical="center"/>
    </xf>
    <xf numFmtId="0" fontId="81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1" fillId="24" borderId="0" applyNumberFormat="0" applyBorder="0" applyAlignment="0" applyProtection="0">
      <alignment vertical="center"/>
    </xf>
    <xf numFmtId="0" fontId="8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1" fillId="28" borderId="0" applyNumberFormat="0" applyBorder="0" applyAlignment="0" applyProtection="0">
      <alignment vertical="center"/>
    </xf>
    <xf numFmtId="0" fontId="8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1" fillId="32" borderId="0" applyNumberFormat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81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1" fillId="12" borderId="0" applyNumberFormat="0" applyBorder="0" applyAlignment="0" applyProtection="0">
      <alignment vertical="center"/>
    </xf>
    <xf numFmtId="0" fontId="81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1" fillId="20" borderId="0" applyNumberFormat="0" applyBorder="0" applyAlignment="0" applyProtection="0">
      <alignment vertical="center"/>
    </xf>
    <xf numFmtId="0" fontId="81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1" fillId="24" borderId="0" applyNumberFormat="0" applyBorder="0" applyAlignment="0" applyProtection="0">
      <alignment vertical="center"/>
    </xf>
    <xf numFmtId="0" fontId="81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1" fillId="28" borderId="0" applyNumberFormat="0" applyBorder="0" applyAlignment="0" applyProtection="0">
      <alignment vertical="center"/>
    </xf>
    <xf numFmtId="0" fontId="8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1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82">
    <xf numFmtId="0" fontId="0" fillId="0" borderId="0" xfId="0"/>
    <xf numFmtId="0" fontId="26" fillId="0" borderId="0" xfId="0" applyFont="1"/>
    <xf numFmtId="177" fontId="26" fillId="0" borderId="0" xfId="0" applyNumberFormat="1" applyFont="1"/>
    <xf numFmtId="0" fontId="0" fillId="0" borderId="0" xfId="0" applyAlignment="1"/>
    <xf numFmtId="0" fontId="26" fillId="0" borderId="0" xfId="0" applyNumberFormat="1" applyFont="1"/>
    <xf numFmtId="0" fontId="27" fillId="0" borderId="18" xfId="0" applyFont="1" applyBorder="1" applyAlignment="1">
      <alignment wrapText="1"/>
    </xf>
    <xf numFmtId="0" fontId="27" fillId="0" borderId="18" xfId="0" applyNumberFormat="1" applyFont="1" applyBorder="1" applyAlignment="1">
      <alignment wrapText="1"/>
    </xf>
    <xf numFmtId="0" fontId="26" fillId="0" borderId="18" xfId="0" applyFont="1" applyBorder="1" applyAlignment="1">
      <alignment wrapText="1"/>
    </xf>
    <xf numFmtId="0" fontId="26" fillId="0" borderId="18" xfId="0" applyFont="1" applyBorder="1" applyAlignment="1">
      <alignment horizontal="right" vertical="center" wrapText="1"/>
    </xf>
    <xf numFmtId="49" fontId="27" fillId="36" borderId="18" xfId="0" applyNumberFormat="1" applyFont="1" applyFill="1" applyBorder="1" applyAlignment="1">
      <alignment vertical="center" wrapText="1"/>
    </xf>
    <xf numFmtId="49" fontId="30" fillId="37" borderId="18" xfId="0" applyNumberFormat="1" applyFont="1" applyFill="1" applyBorder="1" applyAlignment="1">
      <alignment horizontal="center" vertical="center" wrapText="1"/>
    </xf>
    <xf numFmtId="0" fontId="27" fillId="33" borderId="18" xfId="0" applyFont="1" applyFill="1" applyBorder="1" applyAlignment="1">
      <alignment vertical="center" wrapText="1"/>
    </xf>
    <xf numFmtId="0" fontId="27" fillId="33" borderId="18" xfId="0" applyNumberFormat="1" applyFont="1" applyFill="1" applyBorder="1" applyAlignment="1">
      <alignment vertical="center" wrapText="1"/>
    </xf>
    <xf numFmtId="0" fontId="27" fillId="36" borderId="18" xfId="0" applyFont="1" applyFill="1" applyBorder="1" applyAlignment="1">
      <alignment vertical="center" wrapText="1"/>
    </xf>
    <xf numFmtId="0" fontId="27" fillId="37" borderId="18" xfId="0" applyFont="1" applyFill="1" applyBorder="1" applyAlignment="1">
      <alignment vertical="center" wrapText="1"/>
    </xf>
    <xf numFmtId="4" fontId="27" fillId="36" borderId="18" xfId="0" applyNumberFormat="1" applyFont="1" applyFill="1" applyBorder="1" applyAlignment="1">
      <alignment horizontal="right" vertical="top" wrapText="1"/>
    </xf>
    <xf numFmtId="4" fontId="27" fillId="37" borderId="18" xfId="0" applyNumberFormat="1" applyFont="1" applyFill="1" applyBorder="1" applyAlignment="1">
      <alignment horizontal="right" vertical="top" wrapText="1"/>
    </xf>
    <xf numFmtId="177" fontId="26" fillId="36" borderId="18" xfId="0" applyNumberFormat="1" applyFont="1" applyFill="1" applyBorder="1" applyAlignment="1">
      <alignment horizontal="center" vertical="center"/>
    </xf>
    <xf numFmtId="177" fontId="26" fillId="37" borderId="18" xfId="0" applyNumberFormat="1" applyFont="1" applyFill="1" applyBorder="1" applyAlignment="1">
      <alignment horizontal="center" vertical="center"/>
    </xf>
    <xf numFmtId="177" fontId="31" fillId="0" borderId="18" xfId="0" applyNumberFormat="1" applyFont="1" applyBorder="1"/>
    <xf numFmtId="177" fontId="26" fillId="36" borderId="18" xfId="0" applyNumberFormat="1" applyFont="1" applyFill="1" applyBorder="1"/>
    <xf numFmtId="177" fontId="26" fillId="37" borderId="18" xfId="0" applyNumberFormat="1" applyFont="1" applyFill="1" applyBorder="1"/>
    <xf numFmtId="177" fontId="26" fillId="0" borderId="18" xfId="0" applyNumberFormat="1" applyFont="1" applyBorder="1"/>
    <xf numFmtId="49" fontId="27" fillId="0" borderId="18" xfId="0" applyNumberFormat="1" applyFont="1" applyFill="1" applyBorder="1" applyAlignment="1">
      <alignment vertical="center" wrapText="1"/>
    </xf>
    <xf numFmtId="0" fontId="27" fillId="0" borderId="18" xfId="0" applyFont="1" applyFill="1" applyBorder="1" applyAlignment="1">
      <alignment vertical="center" wrapText="1"/>
    </xf>
    <xf numFmtId="4" fontId="27" fillId="0" borderId="18" xfId="0" applyNumberFormat="1" applyFont="1" applyFill="1" applyBorder="1" applyAlignment="1">
      <alignment horizontal="right" vertical="top" wrapText="1"/>
    </xf>
    <xf numFmtId="0" fontId="26" fillId="0" borderId="0" xfId="0" applyFont="1" applyFill="1"/>
    <xf numFmtId="176" fontId="27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7" fillId="0" borderId="0" xfId="0" applyNumberFormat="1" applyFont="1" applyAlignment="1"/>
    <xf numFmtId="1" fontId="37" fillId="0" borderId="0" xfId="0" applyNumberFormat="1" applyFont="1" applyAlignment="1"/>
    <xf numFmtId="0" fontId="26" fillId="0" borderId="0" xfId="0" applyFont="1"/>
    <xf numFmtId="1" fontId="61" fillId="0" borderId="0" xfId="0" applyNumberFormat="1" applyFont="1" applyAlignment="1"/>
    <xf numFmtId="0" fontId="61" fillId="0" borderId="0" xfId="0" applyNumberFormat="1" applyFont="1" applyAlignment="1"/>
    <xf numFmtId="0" fontId="26" fillId="0" borderId="0" xfId="0" applyFont="1"/>
    <xf numFmtId="0" fontId="26" fillId="0" borderId="0" xfId="0" applyFont="1"/>
    <xf numFmtId="0" fontId="62" fillId="0" borderId="0" xfId="110"/>
    <xf numFmtId="0" fontId="63" fillId="0" borderId="0" xfId="110" applyNumberFormat="1" applyFont="1"/>
    <xf numFmtId="1" fontId="65" fillId="0" borderId="0" xfId="0" applyNumberFormat="1" applyFont="1" applyAlignment="1"/>
    <xf numFmtId="0" fontId="65" fillId="0" borderId="0" xfId="0" applyNumberFormat="1" applyFont="1" applyAlignment="1"/>
    <xf numFmtId="0" fontId="26" fillId="0" borderId="0" xfId="0" applyFont="1" applyAlignment="1">
      <alignment vertical="center"/>
    </xf>
    <xf numFmtId="0" fontId="32" fillId="0" borderId="0" xfId="0" applyFont="1" applyAlignment="1">
      <alignment horizontal="left" wrapText="1"/>
    </xf>
    <xf numFmtId="0" fontId="38" fillId="0" borderId="19" xfId="0" applyFont="1" applyBorder="1" applyAlignment="1">
      <alignment horizontal="left" vertical="center" wrapText="1"/>
    </xf>
    <xf numFmtId="0" fontId="27" fillId="0" borderId="10" xfId="0" applyFont="1" applyBorder="1" applyAlignment="1">
      <alignment wrapText="1"/>
    </xf>
    <xf numFmtId="0" fontId="26" fillId="0" borderId="11" xfId="0" applyFont="1" applyBorder="1" applyAlignment="1">
      <alignment wrapText="1"/>
    </xf>
    <xf numFmtId="0" fontId="26" fillId="0" borderId="11" xfId="0" applyFont="1" applyBorder="1" applyAlignment="1">
      <alignment horizontal="right" vertical="center" wrapText="1"/>
    </xf>
    <xf numFmtId="49" fontId="27" fillId="33" borderId="10" xfId="0" applyNumberFormat="1" applyFont="1" applyFill="1" applyBorder="1" applyAlignment="1">
      <alignment vertical="center" wrapText="1"/>
    </xf>
    <xf numFmtId="49" fontId="27" fillId="33" borderId="12" xfId="0" applyNumberFormat="1" applyFont="1" applyFill="1" applyBorder="1" applyAlignment="1">
      <alignment vertical="center" wrapText="1"/>
    </xf>
    <xf numFmtId="0" fontId="27" fillId="33" borderId="10" xfId="0" applyFont="1" applyFill="1" applyBorder="1" applyAlignment="1">
      <alignment vertical="center" wrapText="1"/>
    </xf>
    <xf numFmtId="0" fontId="27" fillId="33" borderId="12" xfId="0" applyFont="1" applyFill="1" applyBorder="1" applyAlignment="1">
      <alignment vertical="center" wrapText="1"/>
    </xf>
    <xf numFmtId="4" fontId="28" fillId="34" borderId="10" xfId="0" applyNumberFormat="1" applyFont="1" applyFill="1" applyBorder="1" applyAlignment="1">
      <alignment horizontal="right" vertical="top" wrapText="1"/>
    </xf>
    <xf numFmtId="176" fontId="28" fillId="34" borderId="10" xfId="0" applyNumberFormat="1" applyFont="1" applyFill="1" applyBorder="1" applyAlignment="1">
      <alignment horizontal="right" vertical="top" wrapText="1"/>
    </xf>
    <xf numFmtId="176" fontId="28" fillId="34" borderId="12" xfId="0" applyNumberFormat="1" applyFont="1" applyFill="1" applyBorder="1" applyAlignment="1">
      <alignment horizontal="right" vertical="top" wrapText="1"/>
    </xf>
    <xf numFmtId="4" fontId="27" fillId="35" borderId="10" xfId="0" applyNumberFormat="1" applyFont="1" applyFill="1" applyBorder="1" applyAlignment="1">
      <alignment horizontal="right" vertical="top" wrapText="1"/>
    </xf>
    <xf numFmtId="176" fontId="27" fillId="35" borderId="10" xfId="0" applyNumberFormat="1" applyFont="1" applyFill="1" applyBorder="1" applyAlignment="1">
      <alignment horizontal="right" vertical="top" wrapText="1"/>
    </xf>
    <xf numFmtId="176" fontId="27" fillId="35" borderId="12" xfId="0" applyNumberFormat="1" applyFont="1" applyFill="1" applyBorder="1" applyAlignment="1">
      <alignment horizontal="right" vertical="top" wrapText="1"/>
    </xf>
    <xf numFmtId="0" fontId="27" fillId="35" borderId="10" xfId="0" applyFont="1" applyFill="1" applyBorder="1" applyAlignment="1">
      <alignment horizontal="right" vertical="top" wrapText="1"/>
    </xf>
    <xf numFmtId="0" fontId="27" fillId="35" borderId="12" xfId="0" applyFont="1" applyFill="1" applyBorder="1" applyAlignment="1">
      <alignment horizontal="right" vertical="top" wrapText="1"/>
    </xf>
    <xf numFmtId="4" fontId="27" fillId="35" borderId="13" xfId="0" applyNumberFormat="1" applyFont="1" applyFill="1" applyBorder="1" applyAlignment="1">
      <alignment horizontal="right" vertical="top" wrapText="1"/>
    </xf>
    <xf numFmtId="0" fontId="27" fillId="35" borderId="13" xfId="0" applyFont="1" applyFill="1" applyBorder="1" applyAlignment="1">
      <alignment horizontal="right" vertical="top" wrapText="1"/>
    </xf>
    <xf numFmtId="176" fontId="27" fillId="35" borderId="13" xfId="0" applyNumberFormat="1" applyFont="1" applyFill="1" applyBorder="1" applyAlignment="1">
      <alignment horizontal="right" vertical="top" wrapText="1"/>
    </xf>
    <xf numFmtId="176" fontId="27" fillId="35" borderId="20" xfId="0" applyNumberFormat="1" applyFont="1" applyFill="1" applyBorder="1" applyAlignment="1">
      <alignment horizontal="right" vertical="top" wrapText="1"/>
    </xf>
    <xf numFmtId="0" fontId="27" fillId="33" borderId="18" xfId="0" applyFont="1" applyFill="1" applyBorder="1" applyAlignment="1">
      <alignment vertical="center" wrapText="1"/>
    </xf>
    <xf numFmtId="49" fontId="27" fillId="33" borderId="18" xfId="0" applyNumberFormat="1" applyFont="1" applyFill="1" applyBorder="1" applyAlignment="1">
      <alignment horizontal="left" vertical="top" wrapText="1"/>
    </xf>
    <xf numFmtId="49" fontId="28" fillId="33" borderId="18" xfId="0" applyNumberFormat="1" applyFont="1" applyFill="1" applyBorder="1" applyAlignment="1">
      <alignment horizontal="left" vertical="top" wrapText="1"/>
    </xf>
    <xf numFmtId="14" fontId="27" fillId="33" borderId="18" xfId="0" applyNumberFormat="1" applyFont="1" applyFill="1" applyBorder="1" applyAlignment="1">
      <alignment vertical="center" wrapText="1"/>
    </xf>
    <xf numFmtId="49" fontId="27" fillId="33" borderId="13" xfId="0" applyNumberFormat="1" applyFont="1" applyFill="1" applyBorder="1" applyAlignment="1">
      <alignment horizontal="left" vertical="top" wrapText="1"/>
    </xf>
    <xf numFmtId="49" fontId="27" fillId="33" borderId="15" xfId="0" applyNumberFormat="1" applyFont="1" applyFill="1" applyBorder="1" applyAlignment="1">
      <alignment horizontal="left" vertical="top" wrapText="1"/>
    </xf>
    <xf numFmtId="49" fontId="27" fillId="33" borderId="22" xfId="0" applyNumberFormat="1" applyFont="1" applyFill="1" applyBorder="1" applyAlignment="1">
      <alignment horizontal="left" vertical="top" wrapText="1"/>
    </xf>
    <xf numFmtId="49" fontId="27" fillId="33" borderId="23" xfId="0" applyNumberFormat="1" applyFont="1" applyFill="1" applyBorder="1" applyAlignment="1">
      <alignment horizontal="left" vertical="top" wrapText="1"/>
    </xf>
    <xf numFmtId="0" fontId="26" fillId="0" borderId="0" xfId="0" applyFont="1" applyAlignment="1">
      <alignment wrapText="1"/>
    </xf>
    <xf numFmtId="0" fontId="26" fillId="0" borderId="19" xfId="0" applyFont="1" applyBorder="1" applyAlignment="1">
      <alignment wrapText="1"/>
    </xf>
    <xf numFmtId="0" fontId="26" fillId="0" borderId="0" xfId="0" applyFont="1" applyAlignment="1">
      <alignment horizontal="right" vertical="center" wrapText="1"/>
    </xf>
    <xf numFmtId="0" fontId="27" fillId="33" borderId="13" xfId="0" applyFont="1" applyFill="1" applyBorder="1" applyAlignment="1">
      <alignment vertical="center" wrapText="1"/>
    </xf>
    <xf numFmtId="0" fontId="27" fillId="33" borderId="15" xfId="0" applyFont="1" applyFill="1" applyBorder="1" applyAlignment="1">
      <alignment vertical="center" wrapText="1"/>
    </xf>
    <xf numFmtId="49" fontId="28" fillId="33" borderId="13" xfId="0" applyNumberFormat="1" applyFont="1" applyFill="1" applyBorder="1" applyAlignment="1">
      <alignment horizontal="left" vertical="top" wrapText="1"/>
    </xf>
    <xf numFmtId="49" fontId="28" fillId="33" borderId="14" xfId="0" applyNumberFormat="1" applyFont="1" applyFill="1" applyBorder="1" applyAlignment="1">
      <alignment horizontal="left" vertical="top" wrapText="1"/>
    </xf>
    <xf numFmtId="49" fontId="28" fillId="33" borderId="15" xfId="0" applyNumberFormat="1" applyFont="1" applyFill="1" applyBorder="1" applyAlignment="1">
      <alignment horizontal="left" vertical="top" wrapText="1"/>
    </xf>
    <xf numFmtId="14" fontId="27" fillId="33" borderId="12" xfId="0" applyNumberFormat="1" applyFont="1" applyFill="1" applyBorder="1" applyAlignment="1">
      <alignment vertical="center" wrapText="1"/>
    </xf>
    <xf numFmtId="14" fontId="27" fillId="33" borderId="16" xfId="0" applyNumberFormat="1" applyFont="1" applyFill="1" applyBorder="1" applyAlignment="1">
      <alignment vertical="center" wrapText="1"/>
    </xf>
    <xf numFmtId="14" fontId="27" fillId="33" borderId="17" xfId="0" applyNumberFormat="1" applyFont="1" applyFill="1" applyBorder="1" applyAlignment="1">
      <alignment vertical="center" wrapText="1"/>
    </xf>
  </cellXfs>
  <cellStyles count="285">
    <cellStyle name="20% - 强调文字颜色 1" xfId="19" builtinId="30" customBuiltin="1"/>
    <cellStyle name="20% - 强调文字颜色 1 2" xfId="192"/>
    <cellStyle name="20% - 强调文字颜色 2" xfId="23" builtinId="34" customBuiltin="1"/>
    <cellStyle name="20% - 强调文字颜色 2 2" xfId="196"/>
    <cellStyle name="20% - 强调文字颜色 3" xfId="27" builtinId="38" customBuiltin="1"/>
    <cellStyle name="20% - 强调文字颜色 3 2" xfId="200"/>
    <cellStyle name="20% - 强调文字颜色 4" xfId="31" builtinId="42" customBuiltin="1"/>
    <cellStyle name="20% - 强调文字颜色 4 2" xfId="204"/>
    <cellStyle name="20% - 强调文字颜色 5" xfId="35" builtinId="46" customBuiltin="1"/>
    <cellStyle name="20% - 强调文字颜色 5 2" xfId="208"/>
    <cellStyle name="20% - 强调文字颜色 6" xfId="39" builtinId="50" customBuiltin="1"/>
    <cellStyle name="20% - 强调文字颜色 6 2" xfId="212"/>
    <cellStyle name="20% - 着色 1 2" xfId="84"/>
    <cellStyle name="20% - 着色 1 3" xfId="150"/>
    <cellStyle name="20% - 着色 1 4" xfId="177"/>
    <cellStyle name="20% - 着色 1 5" xfId="217"/>
    <cellStyle name="20% - 着色 1 6" xfId="231"/>
    <cellStyle name="20% - 着色 1 7" xfId="245"/>
    <cellStyle name="20% - 着色 1 8" xfId="259"/>
    <cellStyle name="20% - 着色 1 9" xfId="273"/>
    <cellStyle name="20% - 着色 2 2" xfId="88"/>
    <cellStyle name="20% - 着色 2 3" xfId="154"/>
    <cellStyle name="20% - 着色 2 4" xfId="179"/>
    <cellStyle name="20% - 着色 2 5" xfId="219"/>
    <cellStyle name="20% - 着色 2 6" xfId="233"/>
    <cellStyle name="20% - 着色 2 7" xfId="247"/>
    <cellStyle name="20% - 着色 2 8" xfId="261"/>
    <cellStyle name="20% - 着色 2 9" xfId="275"/>
    <cellStyle name="20% - 着色 3 2" xfId="92"/>
    <cellStyle name="20% - 着色 3 3" xfId="158"/>
    <cellStyle name="20% - 着色 3 4" xfId="181"/>
    <cellStyle name="20% - 着色 3 5" xfId="221"/>
    <cellStyle name="20% - 着色 3 6" xfId="235"/>
    <cellStyle name="20% - 着色 3 7" xfId="249"/>
    <cellStyle name="20% - 着色 3 8" xfId="263"/>
    <cellStyle name="20% - 着色 3 9" xfId="277"/>
    <cellStyle name="20% - 着色 4 2" xfId="96"/>
    <cellStyle name="20% - 着色 4 3" xfId="162"/>
    <cellStyle name="20% - 着色 4 4" xfId="183"/>
    <cellStyle name="20% - 着色 4 5" xfId="223"/>
    <cellStyle name="20% - 着色 4 6" xfId="237"/>
    <cellStyle name="20% - 着色 4 7" xfId="251"/>
    <cellStyle name="20% - 着色 4 8" xfId="265"/>
    <cellStyle name="20% - 着色 4 9" xfId="279"/>
    <cellStyle name="20% - 着色 5 2" xfId="100"/>
    <cellStyle name="20% - 着色 5 3" xfId="166"/>
    <cellStyle name="20% - 着色 5 4" xfId="185"/>
    <cellStyle name="20% - 着色 5 5" xfId="225"/>
    <cellStyle name="20% - 着色 5 6" xfId="239"/>
    <cellStyle name="20% - 着色 5 7" xfId="253"/>
    <cellStyle name="20% - 着色 5 8" xfId="267"/>
    <cellStyle name="20% - 着色 5 9" xfId="281"/>
    <cellStyle name="20% - 着色 6 2" xfId="104"/>
    <cellStyle name="20% - 着色 6 3" xfId="170"/>
    <cellStyle name="20% - 着色 6 4" xfId="187"/>
    <cellStyle name="20% - 着色 6 5" xfId="227"/>
    <cellStyle name="20% - 着色 6 6" xfId="241"/>
    <cellStyle name="20% - 着色 6 7" xfId="255"/>
    <cellStyle name="20% - 着色 6 8" xfId="269"/>
    <cellStyle name="20% - 着色 6 9" xfId="283"/>
    <cellStyle name="40% - 强调文字颜色 1" xfId="20" builtinId="31" customBuiltin="1"/>
    <cellStyle name="40% - 强调文字颜色 1 2" xfId="193"/>
    <cellStyle name="40% - 强调文字颜色 2" xfId="24" builtinId="35" customBuiltin="1"/>
    <cellStyle name="40% - 强调文字颜色 2 2" xfId="197"/>
    <cellStyle name="40% - 强调文字颜色 3" xfId="28" builtinId="39" customBuiltin="1"/>
    <cellStyle name="40% - 强调文字颜色 3 2" xfId="201"/>
    <cellStyle name="40% - 强调文字颜色 4" xfId="32" builtinId="43" customBuiltin="1"/>
    <cellStyle name="40% - 强调文字颜色 4 2" xfId="205"/>
    <cellStyle name="40% - 强调文字颜色 5" xfId="36" builtinId="47" customBuiltin="1"/>
    <cellStyle name="40% - 强调文字颜色 5 2" xfId="209"/>
    <cellStyle name="40% - 强调文字颜色 6" xfId="40" builtinId="51" customBuiltin="1"/>
    <cellStyle name="40% - 强调文字颜色 6 2" xfId="213"/>
    <cellStyle name="40% - 着色 1 2" xfId="85"/>
    <cellStyle name="40% - 着色 1 3" xfId="151"/>
    <cellStyle name="40% - 着色 1 4" xfId="178"/>
    <cellStyle name="40% - 着色 1 5" xfId="218"/>
    <cellStyle name="40% - 着色 1 6" xfId="232"/>
    <cellStyle name="40% - 着色 1 7" xfId="246"/>
    <cellStyle name="40% - 着色 1 8" xfId="260"/>
    <cellStyle name="40% - 着色 1 9" xfId="274"/>
    <cellStyle name="40% - 着色 2 2" xfId="89"/>
    <cellStyle name="40% - 着色 2 3" xfId="155"/>
    <cellStyle name="40% - 着色 2 4" xfId="180"/>
    <cellStyle name="40% - 着色 2 5" xfId="220"/>
    <cellStyle name="40% - 着色 2 6" xfId="234"/>
    <cellStyle name="40% - 着色 2 7" xfId="248"/>
    <cellStyle name="40% - 着色 2 8" xfId="262"/>
    <cellStyle name="40% - 着色 2 9" xfId="276"/>
    <cellStyle name="40% - 着色 3 2" xfId="93"/>
    <cellStyle name="40% - 着色 3 3" xfId="159"/>
    <cellStyle name="40% - 着色 3 4" xfId="182"/>
    <cellStyle name="40% - 着色 3 5" xfId="222"/>
    <cellStyle name="40% - 着色 3 6" xfId="236"/>
    <cellStyle name="40% - 着色 3 7" xfId="250"/>
    <cellStyle name="40% - 着色 3 8" xfId="264"/>
    <cellStyle name="40% - 着色 3 9" xfId="278"/>
    <cellStyle name="40% - 着色 4 2" xfId="97"/>
    <cellStyle name="40% - 着色 4 3" xfId="163"/>
    <cellStyle name="40% - 着色 4 4" xfId="184"/>
    <cellStyle name="40% - 着色 4 5" xfId="224"/>
    <cellStyle name="40% - 着色 4 6" xfId="238"/>
    <cellStyle name="40% - 着色 4 7" xfId="252"/>
    <cellStyle name="40% - 着色 4 8" xfId="266"/>
    <cellStyle name="40% - 着色 4 9" xfId="280"/>
    <cellStyle name="40% - 着色 5 2" xfId="101"/>
    <cellStyle name="40% - 着色 5 3" xfId="167"/>
    <cellStyle name="40% - 着色 5 4" xfId="186"/>
    <cellStyle name="40% - 着色 5 5" xfId="226"/>
    <cellStyle name="40% - 着色 5 6" xfId="240"/>
    <cellStyle name="40% - 着色 5 7" xfId="254"/>
    <cellStyle name="40% - 着色 5 8" xfId="268"/>
    <cellStyle name="40% - 着色 5 9" xfId="282"/>
    <cellStyle name="40% - 着色 6 2" xfId="105"/>
    <cellStyle name="40% - 着色 6 3" xfId="171"/>
    <cellStyle name="40% - 着色 6 4" xfId="188"/>
    <cellStyle name="40% - 着色 6 5" xfId="228"/>
    <cellStyle name="40% - 着色 6 6" xfId="242"/>
    <cellStyle name="40% - 着色 6 7" xfId="256"/>
    <cellStyle name="40% - 着色 6 8" xfId="270"/>
    <cellStyle name="40% - 着色 6 9" xfId="284"/>
    <cellStyle name="60% - 强调文字颜色 1" xfId="21" builtinId="32" customBuiltin="1"/>
    <cellStyle name="60% - 强调文字颜色 1 2" xfId="194"/>
    <cellStyle name="60% - 强调文字颜色 2" xfId="25" builtinId="36" customBuiltin="1"/>
    <cellStyle name="60% - 强调文字颜色 2 2" xfId="198"/>
    <cellStyle name="60% - 强调文字颜色 3" xfId="29" builtinId="40" customBuiltin="1"/>
    <cellStyle name="60% - 强调文字颜色 3 2" xfId="202"/>
    <cellStyle name="60% - 强调文字颜色 4" xfId="33" builtinId="44" customBuiltin="1"/>
    <cellStyle name="60% - 强调文字颜色 4 2" xfId="206"/>
    <cellStyle name="60% - 强调文字颜色 5" xfId="37" builtinId="48" customBuiltin="1"/>
    <cellStyle name="60% - 强调文字颜色 5 2" xfId="210"/>
    <cellStyle name="60% - 强调文字颜色 6" xfId="41" builtinId="52" customBuiltin="1"/>
    <cellStyle name="60% - 强调文字颜色 6 2" xfId="214"/>
    <cellStyle name="60% - 着色 1 2" xfId="86"/>
    <cellStyle name="60% - 着色 1 3" xfId="152"/>
    <cellStyle name="60% - 着色 2 2" xfId="90"/>
    <cellStyle name="60% - 着色 2 3" xfId="156"/>
    <cellStyle name="60% - 着色 3 2" xfId="94"/>
    <cellStyle name="60% - 着色 3 3" xfId="160"/>
    <cellStyle name="60% - 着色 4 2" xfId="98"/>
    <cellStyle name="60% - 着色 4 3" xfId="164"/>
    <cellStyle name="60% - 着色 5 2" xfId="102"/>
    <cellStyle name="60% - 着色 5 3" xfId="168"/>
    <cellStyle name="60% - 着色 6 2" xfId="106"/>
    <cellStyle name="60% - 着色 6 3" xfId="172"/>
    <cellStyle name="OBI_ColHeader" xfId="109"/>
    <cellStyle name="标题" xfId="1" builtinId="15" customBuiltin="1"/>
    <cellStyle name="标题 1" xfId="2" builtinId="16" customBuiltin="1"/>
    <cellStyle name="标题 1 2" xfId="68"/>
    <cellStyle name="标题 1 3" xfId="133"/>
    <cellStyle name="标题 2" xfId="3" builtinId="17" customBuiltin="1"/>
    <cellStyle name="标题 2 2" xfId="69"/>
    <cellStyle name="标题 2 3" xfId="134"/>
    <cellStyle name="标题 3" xfId="4" builtinId="18" customBuiltin="1"/>
    <cellStyle name="标题 3 2" xfId="70"/>
    <cellStyle name="标题 3 3" xfId="135"/>
    <cellStyle name="标题 4" xfId="5" builtinId="19" customBuiltin="1"/>
    <cellStyle name="标题 4 2" xfId="71"/>
    <cellStyle name="标题 4 3" xfId="136"/>
    <cellStyle name="标题 5" xfId="53"/>
    <cellStyle name="标题 6" xfId="67"/>
    <cellStyle name="标题 7" xfId="132"/>
    <cellStyle name="差" xfId="7" builtinId="27" customBuiltin="1"/>
    <cellStyle name="差 2" xfId="73"/>
    <cellStyle name="差 3" xfId="138"/>
    <cellStyle name="常规" xfId="0" builtinId="0" customBuiltin="1"/>
    <cellStyle name="常规 10" xfId="52"/>
    <cellStyle name="常规 10 2" xfId="61"/>
    <cellStyle name="常规 11" xfId="62"/>
    <cellStyle name="常规 12" xfId="110"/>
    <cellStyle name="常规 13" xfId="131"/>
    <cellStyle name="常规 14" xfId="175"/>
    <cellStyle name="常规 15" xfId="189"/>
    <cellStyle name="常规 16" xfId="215"/>
    <cellStyle name="常规 17" xfId="229"/>
    <cellStyle name="常规 18" xfId="243"/>
    <cellStyle name="常规 19" xfId="257"/>
    <cellStyle name="常规 2" xfId="44"/>
    <cellStyle name="常规 20" xfId="271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超链接 3" xfId="173"/>
    <cellStyle name="好" xfId="6" builtinId="26" customBuiltin="1"/>
    <cellStyle name="好 2" xfId="72"/>
    <cellStyle name="好 3" xfId="137"/>
    <cellStyle name="汇总" xfId="17" builtinId="25" customBuiltin="1"/>
    <cellStyle name="汇总 2" xfId="82"/>
    <cellStyle name="汇总 3" xfId="148"/>
    <cellStyle name="货币" xfId="113" builtinId="4" customBuiltin="1"/>
    <cellStyle name="货币 2" xfId="65"/>
    <cellStyle name="货币[0]" xfId="114" builtinId="7" customBuiltin="1"/>
    <cellStyle name="货币[0] 2" xfId="66"/>
    <cellStyle name="计算" xfId="11" builtinId="22" customBuiltin="1"/>
    <cellStyle name="计算 2" xfId="77"/>
    <cellStyle name="计算 3" xfId="142"/>
    <cellStyle name="检查单元格" xfId="13" builtinId="23" customBuiltin="1"/>
    <cellStyle name="检查单元格 2" xfId="79"/>
    <cellStyle name="检查单元格 3" xfId="144"/>
    <cellStyle name="解释性文本" xfId="16" builtinId="53" customBuiltin="1"/>
    <cellStyle name="解释性文本 2" xfId="81"/>
    <cellStyle name="解释性文本 3" xfId="147"/>
    <cellStyle name="警告文本" xfId="14" builtinId="11" customBuiltin="1"/>
    <cellStyle name="警告文本 2" xfId="80"/>
    <cellStyle name="警告文本 3" xfId="145"/>
    <cellStyle name="链接单元格" xfId="12" builtinId="24" customBuiltin="1"/>
    <cellStyle name="链接单元格 2" xfId="78"/>
    <cellStyle name="链接单元格 3" xfId="143"/>
    <cellStyle name="千位分隔" xfId="111" builtinId="3" customBuiltin="1"/>
    <cellStyle name="千位分隔 2" xfId="63"/>
    <cellStyle name="千位分隔[0]" xfId="112" builtinId="6" customBuiltin="1"/>
    <cellStyle name="千位分隔[0] 2" xfId="64"/>
    <cellStyle name="强调文字颜色 1" xfId="18" builtinId="29" customBuiltin="1"/>
    <cellStyle name="强调文字颜色 1 2" xfId="191"/>
    <cellStyle name="强调文字颜色 2" xfId="22" builtinId="33" customBuiltin="1"/>
    <cellStyle name="强调文字颜色 2 2" xfId="195"/>
    <cellStyle name="强调文字颜色 3" xfId="26" builtinId="37" customBuiltin="1"/>
    <cellStyle name="强调文字颜色 3 2" xfId="199"/>
    <cellStyle name="强调文字颜色 4" xfId="30" builtinId="41" customBuiltin="1"/>
    <cellStyle name="强调文字颜色 4 2" xfId="203"/>
    <cellStyle name="强调文字颜色 5" xfId="34" builtinId="45" customBuiltin="1"/>
    <cellStyle name="强调文字颜色 5 2" xfId="207"/>
    <cellStyle name="强调文字颜色 6" xfId="38" builtinId="49" customBuiltin="1"/>
    <cellStyle name="强调文字颜色 6 2" xfId="211"/>
    <cellStyle name="适中" xfId="8" builtinId="28" customBuiltin="1"/>
    <cellStyle name="适中 2" xfId="74"/>
    <cellStyle name="适中 3" xfId="139"/>
    <cellStyle name="输出" xfId="10" builtinId="21" customBuiltin="1"/>
    <cellStyle name="输出 2" xfId="76"/>
    <cellStyle name="输出 3" xfId="141"/>
    <cellStyle name="输入" xfId="9" builtinId="20" customBuiltin="1"/>
    <cellStyle name="输入 2" xfId="75"/>
    <cellStyle name="输入 3" xfId="140"/>
    <cellStyle name="已访问的超链接" xfId="43" builtinId="9" customBuiltin="1"/>
    <cellStyle name="已访问的超链接 2" xfId="108"/>
    <cellStyle name="已访问的超链接 3" xfId="174"/>
    <cellStyle name="着色 1 2" xfId="83"/>
    <cellStyle name="着色 1 3" xfId="149"/>
    <cellStyle name="着色 2 2" xfId="87"/>
    <cellStyle name="着色 2 3" xfId="153"/>
    <cellStyle name="着色 3 2" xfId="91"/>
    <cellStyle name="着色 3 3" xfId="157"/>
    <cellStyle name="着色 4 2" xfId="95"/>
    <cellStyle name="着色 4 3" xfId="161"/>
    <cellStyle name="着色 5 2" xfId="99"/>
    <cellStyle name="着色 5 3" xfId="165"/>
    <cellStyle name="着色 6 2" xfId="103"/>
    <cellStyle name="着色 6 3" xfId="169"/>
    <cellStyle name="注释" xfId="15" builtinId="10" customBuiltin="1"/>
    <cellStyle name="注释 10" xfId="123"/>
    <cellStyle name="注释 11" xfId="124"/>
    <cellStyle name="注释 12" xfId="125"/>
    <cellStyle name="注释 13" xfId="126"/>
    <cellStyle name="注释 14" xfId="127"/>
    <cellStyle name="注释 15" xfId="128"/>
    <cellStyle name="注释 16" xfId="129"/>
    <cellStyle name="注释 17" xfId="130"/>
    <cellStyle name="注释 18" xfId="146"/>
    <cellStyle name="注释 19" xfId="176"/>
    <cellStyle name="注释 2" xfId="115"/>
    <cellStyle name="注释 20" xfId="190"/>
    <cellStyle name="注释 21" xfId="216"/>
    <cellStyle name="注释 22" xfId="230"/>
    <cellStyle name="注释 23" xfId="244"/>
    <cellStyle name="注释 24" xfId="258"/>
    <cellStyle name="注释 25" xfId="272"/>
    <cellStyle name="注释 3" xfId="116"/>
    <cellStyle name="注释 4" xfId="117"/>
    <cellStyle name="注释 5" xfId="118"/>
    <cellStyle name="注释 6" xfId="119"/>
    <cellStyle name="注释 7" xfId="120"/>
    <cellStyle name="注释 8" xfId="121"/>
    <cellStyle name="注释 9" xfId="1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531" Type="http://schemas.openxmlformats.org/officeDocument/2006/relationships/hyperlink" Target="cid:9de9f65e2" TargetMode="External"/><Relationship Id="rId573" Type="http://schemas.openxmlformats.org/officeDocument/2006/relationships/hyperlink" Target="cid:396108812" TargetMode="External"/><Relationship Id="rId629" Type="http://schemas.openxmlformats.org/officeDocument/2006/relationships/hyperlink" Target="cid:ee19d12f2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475" Type="http://schemas.openxmlformats.org/officeDocument/2006/relationships/hyperlink" Target="cid:cfe0643d2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00" Type="http://schemas.openxmlformats.org/officeDocument/2006/relationships/image" Target="cid:31c4404513" TargetMode="External"/><Relationship Id="rId542" Type="http://schemas.openxmlformats.org/officeDocument/2006/relationships/image" Target="cid:c1f4b6d313" TargetMode="External"/><Relationship Id="rId584" Type="http://schemas.openxmlformats.org/officeDocument/2006/relationships/image" Target="cid:5d65a7e413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86" Type="http://schemas.openxmlformats.org/officeDocument/2006/relationships/image" Target="cid:f41228aa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511" Type="http://schemas.openxmlformats.org/officeDocument/2006/relationships/hyperlink" Target="cid:55e93fe82" TargetMode="External"/><Relationship Id="rId553" Type="http://schemas.openxmlformats.org/officeDocument/2006/relationships/hyperlink" Target="cid:ebcc17232" TargetMode="External"/><Relationship Id="rId609" Type="http://schemas.openxmlformats.org/officeDocument/2006/relationships/hyperlink" Target="cid:a0d800e02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595" Type="http://schemas.openxmlformats.org/officeDocument/2006/relationships/hyperlink" Target="cid:63298944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497" Type="http://schemas.openxmlformats.org/officeDocument/2006/relationships/hyperlink" Target="cid:225aa59d2" TargetMode="External"/><Relationship Id="rId620" Type="http://schemas.openxmlformats.org/officeDocument/2006/relationships/image" Target="cid:c58b0f2713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22" Type="http://schemas.openxmlformats.org/officeDocument/2006/relationships/image" Target="cid:7a2e86d013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564" Type="http://schemas.openxmlformats.org/officeDocument/2006/relationships/image" Target="cid:f2a015013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631" Type="http://schemas.openxmlformats.org/officeDocument/2006/relationships/hyperlink" Target="cid:f336addb2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533" Type="http://schemas.openxmlformats.org/officeDocument/2006/relationships/hyperlink" Target="cid:a3e4f28f2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575" Type="http://schemas.openxmlformats.org/officeDocument/2006/relationships/hyperlink" Target="cid:3d8c6a572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477" Type="http://schemas.openxmlformats.org/officeDocument/2006/relationships/hyperlink" Target="cid:d507c8292" TargetMode="External"/><Relationship Id="rId600" Type="http://schemas.openxmlformats.org/officeDocument/2006/relationships/image" Target="cid:7cd4f13913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502" Type="http://schemas.openxmlformats.org/officeDocument/2006/relationships/image" Target="cid:36f12f0113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544" Type="http://schemas.openxmlformats.org/officeDocument/2006/relationships/image" Target="cid:c7314bf313" TargetMode="External"/><Relationship Id="rId586" Type="http://schemas.openxmlformats.org/officeDocument/2006/relationships/image" Target="cid:61b2a1ef13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611" Type="http://schemas.openxmlformats.org/officeDocument/2006/relationships/hyperlink" Target="cid:a5fed8522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88" Type="http://schemas.openxmlformats.org/officeDocument/2006/relationships/image" Target="cid:f9211074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513" Type="http://schemas.openxmlformats.org/officeDocument/2006/relationships/hyperlink" Target="cid:5c15928c2" TargetMode="External"/><Relationship Id="rId555" Type="http://schemas.openxmlformats.org/officeDocument/2006/relationships/hyperlink" Target="cid:f049fb932" TargetMode="External"/><Relationship Id="rId597" Type="http://schemas.openxmlformats.org/officeDocument/2006/relationships/hyperlink" Target="cid:77ad0c782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622" Type="http://schemas.openxmlformats.org/officeDocument/2006/relationships/image" Target="cid:ca1bb4ac13" TargetMode="External"/><Relationship Id="rId261" Type="http://schemas.openxmlformats.org/officeDocument/2006/relationships/hyperlink" Target="cid:7804080e2" TargetMode="External"/><Relationship Id="rId499" Type="http://schemas.openxmlformats.org/officeDocument/2006/relationships/hyperlink" Target="cid:31c44020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524" Type="http://schemas.openxmlformats.org/officeDocument/2006/relationships/image" Target="cid:7f1ab22313" TargetMode="External"/><Relationship Id="rId566" Type="http://schemas.openxmlformats.org/officeDocument/2006/relationships/image" Target="cid:1486e01413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633" Type="http://schemas.openxmlformats.org/officeDocument/2006/relationships/hyperlink" Target="cid:2a34ef72" TargetMode="External"/><Relationship Id="rId230" Type="http://schemas.openxmlformats.org/officeDocument/2006/relationships/image" Target="cid:196d9a913" TargetMode="External"/><Relationship Id="rId468" Type="http://schemas.openxmlformats.org/officeDocument/2006/relationships/image" Target="cid:f70f2602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535" Type="http://schemas.openxmlformats.org/officeDocument/2006/relationships/hyperlink" Target="cid:a82808e22" TargetMode="External"/><Relationship Id="rId577" Type="http://schemas.openxmlformats.org/officeDocument/2006/relationships/hyperlink" Target="cid:42aef7972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602" Type="http://schemas.openxmlformats.org/officeDocument/2006/relationships/image" Target="cid:81fbe07713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479" Type="http://schemas.openxmlformats.org/officeDocument/2006/relationships/hyperlink" Target="cid:db19d21f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490" Type="http://schemas.openxmlformats.org/officeDocument/2006/relationships/image" Target="cid:dbb20a913" TargetMode="External"/><Relationship Id="rId504" Type="http://schemas.openxmlformats.org/officeDocument/2006/relationships/image" Target="cid:3c10180f13" TargetMode="External"/><Relationship Id="rId546" Type="http://schemas.openxmlformats.org/officeDocument/2006/relationships/image" Target="cid:cc488cb713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588" Type="http://schemas.openxmlformats.org/officeDocument/2006/relationships/image" Target="cid:680b06d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613" Type="http://schemas.openxmlformats.org/officeDocument/2006/relationships/hyperlink" Target="cid:ab8186602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515" Type="http://schemas.openxmlformats.org/officeDocument/2006/relationships/hyperlink" Target="cid:617250ef2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557" Type="http://schemas.openxmlformats.org/officeDocument/2006/relationships/hyperlink" Target="cid:f57373d02" TargetMode="External"/><Relationship Id="rId599" Type="http://schemas.openxmlformats.org/officeDocument/2006/relationships/hyperlink" Target="cid:7cd4f11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624" Type="http://schemas.openxmlformats.org/officeDocument/2006/relationships/image" Target="cid:cf309d6013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470" Type="http://schemas.openxmlformats.org/officeDocument/2006/relationships/image" Target="cid:1643af9513" TargetMode="External"/><Relationship Id="rId526" Type="http://schemas.openxmlformats.org/officeDocument/2006/relationships/image" Target="cid:842f442513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568" Type="http://schemas.openxmlformats.org/officeDocument/2006/relationships/image" Target="cid:1b05e04f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635" Type="http://schemas.openxmlformats.org/officeDocument/2006/relationships/hyperlink" Target="cid:2a6400a2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481" Type="http://schemas.openxmlformats.org/officeDocument/2006/relationships/hyperlink" Target="cid:e9adde472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537" Type="http://schemas.openxmlformats.org/officeDocument/2006/relationships/hyperlink" Target="cid:ad5e98cf2" TargetMode="External"/><Relationship Id="rId579" Type="http://schemas.openxmlformats.org/officeDocument/2006/relationships/hyperlink" Target="cid:521d87e62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590" Type="http://schemas.openxmlformats.org/officeDocument/2006/relationships/image" Target="cid:546d451e13" TargetMode="External"/><Relationship Id="rId604" Type="http://schemas.openxmlformats.org/officeDocument/2006/relationships/image" Target="cid:880ae98a13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506" Type="http://schemas.openxmlformats.org/officeDocument/2006/relationships/image" Target="cid:413c742113" TargetMode="External"/><Relationship Id="rId17" Type="http://schemas.openxmlformats.org/officeDocument/2006/relationships/hyperlink" Target="cid:88380234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7a31edb12" TargetMode="External"/><Relationship Id="rId124" Type="http://schemas.openxmlformats.org/officeDocument/2006/relationships/image" Target="cid:b896ad6d13" TargetMode="External"/><Relationship Id="rId310" Type="http://schemas.openxmlformats.org/officeDocument/2006/relationships/image" Target="cid:2c47223813" TargetMode="External"/><Relationship Id="rId492" Type="http://schemas.openxmlformats.org/officeDocument/2006/relationships/image" Target="cid:12de1e3b13" TargetMode="External"/><Relationship Id="rId527" Type="http://schemas.openxmlformats.org/officeDocument/2006/relationships/hyperlink" Target="cid:894d429c2" TargetMode="External"/><Relationship Id="rId548" Type="http://schemas.openxmlformats.org/officeDocument/2006/relationships/image" Target="cid:d15f957713" TargetMode="External"/><Relationship Id="rId569" Type="http://schemas.openxmlformats.org/officeDocument/2006/relationships/hyperlink" Target="cid:2e1706bb2" TargetMode="External"/><Relationship Id="rId70" Type="http://schemas.openxmlformats.org/officeDocument/2006/relationships/image" Target="cid:e0ef2d2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66" Type="http://schemas.openxmlformats.org/officeDocument/2006/relationships/image" Target="cid:a9baa8e13" TargetMode="External"/><Relationship Id="rId187" Type="http://schemas.openxmlformats.org/officeDocument/2006/relationships/hyperlink" Target="cid:579a7efa2" TargetMode="External"/><Relationship Id="rId331" Type="http://schemas.openxmlformats.org/officeDocument/2006/relationships/hyperlink" Target="cid:8e511c9c2" TargetMode="External"/><Relationship Id="rId352" Type="http://schemas.openxmlformats.org/officeDocument/2006/relationships/image" Target="cid:cd2d50ae13" TargetMode="External"/><Relationship Id="rId373" Type="http://schemas.openxmlformats.org/officeDocument/2006/relationships/hyperlink" Target="cid:488d1aa72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429" Type="http://schemas.openxmlformats.org/officeDocument/2006/relationships/hyperlink" Target="cid:ac0c2b332" TargetMode="External"/><Relationship Id="rId580" Type="http://schemas.openxmlformats.org/officeDocument/2006/relationships/image" Target="cid:521d880d13" TargetMode="External"/><Relationship Id="rId615" Type="http://schemas.openxmlformats.org/officeDocument/2006/relationships/hyperlink" Target="cid:ba9273f62" TargetMode="External"/><Relationship Id="rId636" Type="http://schemas.openxmlformats.org/officeDocument/2006/relationships/image" Target="cid:2a6402f13" TargetMode="External"/><Relationship Id="rId1" Type="http://schemas.openxmlformats.org/officeDocument/2006/relationships/image" Target="../media/image1.jpeg"/><Relationship Id="rId212" Type="http://schemas.openxmlformats.org/officeDocument/2006/relationships/image" Target="cid:c607a81c13" TargetMode="External"/><Relationship Id="rId233" Type="http://schemas.openxmlformats.org/officeDocument/2006/relationships/hyperlink" Target="cid:bf349ae2" TargetMode="External"/><Relationship Id="rId254" Type="http://schemas.openxmlformats.org/officeDocument/2006/relationships/image" Target="cid:5923310913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75" Type="http://schemas.openxmlformats.org/officeDocument/2006/relationships/hyperlink" Target="cid:bb0a5c3f2" TargetMode="External"/><Relationship Id="rId296" Type="http://schemas.openxmlformats.org/officeDocument/2006/relationships/image" Target="cid:ea6dd08913" TargetMode="External"/><Relationship Id="rId300" Type="http://schemas.openxmlformats.org/officeDocument/2006/relationships/image" Target="cid:fe112e9913" TargetMode="External"/><Relationship Id="rId461" Type="http://schemas.openxmlformats.org/officeDocument/2006/relationships/hyperlink" Target="cid:c6f2111c2" TargetMode="External"/><Relationship Id="rId482" Type="http://schemas.openxmlformats.org/officeDocument/2006/relationships/image" Target="cid:e9adde6813" TargetMode="External"/><Relationship Id="rId517" Type="http://schemas.openxmlformats.org/officeDocument/2006/relationships/hyperlink" Target="cid:66098c0e2" TargetMode="External"/><Relationship Id="rId538" Type="http://schemas.openxmlformats.org/officeDocument/2006/relationships/image" Target="cid:ad5e98f313" TargetMode="External"/><Relationship Id="rId559" Type="http://schemas.openxmlformats.org/officeDocument/2006/relationships/hyperlink" Target="cid:a077f902" TargetMode="External"/><Relationship Id="rId60" Type="http://schemas.openxmlformats.org/officeDocument/2006/relationships/image" Target="cid:ef302654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42" Type="http://schemas.openxmlformats.org/officeDocument/2006/relationships/image" Target="cid:b23869a713" TargetMode="External"/><Relationship Id="rId363" Type="http://schemas.openxmlformats.org/officeDocument/2006/relationships/hyperlink" Target="cid:1e6ccfd42" TargetMode="External"/><Relationship Id="rId384" Type="http://schemas.openxmlformats.org/officeDocument/2006/relationships/image" Target="cid:cd6ed5f013" TargetMode="External"/><Relationship Id="rId419" Type="http://schemas.openxmlformats.org/officeDocument/2006/relationships/hyperlink" Target="cid:87b1650d2" TargetMode="External"/><Relationship Id="rId570" Type="http://schemas.openxmlformats.org/officeDocument/2006/relationships/image" Target="cid:2e1706e013" TargetMode="External"/><Relationship Id="rId591" Type="http://schemas.openxmlformats.org/officeDocument/2006/relationships/hyperlink" Target="cid:58d545402" TargetMode="External"/><Relationship Id="rId605" Type="http://schemas.openxmlformats.org/officeDocument/2006/relationships/hyperlink" Target="cid:968b5fc82" TargetMode="External"/><Relationship Id="rId626" Type="http://schemas.openxmlformats.org/officeDocument/2006/relationships/image" Target="cid:cfefaa3513" TargetMode="External"/><Relationship Id="rId202" Type="http://schemas.openxmlformats.org/officeDocument/2006/relationships/image" Target="cid:a60cacae13" TargetMode="External"/><Relationship Id="rId223" Type="http://schemas.openxmlformats.org/officeDocument/2006/relationships/hyperlink" Target="cid:ed01ac172" TargetMode="External"/><Relationship Id="rId244" Type="http://schemas.openxmlformats.org/officeDocument/2006/relationships/image" Target="cid:2fee711c13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265" Type="http://schemas.openxmlformats.org/officeDocument/2006/relationships/hyperlink" Target="cid:8c9b5667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472" Type="http://schemas.openxmlformats.org/officeDocument/2006/relationships/image" Target="cid:c5b52bf313" TargetMode="External"/><Relationship Id="rId493" Type="http://schemas.openxmlformats.org/officeDocument/2006/relationships/hyperlink" Target="cid:17fd99892" TargetMode="External"/><Relationship Id="rId507" Type="http://schemas.openxmlformats.org/officeDocument/2006/relationships/hyperlink" Target="cid:465ab7fb2" TargetMode="External"/><Relationship Id="rId528" Type="http://schemas.openxmlformats.org/officeDocument/2006/relationships/image" Target="cid:894d42c613" TargetMode="External"/><Relationship Id="rId549" Type="http://schemas.openxmlformats.org/officeDocument/2006/relationships/hyperlink" Target="cid:d68ab9b7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25" Type="http://schemas.openxmlformats.org/officeDocument/2006/relationships/hyperlink" Target="cid:b8993a7d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32" Type="http://schemas.openxmlformats.org/officeDocument/2006/relationships/image" Target="cid:8e511cc513" TargetMode="External"/><Relationship Id="rId353" Type="http://schemas.openxmlformats.org/officeDocument/2006/relationships/hyperlink" Target="cid:d12328e62" TargetMode="External"/><Relationship Id="rId374" Type="http://schemas.openxmlformats.org/officeDocument/2006/relationships/image" Target="cid:488d1ad013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560" Type="http://schemas.openxmlformats.org/officeDocument/2006/relationships/image" Target="cid:a077fb613" TargetMode="External"/><Relationship Id="rId581" Type="http://schemas.openxmlformats.org/officeDocument/2006/relationships/hyperlink" Target="cid:57448856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616" Type="http://schemas.openxmlformats.org/officeDocument/2006/relationships/image" Target="cid:ba92741a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62" Type="http://schemas.openxmlformats.org/officeDocument/2006/relationships/image" Target="cid:c6f2114013" TargetMode="External"/><Relationship Id="rId483" Type="http://schemas.openxmlformats.org/officeDocument/2006/relationships/hyperlink" Target="cid:eed1948d2" TargetMode="External"/><Relationship Id="rId518" Type="http://schemas.openxmlformats.org/officeDocument/2006/relationships/image" Target="cid:66098c3213" TargetMode="External"/><Relationship Id="rId539" Type="http://schemas.openxmlformats.org/officeDocument/2006/relationships/hyperlink" Target="cid:b26ab2aa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550" Type="http://schemas.openxmlformats.org/officeDocument/2006/relationships/image" Target="cid:d68ab9df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571" Type="http://schemas.openxmlformats.org/officeDocument/2006/relationships/hyperlink" Target="cid:33374f782" TargetMode="External"/><Relationship Id="rId592" Type="http://schemas.openxmlformats.org/officeDocument/2006/relationships/image" Target="cid:58d5456613" TargetMode="External"/><Relationship Id="rId606" Type="http://schemas.openxmlformats.org/officeDocument/2006/relationships/image" Target="cid:968b5fea13" TargetMode="External"/><Relationship Id="rId627" Type="http://schemas.openxmlformats.org/officeDocument/2006/relationships/hyperlink" Target="cid:e8e5efa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473" Type="http://schemas.openxmlformats.org/officeDocument/2006/relationships/hyperlink" Target="cid:cac018a42" TargetMode="External"/><Relationship Id="rId494" Type="http://schemas.openxmlformats.org/officeDocument/2006/relationships/image" Target="cid:17fd99ae13" TargetMode="External"/><Relationship Id="rId508" Type="http://schemas.openxmlformats.org/officeDocument/2006/relationships/image" Target="cid:465ab82613" TargetMode="External"/><Relationship Id="rId529" Type="http://schemas.openxmlformats.org/officeDocument/2006/relationships/hyperlink" Target="cid:8e741fbb2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40" Type="http://schemas.openxmlformats.org/officeDocument/2006/relationships/image" Target="cid:b26ab2d4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561" Type="http://schemas.openxmlformats.org/officeDocument/2006/relationships/hyperlink" Target="cid:ac5444b2" TargetMode="External"/><Relationship Id="rId582" Type="http://schemas.openxmlformats.org/officeDocument/2006/relationships/image" Target="cid:5744887d13" TargetMode="External"/><Relationship Id="rId617" Type="http://schemas.openxmlformats.org/officeDocument/2006/relationships/hyperlink" Target="cid:bfc298fa2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484" Type="http://schemas.openxmlformats.org/officeDocument/2006/relationships/image" Target="cid:eed194b213" TargetMode="External"/><Relationship Id="rId519" Type="http://schemas.openxmlformats.org/officeDocument/2006/relationships/hyperlink" Target="cid:6a60cd97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530" Type="http://schemas.openxmlformats.org/officeDocument/2006/relationships/image" Target="cid:8e741fe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551" Type="http://schemas.openxmlformats.org/officeDocument/2006/relationships/hyperlink" Target="cid:e606bbf52" TargetMode="External"/><Relationship Id="rId572" Type="http://schemas.openxmlformats.org/officeDocument/2006/relationships/image" Target="cid:33374fa113" TargetMode="External"/><Relationship Id="rId593" Type="http://schemas.openxmlformats.org/officeDocument/2006/relationships/hyperlink" Target="cid:5deba7452" TargetMode="External"/><Relationship Id="rId607" Type="http://schemas.openxmlformats.org/officeDocument/2006/relationships/hyperlink" Target="cid:9ba56f752" TargetMode="External"/><Relationship Id="rId628" Type="http://schemas.openxmlformats.org/officeDocument/2006/relationships/image" Target="cid:e8e5efd5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474" Type="http://schemas.openxmlformats.org/officeDocument/2006/relationships/image" Target="cid:cac018c913" TargetMode="External"/><Relationship Id="rId509" Type="http://schemas.openxmlformats.org/officeDocument/2006/relationships/hyperlink" Target="cid:55e626f2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495" Type="http://schemas.openxmlformats.org/officeDocument/2006/relationships/hyperlink" Target="cid:1def4279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520" Type="http://schemas.openxmlformats.org/officeDocument/2006/relationships/image" Target="cid:6a60cdbf13" TargetMode="External"/><Relationship Id="rId541" Type="http://schemas.openxmlformats.org/officeDocument/2006/relationships/hyperlink" Target="cid:c1f4b6ac2" TargetMode="External"/><Relationship Id="rId562" Type="http://schemas.openxmlformats.org/officeDocument/2006/relationships/image" Target="cid:ac5447513" TargetMode="External"/><Relationship Id="rId583" Type="http://schemas.openxmlformats.org/officeDocument/2006/relationships/hyperlink" Target="cid:5d65a7c02" TargetMode="External"/><Relationship Id="rId618" Type="http://schemas.openxmlformats.org/officeDocument/2006/relationships/image" Target="cid:bfc2992113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85" Type="http://schemas.openxmlformats.org/officeDocument/2006/relationships/hyperlink" Target="cid:f412288c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510" Type="http://schemas.openxmlformats.org/officeDocument/2006/relationships/image" Target="cid:55e6272213" TargetMode="External"/><Relationship Id="rId552" Type="http://schemas.openxmlformats.org/officeDocument/2006/relationships/image" Target="cid:e606bc1c13" TargetMode="External"/><Relationship Id="rId594" Type="http://schemas.openxmlformats.org/officeDocument/2006/relationships/image" Target="cid:5deba76d13" TargetMode="External"/><Relationship Id="rId608" Type="http://schemas.openxmlformats.org/officeDocument/2006/relationships/image" Target="cid:9ba56f9813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496" Type="http://schemas.openxmlformats.org/officeDocument/2006/relationships/image" Target="cid:1def42a0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521" Type="http://schemas.openxmlformats.org/officeDocument/2006/relationships/hyperlink" Target="cid:7a2e86af2" TargetMode="External"/><Relationship Id="rId563" Type="http://schemas.openxmlformats.org/officeDocument/2006/relationships/hyperlink" Target="cid:f2a01292" TargetMode="External"/><Relationship Id="rId619" Type="http://schemas.openxmlformats.org/officeDocument/2006/relationships/hyperlink" Target="cid:c58b0eff2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630" Type="http://schemas.openxmlformats.org/officeDocument/2006/relationships/image" Target="cid:ee19d157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532" Type="http://schemas.openxmlformats.org/officeDocument/2006/relationships/image" Target="cid:9de9f68413" TargetMode="External"/><Relationship Id="rId574" Type="http://schemas.openxmlformats.org/officeDocument/2006/relationships/image" Target="cid:396108aa13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476" Type="http://schemas.openxmlformats.org/officeDocument/2006/relationships/image" Target="cid:cfe06461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501" Type="http://schemas.openxmlformats.org/officeDocument/2006/relationships/hyperlink" Target="cid:36f12ed32" TargetMode="External"/><Relationship Id="rId543" Type="http://schemas.openxmlformats.org/officeDocument/2006/relationships/hyperlink" Target="cid:c7314bce2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585" Type="http://schemas.openxmlformats.org/officeDocument/2006/relationships/hyperlink" Target="cid:61b2a1cb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487" Type="http://schemas.openxmlformats.org/officeDocument/2006/relationships/hyperlink" Target="cid:f92110532" TargetMode="External"/><Relationship Id="rId610" Type="http://schemas.openxmlformats.org/officeDocument/2006/relationships/image" Target="cid:a0d8010713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512" Type="http://schemas.openxmlformats.org/officeDocument/2006/relationships/image" Target="cid:55e9400c13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554" Type="http://schemas.openxmlformats.org/officeDocument/2006/relationships/image" Target="cid:ebcc174e13" TargetMode="External"/><Relationship Id="rId596" Type="http://schemas.openxmlformats.org/officeDocument/2006/relationships/image" Target="cid:6329896713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498" Type="http://schemas.openxmlformats.org/officeDocument/2006/relationships/image" Target="cid:225aa5c413" TargetMode="External"/><Relationship Id="rId621" Type="http://schemas.openxmlformats.org/officeDocument/2006/relationships/hyperlink" Target="cid:ca1bb4892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23" Type="http://schemas.openxmlformats.org/officeDocument/2006/relationships/hyperlink" Target="cid:7f1ab1eb2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565" Type="http://schemas.openxmlformats.org/officeDocument/2006/relationships/hyperlink" Target="cid:1486dfc62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467" Type="http://schemas.openxmlformats.org/officeDocument/2006/relationships/hyperlink" Target="cid:f70f25d62" TargetMode="External"/><Relationship Id="rId632" Type="http://schemas.openxmlformats.org/officeDocument/2006/relationships/image" Target="cid:f336ae0513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534" Type="http://schemas.openxmlformats.org/officeDocument/2006/relationships/image" Target="cid:a3e4f30613" TargetMode="External"/><Relationship Id="rId576" Type="http://schemas.openxmlformats.org/officeDocument/2006/relationships/image" Target="cid:3d8c6a7b13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601" Type="http://schemas.openxmlformats.org/officeDocument/2006/relationships/hyperlink" Target="cid:81fbe0502" TargetMode="External"/><Relationship Id="rId240" Type="http://schemas.openxmlformats.org/officeDocument/2006/relationships/image" Target="cid:25a2b89113" TargetMode="External"/><Relationship Id="rId478" Type="http://schemas.openxmlformats.org/officeDocument/2006/relationships/image" Target="cid:d507c848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503" Type="http://schemas.openxmlformats.org/officeDocument/2006/relationships/hyperlink" Target="cid:3c1017e92" TargetMode="External"/><Relationship Id="rId545" Type="http://schemas.openxmlformats.org/officeDocument/2006/relationships/hyperlink" Target="cid:cc488c802" TargetMode="External"/><Relationship Id="rId587" Type="http://schemas.openxmlformats.org/officeDocument/2006/relationships/hyperlink" Target="cid:680b06b02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612" Type="http://schemas.openxmlformats.org/officeDocument/2006/relationships/image" Target="cid:a5fed86e13" TargetMode="External"/><Relationship Id="rId251" Type="http://schemas.openxmlformats.org/officeDocument/2006/relationships/hyperlink" Target="cid:53f9d4bf2" TargetMode="External"/><Relationship Id="rId489" Type="http://schemas.openxmlformats.org/officeDocument/2006/relationships/hyperlink" Target="cid:dbb2081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514" Type="http://schemas.openxmlformats.org/officeDocument/2006/relationships/image" Target="cid:5c1592af13" TargetMode="External"/><Relationship Id="rId556" Type="http://schemas.openxmlformats.org/officeDocument/2006/relationships/image" Target="cid:f049fbb413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598" Type="http://schemas.openxmlformats.org/officeDocument/2006/relationships/image" Target="cid:77ad0c9f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623" Type="http://schemas.openxmlformats.org/officeDocument/2006/relationships/hyperlink" Target="cid:cf309d412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525" Type="http://schemas.openxmlformats.org/officeDocument/2006/relationships/hyperlink" Target="cid:842f44012" TargetMode="External"/><Relationship Id="rId567" Type="http://schemas.openxmlformats.org/officeDocument/2006/relationships/hyperlink" Target="cid:1b05e0252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469" Type="http://schemas.openxmlformats.org/officeDocument/2006/relationships/hyperlink" Target="cid:1643af6f2" TargetMode="External"/><Relationship Id="rId634" Type="http://schemas.openxmlformats.org/officeDocument/2006/relationships/image" Target="cid:2a34f1913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480" Type="http://schemas.openxmlformats.org/officeDocument/2006/relationships/image" Target="cid:db19d24313" TargetMode="External"/><Relationship Id="rId536" Type="http://schemas.openxmlformats.org/officeDocument/2006/relationships/image" Target="cid:a828098c13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578" Type="http://schemas.openxmlformats.org/officeDocument/2006/relationships/image" Target="cid:42aef7bf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603" Type="http://schemas.openxmlformats.org/officeDocument/2006/relationships/hyperlink" Target="cid:880ae9622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491" Type="http://schemas.openxmlformats.org/officeDocument/2006/relationships/hyperlink" Target="cid:12de1e112" TargetMode="External"/><Relationship Id="rId505" Type="http://schemas.openxmlformats.org/officeDocument/2006/relationships/hyperlink" Target="cid:413c73f82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547" Type="http://schemas.openxmlformats.org/officeDocument/2006/relationships/hyperlink" Target="cid:d15f95592" TargetMode="External"/><Relationship Id="rId589" Type="http://schemas.openxmlformats.org/officeDocument/2006/relationships/hyperlink" Target="cid:546d44f72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614" Type="http://schemas.openxmlformats.org/officeDocument/2006/relationships/image" Target="cid:ab81868f13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516" Type="http://schemas.openxmlformats.org/officeDocument/2006/relationships/image" Target="cid:61725117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558" Type="http://schemas.openxmlformats.org/officeDocument/2006/relationships/image" Target="cid:f57373f4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625" Type="http://schemas.openxmlformats.org/officeDocument/2006/relationships/hyperlink" Target="cid:cfefaa112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471" Type="http://schemas.openxmlformats.org/officeDocument/2006/relationships/hyperlink" Target="cid:c5b52bce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7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9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1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3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5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7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9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1" name="Picture 2" descr="cid:e9adde6813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3" name="Picture 2" descr="cid:eed194b213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5" name="Picture 2" descr="cid:f41228aa13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7" name="Picture 2" descr="cid:f921107413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9" name="Picture 2" descr="cid:dbb20a913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0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1" name="Picture 2" descr="cid:12de1e3b13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3" name="Picture 2" descr="cid:17fd99ae13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5" name="Picture 2" descr="cid:1def42a013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7" name="Picture 2" descr="cid:225aa5c413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9" name="Picture 2" descr="cid:31c4404513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0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1" name="Picture 2" descr="cid:36f12f0113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3" name="Picture 2" descr="cid:3c10180f13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5" name="Picture 2" descr="cid:413c742113">
          <a:hlinkClick xmlns:r="http://schemas.openxmlformats.org/officeDocument/2006/relationships" r:id="rId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7" name="Picture 2" descr="cid:465ab82613">
          <a:hlinkClick xmlns:r="http://schemas.openxmlformats.org/officeDocument/2006/relationships" r:id="rId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9" name="Picture 2" descr="cid:55e6272213">
          <a:hlinkClick xmlns:r="http://schemas.openxmlformats.org/officeDocument/2006/relationships" r:id="rId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0" cstate="print"/>
        <a:srcRect/>
        <a:stretch>
          <a:fillRect/>
        </a:stretch>
      </xdr:blipFill>
      <xdr:spPr bwMode="auto">
        <a:xfrm>
          <a:off x="19954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1" name="Picture 2" descr="cid:55e9400c13">
          <a:hlinkClick xmlns:r="http://schemas.openxmlformats.org/officeDocument/2006/relationships" r:id="rId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2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3" name="Picture 2" descr="cid:5c1592af13">
          <a:hlinkClick xmlns:r="http://schemas.openxmlformats.org/officeDocument/2006/relationships" r:id="rId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5" name="Picture 2" descr="cid:6172511713">
          <a:hlinkClick xmlns:r="http://schemas.openxmlformats.org/officeDocument/2006/relationships" r:id="rId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7" name="Picture 2" descr="cid:66098c3213">
          <a:hlinkClick xmlns:r="http://schemas.openxmlformats.org/officeDocument/2006/relationships" r:id="rId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9" name="Picture 2" descr="cid:6a60cdbf13">
          <a:hlinkClick xmlns:r="http://schemas.openxmlformats.org/officeDocument/2006/relationships" r:id="rId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1" name="Picture 2" descr="cid:7a2e86d013">
          <a:hlinkClick xmlns:r="http://schemas.openxmlformats.org/officeDocument/2006/relationships" r:id="rId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3" name="Picture 2" descr="cid:7f1ab22313">
          <a:hlinkClick xmlns:r="http://schemas.openxmlformats.org/officeDocument/2006/relationships" r:id="rId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5" name="Picture 2" descr="cid:842f442513">
          <a:hlinkClick xmlns:r="http://schemas.openxmlformats.org/officeDocument/2006/relationships" r:id="rId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7" name="Picture 2" descr="cid:894d42c613">
          <a:hlinkClick xmlns:r="http://schemas.openxmlformats.org/officeDocument/2006/relationships" r:id="rId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8" cstate="print"/>
        <a:srcRect/>
        <a:stretch>
          <a:fillRect/>
        </a:stretch>
      </xdr:blipFill>
      <xdr:spPr bwMode="auto">
        <a:xfrm>
          <a:off x="17449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9" name="Picture 2" descr="cid:8e741fe313">
          <a:hlinkClick xmlns:r="http://schemas.openxmlformats.org/officeDocument/2006/relationships" r:id="rId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0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1" name="Picture 2" descr="cid:9de9f68413">
          <a:hlinkClick xmlns:r="http://schemas.openxmlformats.org/officeDocument/2006/relationships" r:id="rId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2" cstate="print"/>
        <a:srcRect/>
        <a:stretch>
          <a:fillRect/>
        </a:stretch>
      </xdr:blipFill>
      <xdr:spPr bwMode="auto">
        <a:xfrm>
          <a:off x="17668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3" name="Picture 2" descr="cid:a3e4f30613">
          <a:hlinkClick xmlns:r="http://schemas.openxmlformats.org/officeDocument/2006/relationships" r:id="rId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4" cstate="print"/>
        <a:srcRect/>
        <a:stretch>
          <a:fillRect/>
        </a:stretch>
      </xdr:blipFill>
      <xdr:spPr bwMode="auto">
        <a:xfrm>
          <a:off x="17583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5" name="Picture 2" descr="cid:a828098c13">
          <a:hlinkClick xmlns:r="http://schemas.openxmlformats.org/officeDocument/2006/relationships" r:id="rId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6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7" name="Picture 2" descr="cid:ad5e98f313">
          <a:hlinkClick xmlns:r="http://schemas.openxmlformats.org/officeDocument/2006/relationships" r:id="rId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9" name="Picture 2" descr="cid:b26ab2d413">
          <a:hlinkClick xmlns:r="http://schemas.openxmlformats.org/officeDocument/2006/relationships" r:id="rId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0" cstate="print"/>
        <a:srcRect/>
        <a:stretch>
          <a:fillRect/>
        </a:stretch>
      </xdr:blipFill>
      <xdr:spPr bwMode="auto">
        <a:xfrm>
          <a:off x="17535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1" name="Picture 2" descr="cid:c1f4b6d313">
          <a:hlinkClick xmlns:r="http://schemas.openxmlformats.org/officeDocument/2006/relationships" r:id="rId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2" cstate="print"/>
        <a:srcRect/>
        <a:stretch>
          <a:fillRect/>
        </a:stretch>
      </xdr:blipFill>
      <xdr:spPr bwMode="auto">
        <a:xfrm>
          <a:off x="17668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3" name="Picture 2" descr="cid:c7314bf313">
          <a:hlinkClick xmlns:r="http://schemas.openxmlformats.org/officeDocument/2006/relationships" r:id="rId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4" cstate="print"/>
        <a:srcRect/>
        <a:stretch>
          <a:fillRect/>
        </a:stretch>
      </xdr:blipFill>
      <xdr:spPr bwMode="auto">
        <a:xfrm>
          <a:off x="17583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5" name="Picture 2" descr="cid:cc488cb713">
          <a:hlinkClick xmlns:r="http://schemas.openxmlformats.org/officeDocument/2006/relationships" r:id="rId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7" name="Picture 2" descr="cid:d15f957713">
          <a:hlinkClick xmlns:r="http://schemas.openxmlformats.org/officeDocument/2006/relationships" r:id="rId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9" name="Picture 2" descr="cid:d68ab9df13">
          <a:hlinkClick xmlns:r="http://schemas.openxmlformats.org/officeDocument/2006/relationships" r:id="rId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1" name="Picture 2" descr="cid:e606bc1c13">
          <a:hlinkClick xmlns:r="http://schemas.openxmlformats.org/officeDocument/2006/relationships" r:id="rId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2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3" name="Picture 2" descr="cid:ebcc174e13">
          <a:hlinkClick xmlns:r="http://schemas.openxmlformats.org/officeDocument/2006/relationships" r:id="rId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4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5" name="Picture 2" descr="cid:f049fbb413">
          <a:hlinkClick xmlns:r="http://schemas.openxmlformats.org/officeDocument/2006/relationships" r:id="rId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6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7" name="Picture 2" descr="cid:f57373f413">
          <a:hlinkClick xmlns:r="http://schemas.openxmlformats.org/officeDocument/2006/relationships" r:id="rId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85725</xdr:colOff>
      <xdr:row>2</xdr:row>
      <xdr:rowOff>9525</xdr:rowOff>
    </xdr:to>
    <xdr:pic>
      <xdr:nvPicPr>
        <xdr:cNvPr id="5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9" name="Picture 2" descr="cid:a077fb613">
          <a:hlinkClick xmlns:r="http://schemas.openxmlformats.org/officeDocument/2006/relationships" r:id="rId5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1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3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5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7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9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1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3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5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7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9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1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3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5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7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9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1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3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5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7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9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1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3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5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7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9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1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3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5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7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9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1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3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5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7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9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1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3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5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7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9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1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3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5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7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9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1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3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5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7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9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1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3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5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7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9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1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3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5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7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9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1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3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5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7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9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1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3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5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7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9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1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3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5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7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9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1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3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5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7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9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1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3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5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7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9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1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3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5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7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9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1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3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5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7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9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0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1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3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5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7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9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1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3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5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7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9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1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3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5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7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9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1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3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5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7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9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1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3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5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7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9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1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3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5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7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9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1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3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5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7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9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1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3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5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7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9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1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3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5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7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9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1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3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5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7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9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1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3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5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7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9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1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3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5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7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9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1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3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5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7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9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1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3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5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7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9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1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3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5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7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9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1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3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5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7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9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1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3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5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7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9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1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3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5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7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9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1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3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5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7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9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1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3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5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7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9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1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3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5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7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9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1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3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5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7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9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1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3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5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7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9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1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3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5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7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9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1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3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5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7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9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1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3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5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7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9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1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3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5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7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9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1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3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5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7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9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1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3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5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7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9" name="Picture 2" descr="cid:e9adde6813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1" name="Picture 2" descr="cid:eed194b213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3" name="Picture 2" descr="cid:f41228aa13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5" name="Picture 2" descr="cid:f921107413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7" name="Picture 2" descr="cid:dbb20a913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9" name="Picture 2" descr="cid:12de1e3b13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1" name="Picture 2" descr="cid:17fd99ae13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3" name="Picture 2" descr="cid:1def42a013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5" name="Picture 2" descr="cid:225aa5c413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7" name="Picture 2" descr="cid:31c4404513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9" name="Picture 2" descr="cid:36f12f0113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1" name="Picture 2" descr="cid:3c10180f13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3" name="Picture 2" descr="cid:413c742113">
          <a:hlinkClick xmlns:r="http://schemas.openxmlformats.org/officeDocument/2006/relationships" r:id="rId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5" name="Picture 2" descr="cid:465ab82613">
          <a:hlinkClick xmlns:r="http://schemas.openxmlformats.org/officeDocument/2006/relationships" r:id="rId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7" name="Picture 2" descr="cid:55e6272213">
          <a:hlinkClick xmlns:r="http://schemas.openxmlformats.org/officeDocument/2006/relationships" r:id="rId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9" name="Picture 2" descr="cid:55e9400c13">
          <a:hlinkClick xmlns:r="http://schemas.openxmlformats.org/officeDocument/2006/relationships" r:id="rId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1" name="Picture 2" descr="cid:5c1592af13">
          <a:hlinkClick xmlns:r="http://schemas.openxmlformats.org/officeDocument/2006/relationships" r:id="rId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3" name="Picture 2" descr="cid:6172511713">
          <a:hlinkClick xmlns:r="http://schemas.openxmlformats.org/officeDocument/2006/relationships" r:id="rId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5" name="Picture 2" descr="cid:66098c3213">
          <a:hlinkClick xmlns:r="http://schemas.openxmlformats.org/officeDocument/2006/relationships" r:id="rId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7" name="Picture 2" descr="cid:6a60cdbf13">
          <a:hlinkClick xmlns:r="http://schemas.openxmlformats.org/officeDocument/2006/relationships" r:id="rId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9" name="Picture 2" descr="cid:7a2e86d013">
          <a:hlinkClick xmlns:r="http://schemas.openxmlformats.org/officeDocument/2006/relationships" r:id="rId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1" name="Picture 2" descr="cid:7f1ab22313">
          <a:hlinkClick xmlns:r="http://schemas.openxmlformats.org/officeDocument/2006/relationships" r:id="rId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3" name="Picture 2" descr="cid:842f442513">
          <a:hlinkClick xmlns:r="http://schemas.openxmlformats.org/officeDocument/2006/relationships" r:id="rId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5" name="Picture 2" descr="cid:894d42c613">
          <a:hlinkClick xmlns:r="http://schemas.openxmlformats.org/officeDocument/2006/relationships" r:id="rId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7" name="Picture 2" descr="cid:8e741fe313">
          <a:hlinkClick xmlns:r="http://schemas.openxmlformats.org/officeDocument/2006/relationships" r:id="rId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9" name="Picture 2" descr="cid:9de9f68413">
          <a:hlinkClick xmlns:r="http://schemas.openxmlformats.org/officeDocument/2006/relationships" r:id="rId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1" name="Picture 2" descr="cid:a3e4f30613">
          <a:hlinkClick xmlns:r="http://schemas.openxmlformats.org/officeDocument/2006/relationships" r:id="rId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3" name="Picture 2" descr="cid:a828098c13">
          <a:hlinkClick xmlns:r="http://schemas.openxmlformats.org/officeDocument/2006/relationships" r:id="rId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5" name="Picture 2" descr="cid:ad5e98f313">
          <a:hlinkClick xmlns:r="http://schemas.openxmlformats.org/officeDocument/2006/relationships" r:id="rId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7" name="Picture 2" descr="cid:b26ab2d413">
          <a:hlinkClick xmlns:r="http://schemas.openxmlformats.org/officeDocument/2006/relationships" r:id="rId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9" name="Picture 2" descr="cid:c1f4b6d313">
          <a:hlinkClick xmlns:r="http://schemas.openxmlformats.org/officeDocument/2006/relationships" r:id="rId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1" name="Picture 2" descr="cid:c7314bf313">
          <a:hlinkClick xmlns:r="http://schemas.openxmlformats.org/officeDocument/2006/relationships" r:id="rId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3" name="Picture 2" descr="cid:cc488cb713">
          <a:hlinkClick xmlns:r="http://schemas.openxmlformats.org/officeDocument/2006/relationships" r:id="rId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5" name="Picture 2" descr="cid:d15f957713">
          <a:hlinkClick xmlns:r="http://schemas.openxmlformats.org/officeDocument/2006/relationships" r:id="rId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7" name="Picture 2" descr="cid:d68ab9df13">
          <a:hlinkClick xmlns:r="http://schemas.openxmlformats.org/officeDocument/2006/relationships" r:id="rId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9" name="Picture 2" descr="cid:e606bc1c13">
          <a:hlinkClick xmlns:r="http://schemas.openxmlformats.org/officeDocument/2006/relationships" r:id="rId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1" name="Picture 2" descr="cid:ebcc174e13">
          <a:hlinkClick xmlns:r="http://schemas.openxmlformats.org/officeDocument/2006/relationships" r:id="rId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3" name="Picture 2" descr="cid:f049fbb413">
          <a:hlinkClick xmlns:r="http://schemas.openxmlformats.org/officeDocument/2006/relationships" r:id="rId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5" name="Picture 2" descr="cid:f57373f413">
          <a:hlinkClick xmlns:r="http://schemas.openxmlformats.org/officeDocument/2006/relationships" r:id="rId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85725</xdr:colOff>
      <xdr:row>2</xdr:row>
      <xdr:rowOff>9525</xdr:rowOff>
    </xdr:to>
    <xdr:pic>
      <xdr:nvPicPr>
        <xdr:cNvPr id="1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61912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7" name="Picture 2" descr="cid:ac5447513">
          <a:hlinkClick xmlns:r="http://schemas.openxmlformats.org/officeDocument/2006/relationships" r:id="rId5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9" name="Picture 2" descr="cid:f2a015013">
          <a:hlinkClick xmlns:r="http://schemas.openxmlformats.org/officeDocument/2006/relationships" r:id="rId5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4" cstate="print"/>
        <a:srcRect/>
        <a:stretch>
          <a:fillRect/>
        </a:stretch>
      </xdr:blipFill>
      <xdr:spPr bwMode="auto">
        <a:xfrm>
          <a:off x="174212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1" name="Picture 2" descr="cid:1486e01413">
          <a:hlinkClick xmlns:r="http://schemas.openxmlformats.org/officeDocument/2006/relationships" r:id="rId5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6" cstate="print"/>
        <a:srcRect/>
        <a:stretch>
          <a:fillRect/>
        </a:stretch>
      </xdr:blipFill>
      <xdr:spPr bwMode="auto">
        <a:xfrm>
          <a:off x="1733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3" name="Picture 2" descr="cid:1b05e04f13">
          <a:hlinkClick xmlns:r="http://schemas.openxmlformats.org/officeDocument/2006/relationships" r:id="rId5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8" cstate="print"/>
        <a:srcRect/>
        <a:stretch>
          <a:fillRect/>
        </a:stretch>
      </xdr:blipFill>
      <xdr:spPr bwMode="auto">
        <a:xfrm>
          <a:off x="1733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</xdr:rowOff>
    </xdr:to>
    <xdr:pic>
      <xdr:nvPicPr>
        <xdr:cNvPr id="1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5" name="Picture 2" descr="cid:2e1706e013">
          <a:hlinkClick xmlns:r="http://schemas.openxmlformats.org/officeDocument/2006/relationships" r:id="rId5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0" cstate="print"/>
        <a:srcRect/>
        <a:stretch>
          <a:fillRect/>
        </a:stretch>
      </xdr:blipFill>
      <xdr:spPr bwMode="auto">
        <a:xfrm>
          <a:off x="17478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7" name="Picture 2" descr="cid:33374fa113">
          <a:hlinkClick xmlns:r="http://schemas.openxmlformats.org/officeDocument/2006/relationships" r:id="rId5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2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9" name="Picture 2" descr="cid:396108aa13">
          <a:hlinkClick xmlns:r="http://schemas.openxmlformats.org/officeDocument/2006/relationships" r:id="rId5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4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1" name="Picture 2" descr="cid:3d8c6a7b13">
          <a:hlinkClick xmlns:r="http://schemas.openxmlformats.org/officeDocument/2006/relationships" r:id="rId5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6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3" name="Picture 2" descr="cid:42aef7bf13">
          <a:hlinkClick xmlns:r="http://schemas.openxmlformats.org/officeDocument/2006/relationships" r:id="rId5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8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5" name="Picture 2" descr="cid:521d880d13">
          <a:hlinkClick xmlns:r="http://schemas.openxmlformats.org/officeDocument/2006/relationships" r:id="rId5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0" cstate="print"/>
        <a:srcRect/>
        <a:stretch>
          <a:fillRect/>
        </a:stretch>
      </xdr:blipFill>
      <xdr:spPr bwMode="auto">
        <a:xfrm>
          <a:off x="17554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7" name="Picture 2" descr="cid:5744887d13">
          <a:hlinkClick xmlns:r="http://schemas.openxmlformats.org/officeDocument/2006/relationships" r:id="rId5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2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9" name="Picture 2" descr="cid:5d65a7e413">
          <a:hlinkClick xmlns:r="http://schemas.openxmlformats.org/officeDocument/2006/relationships" r:id="rId5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4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1" name="Picture 2" descr="cid:61b2a1ef13">
          <a:hlinkClick xmlns:r="http://schemas.openxmlformats.org/officeDocument/2006/relationships" r:id="rId5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6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3" name="Picture 2" descr="cid:680b06d213">
          <a:hlinkClick xmlns:r="http://schemas.openxmlformats.org/officeDocument/2006/relationships" r:id="rId5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8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5" name="Picture 2" descr="cid:546d451e13">
          <a:hlinkClick xmlns:r="http://schemas.openxmlformats.org/officeDocument/2006/relationships" r:id="rId5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0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7" name="Picture 2" descr="cid:58d5456613">
          <a:hlinkClick xmlns:r="http://schemas.openxmlformats.org/officeDocument/2006/relationships" r:id="rId5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9" name="Picture 2" descr="cid:5deba76d13">
          <a:hlinkClick xmlns:r="http://schemas.openxmlformats.org/officeDocument/2006/relationships" r:id="rId5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1" name="Picture 2" descr="cid:6329896713">
          <a:hlinkClick xmlns:r="http://schemas.openxmlformats.org/officeDocument/2006/relationships" r:id="rId5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6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3" name="Picture 2" descr="cid:77ad0c9f13">
          <a:hlinkClick xmlns:r="http://schemas.openxmlformats.org/officeDocument/2006/relationships" r:id="rId5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8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5" name="Picture 2" descr="cid:7cd4f13913">
          <a:hlinkClick xmlns:r="http://schemas.openxmlformats.org/officeDocument/2006/relationships" r:id="rId5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7" name="Picture 2" descr="cid:81fbe07713">
          <a:hlinkClick xmlns:r="http://schemas.openxmlformats.org/officeDocument/2006/relationships" r:id="rId6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9" name="Picture 2" descr="cid:880ae98a13">
          <a:hlinkClick xmlns:r="http://schemas.openxmlformats.org/officeDocument/2006/relationships" r:id="rId6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1" name="Picture 2" descr="cid:968b5fea13">
          <a:hlinkClick xmlns:r="http://schemas.openxmlformats.org/officeDocument/2006/relationships" r:id="rId6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6" cstate="print"/>
        <a:srcRect/>
        <a:stretch>
          <a:fillRect/>
        </a:stretch>
      </xdr:blipFill>
      <xdr:spPr bwMode="auto">
        <a:xfrm>
          <a:off x="198120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3" name="Picture 2" descr="cid:9ba56f9813">
          <a:hlinkClick xmlns:r="http://schemas.openxmlformats.org/officeDocument/2006/relationships" r:id="rId6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5" name="Picture 2" descr="cid:a0d8010713">
          <a:hlinkClick xmlns:r="http://schemas.openxmlformats.org/officeDocument/2006/relationships" r:id="rId6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7" name="Picture 2" descr="cid:a5fed86e13">
          <a:hlinkClick xmlns:r="http://schemas.openxmlformats.org/officeDocument/2006/relationships" r:id="rId6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9" name="Picture 2" descr="cid:ab81868f13">
          <a:hlinkClick xmlns:r="http://schemas.openxmlformats.org/officeDocument/2006/relationships" r:id="rId6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1" name="Picture 2" descr="cid:ba92741a13">
          <a:hlinkClick xmlns:r="http://schemas.openxmlformats.org/officeDocument/2006/relationships" r:id="rId6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3" name="Picture 2" descr="cid:bfc2992113">
          <a:hlinkClick xmlns:r="http://schemas.openxmlformats.org/officeDocument/2006/relationships" r:id="rId6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5" name="Picture 2" descr="cid:c58b0f2713">
          <a:hlinkClick xmlns:r="http://schemas.openxmlformats.org/officeDocument/2006/relationships" r:id="rId6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0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7" name="Picture 2" descr="cid:ca1bb4ac13">
          <a:hlinkClick xmlns:r="http://schemas.openxmlformats.org/officeDocument/2006/relationships" r:id="rId6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9" name="Picture 2" descr="cid:cf309d6013">
          <a:hlinkClick xmlns:r="http://schemas.openxmlformats.org/officeDocument/2006/relationships" r:id="rId6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4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1" name="Picture 2" descr="cid:cfefaa3513">
          <a:hlinkClick xmlns:r="http://schemas.openxmlformats.org/officeDocument/2006/relationships" r:id="rId6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6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3" name="Picture 2" descr="cid:e8e5efd513">
          <a:hlinkClick xmlns:r="http://schemas.openxmlformats.org/officeDocument/2006/relationships" r:id="rId6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5" name="Picture 2" descr="cid:ee19d15713">
          <a:hlinkClick xmlns:r="http://schemas.openxmlformats.org/officeDocument/2006/relationships" r:id="rId6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7" name="Picture 2" descr="cid:f336ae0513">
          <a:hlinkClick xmlns:r="http://schemas.openxmlformats.org/officeDocument/2006/relationships" r:id="rId6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9" name="Picture 2" descr="cid:2a34f1913">
          <a:hlinkClick xmlns:r="http://schemas.openxmlformats.org/officeDocument/2006/relationships" r:id="rId6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1" name="Picture 2" descr="cid:2a6402f13">
          <a:hlinkClick xmlns:r="http://schemas.openxmlformats.org/officeDocument/2006/relationships" r:id="rId6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41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31" sqref="E31"/>
    </sheetView>
  </sheetViews>
  <sheetFormatPr defaultRowHeight="11.25"/>
  <cols>
    <col min="1" max="1" width="9.7109375" style="1" customWidth="1"/>
    <col min="2" max="2" width="4.5703125" style="4" customWidth="1"/>
    <col min="3" max="4" width="9.140625" style="1"/>
    <col min="5" max="5" width="12.28515625" style="1" customWidth="1"/>
    <col min="6" max="6" width="13.7109375" style="26" customWidth="1"/>
    <col min="7" max="7" width="14.28515625" style="1" customWidth="1"/>
    <col min="8" max="8" width="11.85546875" style="26" customWidth="1"/>
    <col min="9" max="9" width="11.28515625" style="2" customWidth="1"/>
    <col min="10" max="10" width="12.85546875" style="2" customWidth="1"/>
    <col min="11" max="12" width="9.85546875" style="2" customWidth="1"/>
    <col min="13" max="16384" width="9.140625" style="1"/>
  </cols>
  <sheetData>
    <row r="1" spans="1:13">
      <c r="A1" s="5"/>
      <c r="B1" s="6"/>
      <c r="C1" s="7"/>
      <c r="D1" s="8"/>
      <c r="E1" s="9" t="s">
        <v>0</v>
      </c>
      <c r="F1" s="23" t="s">
        <v>1</v>
      </c>
      <c r="G1" s="10" t="s">
        <v>42</v>
      </c>
      <c r="H1" s="23" t="s">
        <v>2</v>
      </c>
      <c r="I1" s="17" t="s">
        <v>40</v>
      </c>
      <c r="J1" s="18" t="s">
        <v>41</v>
      </c>
      <c r="K1" s="19" t="s">
        <v>43</v>
      </c>
      <c r="L1" s="19" t="s">
        <v>44</v>
      </c>
    </row>
    <row r="2" spans="1:13">
      <c r="A2" s="11" t="s">
        <v>3</v>
      </c>
      <c r="B2" s="12"/>
      <c r="C2" s="63" t="s">
        <v>4</v>
      </c>
      <c r="D2" s="63"/>
      <c r="E2" s="13"/>
      <c r="F2" s="24"/>
      <c r="G2" s="14"/>
      <c r="H2" s="24"/>
      <c r="I2" s="20"/>
      <c r="J2" s="21"/>
      <c r="K2" s="22"/>
      <c r="L2" s="22"/>
    </row>
    <row r="3" spans="1:13">
      <c r="A3" s="65" t="s">
        <v>5</v>
      </c>
      <c r="B3" s="65"/>
      <c r="C3" s="65"/>
      <c r="D3" s="65"/>
      <c r="E3" s="15">
        <f>SUM(E4:E41)</f>
        <v>16885191.744900003</v>
      </c>
      <c r="F3" s="25">
        <f>RA!I7</f>
        <v>1793201.2598999999</v>
      </c>
      <c r="G3" s="16">
        <f>SUM(G4:G41)</f>
        <v>15091990.484999998</v>
      </c>
      <c r="H3" s="27">
        <f>RA!J7</f>
        <v>10.619963853484901</v>
      </c>
      <c r="I3" s="20">
        <f>SUM(I4:I41)</f>
        <v>16885195.790635131</v>
      </c>
      <c r="J3" s="21">
        <f>SUM(J4:J41)</f>
        <v>15091990.410909353</v>
      </c>
      <c r="K3" s="22">
        <f>E3-I3</f>
        <v>-4.045735128223896</v>
      </c>
      <c r="L3" s="22">
        <f>G3-J3</f>
        <v>7.4090644717216492E-2</v>
      </c>
    </row>
    <row r="4" spans="1:13">
      <c r="A4" s="66">
        <f>RA!A8</f>
        <v>42469</v>
      </c>
      <c r="B4" s="12">
        <v>12</v>
      </c>
      <c r="C4" s="64" t="s">
        <v>6</v>
      </c>
      <c r="D4" s="64"/>
      <c r="E4" s="15">
        <f>VLOOKUP(C4,RA!B8:D36,3,0)</f>
        <v>707627.3983</v>
      </c>
      <c r="F4" s="25">
        <f>VLOOKUP(C4,RA!B8:I39,8,0)</f>
        <v>94450.078899999993</v>
      </c>
      <c r="G4" s="16">
        <f t="shared" ref="G4:G41" si="0">E4-F4</f>
        <v>613177.31940000004</v>
      </c>
      <c r="H4" s="27">
        <f>RA!J8</f>
        <v>13.347431024703999</v>
      </c>
      <c r="I4" s="20">
        <f>VLOOKUP(B4,RMS!B:D,3,FALSE)</f>
        <v>707628.10473589704</v>
      </c>
      <c r="J4" s="21">
        <f>VLOOKUP(B4,RMS!B:E,4,FALSE)</f>
        <v>613177.33287521405</v>
      </c>
      <c r="K4" s="22">
        <f t="shared" ref="K4:K41" si="1">E4-I4</f>
        <v>-0.70643589703831822</v>
      </c>
      <c r="L4" s="22">
        <f t="shared" ref="L4:L41" si="2">G4-J4</f>
        <v>-1.347521401476115E-2</v>
      </c>
    </row>
    <row r="5" spans="1:13">
      <c r="A5" s="66"/>
      <c r="B5" s="12">
        <v>13</v>
      </c>
      <c r="C5" s="64" t="s">
        <v>7</v>
      </c>
      <c r="D5" s="64"/>
      <c r="E5" s="15">
        <f>VLOOKUP(C5,RA!B8:D37,3,0)</f>
        <v>110963.82580000001</v>
      </c>
      <c r="F5" s="25">
        <f>VLOOKUP(C5,RA!B9:I40,8,0)</f>
        <v>19475.394199999999</v>
      </c>
      <c r="G5" s="16">
        <f t="shared" si="0"/>
        <v>91488.431600000011</v>
      </c>
      <c r="H5" s="27">
        <f>RA!J9</f>
        <v>17.5511199794988</v>
      </c>
      <c r="I5" s="20">
        <f>VLOOKUP(B5,RMS!B:D,3,FALSE)</f>
        <v>110963.880528205</v>
      </c>
      <c r="J5" s="21">
        <f>VLOOKUP(B5,RMS!B:E,4,FALSE)</f>
        <v>91488.430721367506</v>
      </c>
      <c r="K5" s="22">
        <f t="shared" si="1"/>
        <v>-5.4728204995626584E-2</v>
      </c>
      <c r="L5" s="22">
        <f t="shared" si="2"/>
        <v>8.7863250519149005E-4</v>
      </c>
      <c r="M5" s="32"/>
    </row>
    <row r="6" spans="1:13">
      <c r="A6" s="66"/>
      <c r="B6" s="12">
        <v>14</v>
      </c>
      <c r="C6" s="64" t="s">
        <v>8</v>
      </c>
      <c r="D6" s="64"/>
      <c r="E6" s="15">
        <f>VLOOKUP(C6,RA!B10:D38,3,0)</f>
        <v>172534.29500000001</v>
      </c>
      <c r="F6" s="25">
        <f>VLOOKUP(C6,RA!B10:I41,8,0)</f>
        <v>32414.750800000002</v>
      </c>
      <c r="G6" s="16">
        <f t="shared" si="0"/>
        <v>140119.5442</v>
      </c>
      <c r="H6" s="27">
        <f>RA!J10</f>
        <v>18.787424726197202</v>
      </c>
      <c r="I6" s="20">
        <f>VLOOKUP(B6,RMS!B:D,3,FALSE)</f>
        <v>172536.612082618</v>
      </c>
      <c r="J6" s="21">
        <f>VLOOKUP(B6,RMS!B:E,4,FALSE)</f>
        <v>140119.546071166</v>
      </c>
      <c r="K6" s="22">
        <f>E6-I6</f>
        <v>-2.3170826179848518</v>
      </c>
      <c r="L6" s="22">
        <f t="shared" si="2"/>
        <v>-1.8711659940890968E-3</v>
      </c>
      <c r="M6" s="32"/>
    </row>
    <row r="7" spans="1:13">
      <c r="A7" s="66"/>
      <c r="B7" s="12">
        <v>15</v>
      </c>
      <c r="C7" s="64" t="s">
        <v>9</v>
      </c>
      <c r="D7" s="64"/>
      <c r="E7" s="15">
        <f>VLOOKUP(C7,RA!B10:D39,3,0)</f>
        <v>55072.027999999998</v>
      </c>
      <c r="F7" s="25">
        <f>VLOOKUP(C7,RA!B11:I42,8,0)</f>
        <v>1642.1143</v>
      </c>
      <c r="G7" s="16">
        <f t="shared" si="0"/>
        <v>53429.913699999997</v>
      </c>
      <c r="H7" s="27">
        <f>RA!J11</f>
        <v>2.98175745407451</v>
      </c>
      <c r="I7" s="20">
        <f>VLOOKUP(B7,RMS!B:D,3,FALSE)</f>
        <v>55072.066540571803</v>
      </c>
      <c r="J7" s="21">
        <f>VLOOKUP(B7,RMS!B:E,4,FALSE)</f>
        <v>53429.913634679702</v>
      </c>
      <c r="K7" s="22">
        <f t="shared" si="1"/>
        <v>-3.8540571804333013E-2</v>
      </c>
      <c r="L7" s="22">
        <f t="shared" si="2"/>
        <v>6.5320295107085258E-5</v>
      </c>
      <c r="M7" s="32"/>
    </row>
    <row r="8" spans="1:13">
      <c r="A8" s="66"/>
      <c r="B8" s="12">
        <v>16</v>
      </c>
      <c r="C8" s="64" t="s">
        <v>10</v>
      </c>
      <c r="D8" s="64"/>
      <c r="E8" s="15">
        <f>VLOOKUP(C8,RA!B12:D39,3,0)</f>
        <v>97094.906700000007</v>
      </c>
      <c r="F8" s="25">
        <f>VLOOKUP(C8,RA!B12:I43,8,0)</f>
        <v>20194.257799999999</v>
      </c>
      <c r="G8" s="16">
        <f t="shared" si="0"/>
        <v>76900.6489</v>
      </c>
      <c r="H8" s="27">
        <f>RA!J12</f>
        <v>20.798472841006401</v>
      </c>
      <c r="I8" s="20">
        <f>VLOOKUP(B8,RMS!B:D,3,FALSE)</f>
        <v>97094.909847863193</v>
      </c>
      <c r="J8" s="21">
        <f>VLOOKUP(B8,RMS!B:E,4,FALSE)</f>
        <v>76900.652681196603</v>
      </c>
      <c r="K8" s="22">
        <f t="shared" si="1"/>
        <v>-3.1478631863137707E-3</v>
      </c>
      <c r="L8" s="22">
        <f t="shared" si="2"/>
        <v>-3.7811966030858457E-3</v>
      </c>
      <c r="M8" s="32"/>
    </row>
    <row r="9" spans="1:13">
      <c r="A9" s="66"/>
      <c r="B9" s="12">
        <v>17</v>
      </c>
      <c r="C9" s="64" t="s">
        <v>11</v>
      </c>
      <c r="D9" s="64"/>
      <c r="E9" s="15">
        <f>VLOOKUP(C9,RA!B12:D40,3,0)</f>
        <v>203370.97839999999</v>
      </c>
      <c r="F9" s="25">
        <f>VLOOKUP(C9,RA!B13:I44,8,0)</f>
        <v>66204.222399999999</v>
      </c>
      <c r="G9" s="16">
        <f t="shared" si="0"/>
        <v>137166.75599999999</v>
      </c>
      <c r="H9" s="27">
        <f>RA!J13</f>
        <v>32.553426708596703</v>
      </c>
      <c r="I9" s="20">
        <f>VLOOKUP(B9,RMS!B:D,3,FALSE)</f>
        <v>203371.18965982899</v>
      </c>
      <c r="J9" s="21">
        <f>VLOOKUP(B9,RMS!B:E,4,FALSE)</f>
        <v>137166.75443418801</v>
      </c>
      <c r="K9" s="22">
        <f t="shared" si="1"/>
        <v>-0.21125982899684459</v>
      </c>
      <c r="L9" s="22">
        <f t="shared" si="2"/>
        <v>1.5658119809813797E-3</v>
      </c>
      <c r="M9" s="32"/>
    </row>
    <row r="10" spans="1:13">
      <c r="A10" s="66"/>
      <c r="B10" s="12">
        <v>18</v>
      </c>
      <c r="C10" s="64" t="s">
        <v>12</v>
      </c>
      <c r="D10" s="64"/>
      <c r="E10" s="15">
        <f>VLOOKUP(C10,RA!B14:D41,3,0)</f>
        <v>146695.69</v>
      </c>
      <c r="F10" s="25">
        <f>VLOOKUP(C10,RA!B14:I44,8,0)</f>
        <v>29651.141</v>
      </c>
      <c r="G10" s="16">
        <f t="shared" si="0"/>
        <v>117044.549</v>
      </c>
      <c r="H10" s="27">
        <f>RA!J14</f>
        <v>20.212687230279201</v>
      </c>
      <c r="I10" s="20">
        <f>VLOOKUP(B10,RMS!B:D,3,FALSE)</f>
        <v>146695.686579487</v>
      </c>
      <c r="J10" s="21">
        <f>VLOOKUP(B10,RMS!B:E,4,FALSE)</f>
        <v>117044.54809145301</v>
      </c>
      <c r="K10" s="22">
        <f t="shared" si="1"/>
        <v>3.4205130068585277E-3</v>
      </c>
      <c r="L10" s="22">
        <f t="shared" si="2"/>
        <v>9.0854699374176562E-4</v>
      </c>
      <c r="M10" s="32"/>
    </row>
    <row r="11" spans="1:13">
      <c r="A11" s="66"/>
      <c r="B11" s="12">
        <v>19</v>
      </c>
      <c r="C11" s="64" t="s">
        <v>13</v>
      </c>
      <c r="D11" s="64"/>
      <c r="E11" s="15">
        <f>VLOOKUP(C11,RA!B14:D42,3,0)</f>
        <v>118300.8692</v>
      </c>
      <c r="F11" s="25">
        <f>VLOOKUP(C11,RA!B15:I45,8,0)</f>
        <v>10275.0311</v>
      </c>
      <c r="G11" s="16">
        <f t="shared" si="0"/>
        <v>108025.83809999999</v>
      </c>
      <c r="H11" s="27">
        <f>RA!J15</f>
        <v>8.6855076970136107</v>
      </c>
      <c r="I11" s="20">
        <f>VLOOKUP(B11,RMS!B:D,3,FALSE)</f>
        <v>118300.918253846</v>
      </c>
      <c r="J11" s="21">
        <f>VLOOKUP(B11,RMS!B:E,4,FALSE)</f>
        <v>108025.841147008</v>
      </c>
      <c r="K11" s="22">
        <f t="shared" si="1"/>
        <v>-4.9053845999878831E-2</v>
      </c>
      <c r="L11" s="22">
        <f t="shared" si="2"/>
        <v>-3.0470080091618001E-3</v>
      </c>
      <c r="M11" s="32"/>
    </row>
    <row r="12" spans="1:13">
      <c r="A12" s="66"/>
      <c r="B12" s="12">
        <v>21</v>
      </c>
      <c r="C12" s="64" t="s">
        <v>14</v>
      </c>
      <c r="D12" s="64"/>
      <c r="E12" s="15">
        <f>VLOOKUP(C12,RA!B16:D43,3,0)</f>
        <v>858277.73739999998</v>
      </c>
      <c r="F12" s="25">
        <f>VLOOKUP(C12,RA!B16:I46,8,0)</f>
        <v>33578.2454</v>
      </c>
      <c r="G12" s="16">
        <f t="shared" si="0"/>
        <v>824699.49199999997</v>
      </c>
      <c r="H12" s="27">
        <f>RA!J16</f>
        <v>3.9122819964688</v>
      </c>
      <c r="I12" s="20">
        <f>VLOOKUP(B12,RMS!B:D,3,FALSE)</f>
        <v>858277.01948803395</v>
      </c>
      <c r="J12" s="21">
        <f>VLOOKUP(B12,RMS!B:E,4,FALSE)</f>
        <v>824699.49136666697</v>
      </c>
      <c r="K12" s="22">
        <f t="shared" si="1"/>
        <v>0.71791196602862328</v>
      </c>
      <c r="L12" s="22">
        <f t="shared" si="2"/>
        <v>6.3333299476653337E-4</v>
      </c>
      <c r="M12" s="32"/>
    </row>
    <row r="13" spans="1:13">
      <c r="A13" s="66"/>
      <c r="B13" s="12">
        <v>22</v>
      </c>
      <c r="C13" s="64" t="s">
        <v>15</v>
      </c>
      <c r="D13" s="64"/>
      <c r="E13" s="15">
        <f>VLOOKUP(C13,RA!B16:D44,3,0)</f>
        <v>503742.11109999998</v>
      </c>
      <c r="F13" s="25">
        <f>VLOOKUP(C13,RA!B17:I47,8,0)</f>
        <v>51684.79</v>
      </c>
      <c r="G13" s="16">
        <f t="shared" si="0"/>
        <v>452057.3211</v>
      </c>
      <c r="H13" s="27">
        <f>RA!J17</f>
        <v>10.2601686182515</v>
      </c>
      <c r="I13" s="20">
        <f>VLOOKUP(B13,RMS!B:D,3,FALSE)</f>
        <v>503741.97672991402</v>
      </c>
      <c r="J13" s="21">
        <f>VLOOKUP(B13,RMS!B:E,4,FALSE)</f>
        <v>452057.32061282097</v>
      </c>
      <c r="K13" s="22">
        <f t="shared" si="1"/>
        <v>0.13437008595792577</v>
      </c>
      <c r="L13" s="22">
        <f t="shared" si="2"/>
        <v>4.8717902973294258E-4</v>
      </c>
      <c r="M13" s="32"/>
    </row>
    <row r="14" spans="1:13">
      <c r="A14" s="66"/>
      <c r="B14" s="12">
        <v>23</v>
      </c>
      <c r="C14" s="64" t="s">
        <v>16</v>
      </c>
      <c r="D14" s="64"/>
      <c r="E14" s="15">
        <f>VLOOKUP(C14,RA!B18:D44,3,0)</f>
        <v>1892023.0802</v>
      </c>
      <c r="F14" s="25">
        <f>VLOOKUP(C14,RA!B18:I48,8,0)</f>
        <v>288573.13630000001</v>
      </c>
      <c r="G14" s="16">
        <f t="shared" si="0"/>
        <v>1603449.9438999998</v>
      </c>
      <c r="H14" s="27">
        <f>RA!J18</f>
        <v>15.252093873479399</v>
      </c>
      <c r="I14" s="20">
        <f>VLOOKUP(B14,RMS!B:D,3,FALSE)</f>
        <v>1892023.19535983</v>
      </c>
      <c r="J14" s="21">
        <f>VLOOKUP(B14,RMS!B:E,4,FALSE)</f>
        <v>1603449.9452094</v>
      </c>
      <c r="K14" s="22">
        <f t="shared" si="1"/>
        <v>-0.11515983007848263</v>
      </c>
      <c r="L14" s="22">
        <f t="shared" si="2"/>
        <v>-1.3094001915305853E-3</v>
      </c>
      <c r="M14" s="32"/>
    </row>
    <row r="15" spans="1:13">
      <c r="A15" s="66"/>
      <c r="B15" s="12">
        <v>24</v>
      </c>
      <c r="C15" s="64" t="s">
        <v>17</v>
      </c>
      <c r="D15" s="64"/>
      <c r="E15" s="15">
        <f>VLOOKUP(C15,RA!B18:D45,3,0)</f>
        <v>501484.19380000001</v>
      </c>
      <c r="F15" s="25">
        <f>VLOOKUP(C15,RA!B19:I49,8,0)</f>
        <v>48652.635600000001</v>
      </c>
      <c r="G15" s="16">
        <f t="shared" si="0"/>
        <v>452831.55820000003</v>
      </c>
      <c r="H15" s="27">
        <f>RA!J19</f>
        <v>9.7017286290389997</v>
      </c>
      <c r="I15" s="20">
        <f>VLOOKUP(B15,RMS!B:D,3,FALSE)</f>
        <v>501484.17682051298</v>
      </c>
      <c r="J15" s="21">
        <f>VLOOKUP(B15,RMS!B:E,4,FALSE)</f>
        <v>452831.55931538501</v>
      </c>
      <c r="K15" s="22">
        <f t="shared" si="1"/>
        <v>1.6979487030766904E-2</v>
      </c>
      <c r="L15" s="22">
        <f t="shared" si="2"/>
        <v>-1.1153849773108959E-3</v>
      </c>
      <c r="M15" s="32"/>
    </row>
    <row r="16" spans="1:13">
      <c r="A16" s="66"/>
      <c r="B16" s="12">
        <v>25</v>
      </c>
      <c r="C16" s="64" t="s">
        <v>18</v>
      </c>
      <c r="D16" s="64"/>
      <c r="E16" s="15">
        <f>VLOOKUP(C16,RA!B20:D46,3,0)</f>
        <v>966599.10270000005</v>
      </c>
      <c r="F16" s="25">
        <f>VLOOKUP(C16,RA!B20:I50,8,0)</f>
        <v>99162.170299999998</v>
      </c>
      <c r="G16" s="16">
        <f t="shared" si="0"/>
        <v>867436.93240000005</v>
      </c>
      <c r="H16" s="27">
        <f>RA!J20</f>
        <v>10.2588725794397</v>
      </c>
      <c r="I16" s="20">
        <f>VLOOKUP(B16,RMS!B:D,3,FALSE)</f>
        <v>966599.05590000004</v>
      </c>
      <c r="J16" s="21">
        <f>VLOOKUP(B16,RMS!B:E,4,FALSE)</f>
        <v>867436.93240000005</v>
      </c>
      <c r="K16" s="22">
        <f t="shared" si="1"/>
        <v>4.6800000010989606E-2</v>
      </c>
      <c r="L16" s="22">
        <f t="shared" si="2"/>
        <v>0</v>
      </c>
      <c r="M16" s="32"/>
    </row>
    <row r="17" spans="1:13">
      <c r="A17" s="66"/>
      <c r="B17" s="12">
        <v>26</v>
      </c>
      <c r="C17" s="64" t="s">
        <v>19</v>
      </c>
      <c r="D17" s="64"/>
      <c r="E17" s="15">
        <f>VLOOKUP(C17,RA!B20:D47,3,0)</f>
        <v>342186.1874</v>
      </c>
      <c r="F17" s="25">
        <f>VLOOKUP(C17,RA!B21:I51,8,0)</f>
        <v>44748.819600000003</v>
      </c>
      <c r="G17" s="16">
        <f t="shared" si="0"/>
        <v>297437.36780000001</v>
      </c>
      <c r="H17" s="27">
        <f>RA!J21</f>
        <v>13.0773307771452</v>
      </c>
      <c r="I17" s="20">
        <f>VLOOKUP(B17,RMS!B:D,3,FALSE)</f>
        <v>342185.63592471799</v>
      </c>
      <c r="J17" s="21">
        <f>VLOOKUP(B17,RMS!B:E,4,FALSE)</f>
        <v>297437.36781853897</v>
      </c>
      <c r="K17" s="22">
        <f t="shared" si="1"/>
        <v>0.55147528200177476</v>
      </c>
      <c r="L17" s="22">
        <f t="shared" si="2"/>
        <v>-1.8538965377956629E-5</v>
      </c>
      <c r="M17" s="32"/>
    </row>
    <row r="18" spans="1:13">
      <c r="A18" s="66"/>
      <c r="B18" s="12">
        <v>27</v>
      </c>
      <c r="C18" s="64" t="s">
        <v>20</v>
      </c>
      <c r="D18" s="64"/>
      <c r="E18" s="15">
        <f>VLOOKUP(C18,RA!B22:D48,3,0)</f>
        <v>1465047.3278999999</v>
      </c>
      <c r="F18" s="25">
        <f>VLOOKUP(C18,RA!B22:I52,8,0)</f>
        <v>94124.312900000004</v>
      </c>
      <c r="G18" s="16">
        <f t="shared" si="0"/>
        <v>1370923.0149999999</v>
      </c>
      <c r="H18" s="27">
        <f>RA!J22</f>
        <v>6.4246602213812398</v>
      </c>
      <c r="I18" s="20">
        <f>VLOOKUP(B18,RMS!B:D,3,FALSE)</f>
        <v>1465048.33363333</v>
      </c>
      <c r="J18" s="21">
        <f>VLOOKUP(B18,RMS!B:E,4,FALSE)</f>
        <v>1370923.0167</v>
      </c>
      <c r="K18" s="22">
        <f t="shared" si="1"/>
        <v>-1.0057333300355822</v>
      </c>
      <c r="L18" s="22">
        <f t="shared" si="2"/>
        <v>-1.7000001389533281E-3</v>
      </c>
      <c r="M18" s="32"/>
    </row>
    <row r="19" spans="1:13">
      <c r="A19" s="66"/>
      <c r="B19" s="12">
        <v>29</v>
      </c>
      <c r="C19" s="64" t="s">
        <v>21</v>
      </c>
      <c r="D19" s="64"/>
      <c r="E19" s="15">
        <f>VLOOKUP(C19,RA!B22:D49,3,0)</f>
        <v>2293759.3021</v>
      </c>
      <c r="F19" s="25">
        <f>VLOOKUP(C19,RA!B23:I53,8,0)</f>
        <v>219680.7346</v>
      </c>
      <c r="G19" s="16">
        <f t="shared" si="0"/>
        <v>2074078.5674999999</v>
      </c>
      <c r="H19" s="27">
        <f>RA!J23</f>
        <v>9.5773228864456801</v>
      </c>
      <c r="I19" s="20">
        <f>VLOOKUP(B19,RMS!B:D,3,FALSE)</f>
        <v>2293760.71995812</v>
      </c>
      <c r="J19" s="21">
        <f>VLOOKUP(B19,RMS!B:E,4,FALSE)</f>
        <v>2074078.5938846199</v>
      </c>
      <c r="K19" s="22">
        <f t="shared" si="1"/>
        <v>-1.4178581200540066</v>
      </c>
      <c r="L19" s="22">
        <f t="shared" si="2"/>
        <v>-2.6384619995951653E-2</v>
      </c>
      <c r="M19" s="32"/>
    </row>
    <row r="20" spans="1:13">
      <c r="A20" s="66"/>
      <c r="B20" s="12">
        <v>31</v>
      </c>
      <c r="C20" s="64" t="s">
        <v>22</v>
      </c>
      <c r="D20" s="64"/>
      <c r="E20" s="15">
        <f>VLOOKUP(C20,RA!B24:D50,3,0)</f>
        <v>252632.05249999999</v>
      </c>
      <c r="F20" s="25">
        <f>VLOOKUP(C20,RA!B24:I54,8,0)</f>
        <v>38025.2935</v>
      </c>
      <c r="G20" s="16">
        <f t="shared" si="0"/>
        <v>214606.75899999999</v>
      </c>
      <c r="H20" s="27">
        <f>RA!J24</f>
        <v>15.051650463078101</v>
      </c>
      <c r="I20" s="20">
        <f>VLOOKUP(B20,RMS!B:D,3,FALSE)</f>
        <v>252632.050392807</v>
      </c>
      <c r="J20" s="21">
        <f>VLOOKUP(B20,RMS!B:E,4,FALSE)</f>
        <v>214606.752468822</v>
      </c>
      <c r="K20" s="22">
        <f t="shared" si="1"/>
        <v>2.1071929950267076E-3</v>
      </c>
      <c r="L20" s="22">
        <f t="shared" si="2"/>
        <v>6.5311779908370227E-3</v>
      </c>
      <c r="M20" s="32"/>
    </row>
    <row r="21" spans="1:13">
      <c r="A21" s="66"/>
      <c r="B21" s="12">
        <v>32</v>
      </c>
      <c r="C21" s="64" t="s">
        <v>23</v>
      </c>
      <c r="D21" s="64"/>
      <c r="E21" s="15">
        <f>VLOOKUP(C21,RA!B24:D51,3,0)</f>
        <v>279242.48359999998</v>
      </c>
      <c r="F21" s="25">
        <f>VLOOKUP(C21,RA!B25:I55,8,0)</f>
        <v>22632.082999999999</v>
      </c>
      <c r="G21" s="16">
        <f t="shared" si="0"/>
        <v>256610.40059999999</v>
      </c>
      <c r="H21" s="27">
        <f>RA!J25</f>
        <v>8.1048136759946807</v>
      </c>
      <c r="I21" s="20">
        <f>VLOOKUP(B21,RMS!B:D,3,FALSE)</f>
        <v>279242.46047993301</v>
      </c>
      <c r="J21" s="21">
        <f>VLOOKUP(B21,RMS!B:E,4,FALSE)</f>
        <v>256610.40526143601</v>
      </c>
      <c r="K21" s="22">
        <f t="shared" si="1"/>
        <v>2.3120066965930164E-2</v>
      </c>
      <c r="L21" s="22">
        <f t="shared" si="2"/>
        <v>-4.6614360180683434E-3</v>
      </c>
      <c r="M21" s="32"/>
    </row>
    <row r="22" spans="1:13">
      <c r="A22" s="66"/>
      <c r="B22" s="12">
        <v>33</v>
      </c>
      <c r="C22" s="64" t="s">
        <v>24</v>
      </c>
      <c r="D22" s="64"/>
      <c r="E22" s="15">
        <f>VLOOKUP(C22,RA!B26:D52,3,0)</f>
        <v>617192.78159999999</v>
      </c>
      <c r="F22" s="25">
        <f>VLOOKUP(C22,RA!B26:I56,8,0)</f>
        <v>136826.77859999999</v>
      </c>
      <c r="G22" s="16">
        <f t="shared" si="0"/>
        <v>480366.00300000003</v>
      </c>
      <c r="H22" s="27">
        <f>RA!J26</f>
        <v>22.169212388598002</v>
      </c>
      <c r="I22" s="20">
        <f>VLOOKUP(B22,RMS!B:D,3,FALSE)</f>
        <v>617192.80932595895</v>
      </c>
      <c r="J22" s="21">
        <f>VLOOKUP(B22,RMS!B:E,4,FALSE)</f>
        <v>480365.98292610701</v>
      </c>
      <c r="K22" s="22">
        <f t="shared" si="1"/>
        <v>-2.7725958963856101E-2</v>
      </c>
      <c r="L22" s="22">
        <f t="shared" si="2"/>
        <v>2.0073893014341593E-2</v>
      </c>
      <c r="M22" s="32"/>
    </row>
    <row r="23" spans="1:13">
      <c r="A23" s="66"/>
      <c r="B23" s="12">
        <v>34</v>
      </c>
      <c r="C23" s="64" t="s">
        <v>25</v>
      </c>
      <c r="D23" s="64"/>
      <c r="E23" s="15">
        <f>VLOOKUP(C23,RA!B26:D53,3,0)</f>
        <v>247918.19949999999</v>
      </c>
      <c r="F23" s="25">
        <f>VLOOKUP(C23,RA!B27:I57,8,0)</f>
        <v>68940.27</v>
      </c>
      <c r="G23" s="16">
        <f t="shared" si="0"/>
        <v>178977.92949999997</v>
      </c>
      <c r="H23" s="27">
        <f>RA!J27</f>
        <v>27.807668069160901</v>
      </c>
      <c r="I23" s="20">
        <f>VLOOKUP(B23,RMS!B:D,3,FALSE)</f>
        <v>247918.00806838399</v>
      </c>
      <c r="J23" s="21">
        <f>VLOOKUP(B23,RMS!B:E,4,FALSE)</f>
        <v>178977.935879736</v>
      </c>
      <c r="K23" s="22">
        <f t="shared" si="1"/>
        <v>0.19143161599640734</v>
      </c>
      <c r="L23" s="22">
        <f t="shared" si="2"/>
        <v>-6.3797360344324261E-3</v>
      </c>
      <c r="M23" s="32"/>
    </row>
    <row r="24" spans="1:13">
      <c r="A24" s="66"/>
      <c r="B24" s="12">
        <v>35</v>
      </c>
      <c r="C24" s="64" t="s">
        <v>26</v>
      </c>
      <c r="D24" s="64"/>
      <c r="E24" s="15">
        <f>VLOOKUP(C24,RA!B28:D54,3,0)</f>
        <v>866073.93079999997</v>
      </c>
      <c r="F24" s="25">
        <f>VLOOKUP(C24,RA!B28:I58,8,0)</f>
        <v>53840.398699999998</v>
      </c>
      <c r="G24" s="16">
        <f t="shared" si="0"/>
        <v>812233.53209999995</v>
      </c>
      <c r="H24" s="27">
        <f>RA!J28</f>
        <v>6.2166053942146897</v>
      </c>
      <c r="I24" s="20">
        <f>VLOOKUP(B24,RMS!B:D,3,FALSE)</f>
        <v>866073.93114513298</v>
      </c>
      <c r="J24" s="21">
        <f>VLOOKUP(B24,RMS!B:E,4,FALSE)</f>
        <v>812233.51757787599</v>
      </c>
      <c r="K24" s="22">
        <f t="shared" si="1"/>
        <v>-3.4513301216065884E-4</v>
      </c>
      <c r="L24" s="22">
        <f t="shared" si="2"/>
        <v>1.452212396543473E-2</v>
      </c>
      <c r="M24" s="32"/>
    </row>
    <row r="25" spans="1:13">
      <c r="A25" s="66"/>
      <c r="B25" s="12">
        <v>36</v>
      </c>
      <c r="C25" s="64" t="s">
        <v>27</v>
      </c>
      <c r="D25" s="64"/>
      <c r="E25" s="15">
        <f>VLOOKUP(C25,RA!B28:D55,3,0)</f>
        <v>903586.05070000002</v>
      </c>
      <c r="F25" s="25">
        <f>VLOOKUP(C25,RA!B29:I59,8,0)</f>
        <v>139011.85980000001</v>
      </c>
      <c r="G25" s="16">
        <f t="shared" si="0"/>
        <v>764574.19090000005</v>
      </c>
      <c r="H25" s="27">
        <f>RA!J29</f>
        <v>15.3844627960236</v>
      </c>
      <c r="I25" s="20">
        <f>VLOOKUP(B25,RMS!B:D,3,FALSE)</f>
        <v>903586.07887345098</v>
      </c>
      <c r="J25" s="21">
        <f>VLOOKUP(B25,RMS!B:E,4,FALSE)</f>
        <v>764574.18224525801</v>
      </c>
      <c r="K25" s="22">
        <f t="shared" si="1"/>
        <v>-2.8173450962640345E-2</v>
      </c>
      <c r="L25" s="22">
        <f t="shared" si="2"/>
        <v>8.6547420360147953E-3</v>
      </c>
      <c r="M25" s="32"/>
    </row>
    <row r="26" spans="1:13">
      <c r="A26" s="66"/>
      <c r="B26" s="12">
        <v>37</v>
      </c>
      <c r="C26" s="64" t="s">
        <v>71</v>
      </c>
      <c r="D26" s="64"/>
      <c r="E26" s="15">
        <f>VLOOKUP(C26,RA!B30:D56,3,0)</f>
        <v>1261047.9793</v>
      </c>
      <c r="F26" s="25">
        <f>VLOOKUP(C26,RA!B30:I60,8,0)</f>
        <v>131101.8903</v>
      </c>
      <c r="G26" s="16">
        <f t="shared" si="0"/>
        <v>1129946.0889999999</v>
      </c>
      <c r="H26" s="27">
        <f>RA!J30</f>
        <v>10.3962650471692</v>
      </c>
      <c r="I26" s="20">
        <f>VLOOKUP(B26,RMS!B:D,3,FALSE)</f>
        <v>1261047.9188601801</v>
      </c>
      <c r="J26" s="21">
        <f>VLOOKUP(B26,RMS!B:E,4,FALSE)</f>
        <v>1129946.0766968899</v>
      </c>
      <c r="K26" s="22">
        <f t="shared" si="1"/>
        <v>6.0439819935709238E-2</v>
      </c>
      <c r="L26" s="22">
        <f t="shared" si="2"/>
        <v>1.2303109979256988E-2</v>
      </c>
      <c r="M26" s="32"/>
    </row>
    <row r="27" spans="1:13">
      <c r="A27" s="66"/>
      <c r="B27" s="12">
        <v>38</v>
      </c>
      <c r="C27" s="64" t="s">
        <v>29</v>
      </c>
      <c r="D27" s="64"/>
      <c r="E27" s="15">
        <f>VLOOKUP(C27,RA!B30:D57,3,0)</f>
        <v>811142.35950000002</v>
      </c>
      <c r="F27" s="25">
        <f>VLOOKUP(C27,RA!B31:I61,8,0)</f>
        <v>22016.243600000002</v>
      </c>
      <c r="G27" s="16">
        <f t="shared" si="0"/>
        <v>789126.11589999998</v>
      </c>
      <c r="H27" s="27">
        <f>RA!J31</f>
        <v>2.7142268360354298</v>
      </c>
      <c r="I27" s="20">
        <f>VLOOKUP(B27,RMS!B:D,3,FALSE)</f>
        <v>811142.30028141604</v>
      </c>
      <c r="J27" s="21">
        <f>VLOOKUP(B27,RMS!B:E,4,FALSE)</f>
        <v>789126.05459557497</v>
      </c>
      <c r="K27" s="22">
        <f t="shared" si="1"/>
        <v>5.9218583977781236E-2</v>
      </c>
      <c r="L27" s="22">
        <f t="shared" si="2"/>
        <v>6.1304425005801022E-2</v>
      </c>
      <c r="M27" s="32"/>
    </row>
    <row r="28" spans="1:13">
      <c r="A28" s="66"/>
      <c r="B28" s="12">
        <v>39</v>
      </c>
      <c r="C28" s="64" t="s">
        <v>30</v>
      </c>
      <c r="D28" s="64"/>
      <c r="E28" s="15">
        <f>VLOOKUP(C28,RA!B32:D58,3,0)</f>
        <v>110529.85739999999</v>
      </c>
      <c r="F28" s="25">
        <f>VLOOKUP(C28,RA!B32:I62,8,0)</f>
        <v>29834.317899999998</v>
      </c>
      <c r="G28" s="16">
        <f t="shared" si="0"/>
        <v>80695.539499999999</v>
      </c>
      <c r="H28" s="27">
        <f>RA!J32</f>
        <v>26.9920893791002</v>
      </c>
      <c r="I28" s="20">
        <f>VLOOKUP(B28,RMS!B:D,3,FALSE)</f>
        <v>110529.725925807</v>
      </c>
      <c r="J28" s="21">
        <f>VLOOKUP(B28,RMS!B:E,4,FALSE)</f>
        <v>80695.526307055494</v>
      </c>
      <c r="K28" s="22">
        <f t="shared" si="1"/>
        <v>0.13147419299639296</v>
      </c>
      <c r="L28" s="22">
        <f t="shared" si="2"/>
        <v>1.3192944505135529E-2</v>
      </c>
      <c r="M28" s="32"/>
    </row>
    <row r="29" spans="1:13">
      <c r="A29" s="66"/>
      <c r="B29" s="12">
        <v>40</v>
      </c>
      <c r="C29" s="64" t="s">
        <v>73</v>
      </c>
      <c r="D29" s="64"/>
      <c r="E29" s="15">
        <f>VLOOKUP(C29,RA!B32:D59,3,0)</f>
        <v>0</v>
      </c>
      <c r="F29" s="25">
        <f>VLOOKUP(C29,RA!B33:I63,8,0)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2"/>
    </row>
    <row r="30" spans="1:13" ht="12" thickBot="1">
      <c r="A30" s="66"/>
      <c r="B30" s="12">
        <v>42</v>
      </c>
      <c r="C30" s="64" t="s">
        <v>31</v>
      </c>
      <c r="D30" s="64"/>
      <c r="E30" s="15">
        <f>VLOOKUP(C30,RA!B34:D61,3,0)</f>
        <v>131926.74530000001</v>
      </c>
      <c r="F30" s="25">
        <f>VLOOKUP(C30,RA!B34:I65,8,0)</f>
        <v>16655.525699999998</v>
      </c>
      <c r="G30" s="16">
        <f t="shared" si="0"/>
        <v>115271.21960000001</v>
      </c>
      <c r="H30" s="27">
        <f>RA!J34</f>
        <v>12.624828773062999</v>
      </c>
      <c r="I30" s="20">
        <f>VLOOKUP(B30,RMS!B:D,3,FALSE)</f>
        <v>131926.76579999999</v>
      </c>
      <c r="J30" s="21">
        <f>VLOOKUP(B30,RMS!B:E,4,FALSE)</f>
        <v>115271.22440000001</v>
      </c>
      <c r="K30" s="22">
        <f t="shared" si="1"/>
        <v>-2.0499999984167516E-2</v>
      </c>
      <c r="L30" s="22">
        <f t="shared" si="2"/>
        <v>-4.7999999951571226E-3</v>
      </c>
      <c r="M30" s="32"/>
    </row>
    <row r="31" spans="1:13" s="35" customFormat="1" ht="12" thickBot="1">
      <c r="A31" s="66"/>
      <c r="B31" s="12">
        <v>70</v>
      </c>
      <c r="C31" s="67" t="s">
        <v>68</v>
      </c>
      <c r="D31" s="68"/>
      <c r="E31" s="15">
        <f>VLOOKUP(C31,RA!B35:D62,3,0)</f>
        <v>53608.58</v>
      </c>
      <c r="F31" s="25">
        <f>VLOOKUP(C31,RA!B35:I66,8,0)</f>
        <v>2564.02</v>
      </c>
      <c r="G31" s="16">
        <f t="shared" si="0"/>
        <v>51044.560000000005</v>
      </c>
      <c r="H31" s="27">
        <f>RA!J35</f>
        <v>4.7828537894493799</v>
      </c>
      <c r="I31" s="20">
        <f>VLOOKUP(B31,RMS!B:D,3,FALSE)</f>
        <v>53608.58</v>
      </c>
      <c r="J31" s="21">
        <f>VLOOKUP(B31,RMS!B:E,4,FALSE)</f>
        <v>51044.56</v>
      </c>
      <c r="K31" s="22">
        <f t="shared" si="1"/>
        <v>0</v>
      </c>
      <c r="L31" s="22">
        <f t="shared" si="2"/>
        <v>0</v>
      </c>
    </row>
    <row r="32" spans="1:13">
      <c r="A32" s="66"/>
      <c r="B32" s="12">
        <v>71</v>
      </c>
      <c r="C32" s="64" t="s">
        <v>35</v>
      </c>
      <c r="D32" s="64"/>
      <c r="E32" s="15">
        <f>VLOOKUP(C32,RA!B34:D62,3,0)</f>
        <v>181044.56</v>
      </c>
      <c r="F32" s="25">
        <f>VLOOKUP(C32,RA!B34:I66,8,0)</f>
        <v>-18436.84</v>
      </c>
      <c r="G32" s="16">
        <f t="shared" si="0"/>
        <v>199481.4</v>
      </c>
      <c r="H32" s="27">
        <f>RA!J35</f>
        <v>4.7828537894493799</v>
      </c>
      <c r="I32" s="20">
        <f>VLOOKUP(B32,RMS!B:D,3,FALSE)</f>
        <v>181044.56</v>
      </c>
      <c r="J32" s="21">
        <f>VLOOKUP(B32,RMS!B:E,4,FALSE)</f>
        <v>199481.4</v>
      </c>
      <c r="K32" s="22">
        <f t="shared" si="1"/>
        <v>0</v>
      </c>
      <c r="L32" s="22">
        <f t="shared" si="2"/>
        <v>0</v>
      </c>
      <c r="M32" s="32"/>
    </row>
    <row r="33" spans="1:13">
      <c r="A33" s="66"/>
      <c r="B33" s="12">
        <v>72</v>
      </c>
      <c r="C33" s="64" t="s">
        <v>36</v>
      </c>
      <c r="D33" s="64"/>
      <c r="E33" s="15">
        <f>VLOOKUP(C33,RA!B34:D63,3,0)</f>
        <v>60618.83</v>
      </c>
      <c r="F33" s="25">
        <f>VLOOKUP(C33,RA!B34:I67,8,0)</f>
        <v>-1320.5</v>
      </c>
      <c r="G33" s="16">
        <f t="shared" si="0"/>
        <v>61939.33</v>
      </c>
      <c r="H33" s="27">
        <f>RA!J34</f>
        <v>12.624828773062999</v>
      </c>
      <c r="I33" s="20">
        <f>VLOOKUP(B33,RMS!B:D,3,FALSE)</f>
        <v>60618.83</v>
      </c>
      <c r="J33" s="21">
        <f>VLOOKUP(B33,RMS!B:E,4,FALSE)</f>
        <v>61939.33</v>
      </c>
      <c r="K33" s="22">
        <f t="shared" si="1"/>
        <v>0</v>
      </c>
      <c r="L33" s="22">
        <f t="shared" si="2"/>
        <v>0</v>
      </c>
      <c r="M33" s="32"/>
    </row>
    <row r="34" spans="1:13">
      <c r="A34" s="66"/>
      <c r="B34" s="12">
        <v>73</v>
      </c>
      <c r="C34" s="64" t="s">
        <v>37</v>
      </c>
      <c r="D34" s="64"/>
      <c r="E34" s="15">
        <f>VLOOKUP(C34,RA!B35:D64,3,0)</f>
        <v>128120.63</v>
      </c>
      <c r="F34" s="25">
        <f>VLOOKUP(C34,RA!B35:I68,8,0)</f>
        <v>-22588.91</v>
      </c>
      <c r="G34" s="16">
        <f t="shared" si="0"/>
        <v>150709.54</v>
      </c>
      <c r="H34" s="27">
        <f>RA!J35</f>
        <v>4.7828537894493799</v>
      </c>
      <c r="I34" s="20">
        <f>VLOOKUP(B34,RMS!B:D,3,FALSE)</f>
        <v>128120.63</v>
      </c>
      <c r="J34" s="21">
        <f>VLOOKUP(B34,RMS!B:E,4,FALSE)</f>
        <v>150709.54</v>
      </c>
      <c r="K34" s="22">
        <f t="shared" si="1"/>
        <v>0</v>
      </c>
      <c r="L34" s="22">
        <f t="shared" si="2"/>
        <v>0</v>
      </c>
      <c r="M34" s="32"/>
    </row>
    <row r="35" spans="1:13" s="35" customFormat="1">
      <c r="A35" s="66"/>
      <c r="B35" s="12">
        <v>74</v>
      </c>
      <c r="C35" s="64" t="s">
        <v>69</v>
      </c>
      <c r="D35" s="64"/>
      <c r="E35" s="15">
        <f>VLOOKUP(C35,RA!B36:D65,3,0)</f>
        <v>0.85</v>
      </c>
      <c r="F35" s="25">
        <f>VLOOKUP(C35,RA!B36:I69,8,0)</f>
        <v>-54.71</v>
      </c>
      <c r="G35" s="16">
        <f t="shared" si="0"/>
        <v>55.56</v>
      </c>
      <c r="H35" s="27">
        <f>RA!J36</f>
        <v>-10.183592370850601</v>
      </c>
      <c r="I35" s="20">
        <f>VLOOKUP(B35,RMS!B:D,3,FALSE)</f>
        <v>0.85</v>
      </c>
      <c r="J35" s="21">
        <f>VLOOKUP(B35,RMS!B:E,4,FALSE)</f>
        <v>55.56</v>
      </c>
      <c r="K35" s="22">
        <f t="shared" si="1"/>
        <v>0</v>
      </c>
      <c r="L35" s="22">
        <f t="shared" si="2"/>
        <v>0</v>
      </c>
    </row>
    <row r="36" spans="1:13" ht="11.25" customHeight="1">
      <c r="A36" s="66"/>
      <c r="B36" s="12">
        <v>75</v>
      </c>
      <c r="C36" s="64" t="s">
        <v>32</v>
      </c>
      <c r="D36" s="64"/>
      <c r="E36" s="15">
        <f>VLOOKUP(C36,RA!B8:D65,3,0)</f>
        <v>41161.538500000002</v>
      </c>
      <c r="F36" s="25">
        <f>VLOOKUP(C36,RA!B8:I69,8,0)</f>
        <v>2552.8411999999998</v>
      </c>
      <c r="G36" s="16">
        <f t="shared" si="0"/>
        <v>38608.6973</v>
      </c>
      <c r="H36" s="27">
        <f>RA!J36</f>
        <v>-10.183592370850601</v>
      </c>
      <c r="I36" s="20">
        <f>VLOOKUP(B36,RMS!B:D,3,FALSE)</f>
        <v>41161.538461538497</v>
      </c>
      <c r="J36" s="21">
        <f>VLOOKUP(B36,RMS!B:E,4,FALSE)</f>
        <v>38608.6965811966</v>
      </c>
      <c r="K36" s="22">
        <f t="shared" si="1"/>
        <v>3.8461505027953535E-5</v>
      </c>
      <c r="L36" s="22">
        <f t="shared" si="2"/>
        <v>7.1880339964991435E-4</v>
      </c>
      <c r="M36" s="32"/>
    </row>
    <row r="37" spans="1:13">
      <c r="A37" s="66"/>
      <c r="B37" s="12">
        <v>76</v>
      </c>
      <c r="C37" s="64" t="s">
        <v>33</v>
      </c>
      <c r="D37" s="64"/>
      <c r="E37" s="15">
        <f>VLOOKUP(C37,RA!B8:D66,3,0)</f>
        <v>371385.0344</v>
      </c>
      <c r="F37" s="25">
        <f>VLOOKUP(C37,RA!B8:I70,8,0)</f>
        <v>22965.092100000002</v>
      </c>
      <c r="G37" s="16">
        <f t="shared" si="0"/>
        <v>348419.9423</v>
      </c>
      <c r="H37" s="27">
        <f>RA!J37</f>
        <v>-2.1783660291694802</v>
      </c>
      <c r="I37" s="20">
        <f>VLOOKUP(B37,RMS!B:D,3,FALSE)</f>
        <v>371385.02304187999</v>
      </c>
      <c r="J37" s="21">
        <f>VLOOKUP(B37,RMS!B:E,4,FALSE)</f>
        <v>348419.941376923</v>
      </c>
      <c r="K37" s="22">
        <f t="shared" si="1"/>
        <v>1.1358120013028383E-2</v>
      </c>
      <c r="L37" s="22">
        <f t="shared" si="2"/>
        <v>9.2307699378579855E-4</v>
      </c>
      <c r="M37" s="32"/>
    </row>
    <row r="38" spans="1:13">
      <c r="A38" s="66"/>
      <c r="B38" s="12">
        <v>77</v>
      </c>
      <c r="C38" s="64" t="s">
        <v>38</v>
      </c>
      <c r="D38" s="64"/>
      <c r="E38" s="15">
        <f>VLOOKUP(C38,RA!B9:D67,3,0)</f>
        <v>92923.09</v>
      </c>
      <c r="F38" s="25">
        <f>VLOOKUP(C38,RA!B9:I71,8,0)</f>
        <v>-11049.6</v>
      </c>
      <c r="G38" s="16">
        <f t="shared" si="0"/>
        <v>103972.69</v>
      </c>
      <c r="H38" s="27">
        <f>RA!J38</f>
        <v>-17.630970125576201</v>
      </c>
      <c r="I38" s="20">
        <f>VLOOKUP(B38,RMS!B:D,3,FALSE)</f>
        <v>92923.09</v>
      </c>
      <c r="J38" s="21">
        <f>VLOOKUP(B38,RMS!B:E,4,FALSE)</f>
        <v>103972.69</v>
      </c>
      <c r="K38" s="22">
        <f t="shared" si="1"/>
        <v>0</v>
      </c>
      <c r="L38" s="22">
        <f t="shared" si="2"/>
        <v>0</v>
      </c>
      <c r="M38" s="32"/>
    </row>
    <row r="39" spans="1:13">
      <c r="A39" s="66"/>
      <c r="B39" s="12">
        <v>78</v>
      </c>
      <c r="C39" s="64" t="s">
        <v>39</v>
      </c>
      <c r="D39" s="64"/>
      <c r="E39" s="15">
        <f>VLOOKUP(C39,RA!B10:D68,3,0)</f>
        <v>34325.67</v>
      </c>
      <c r="F39" s="25">
        <f>VLOOKUP(C39,RA!B10:I72,8,0)</f>
        <v>4660.82</v>
      </c>
      <c r="G39" s="16">
        <f t="shared" si="0"/>
        <v>29664.85</v>
      </c>
      <c r="H39" s="27">
        <f>RA!J39</f>
        <v>-6436.4705882353001</v>
      </c>
      <c r="I39" s="20">
        <f>VLOOKUP(B39,RMS!B:D,3,FALSE)</f>
        <v>34325.67</v>
      </c>
      <c r="J39" s="21">
        <f>VLOOKUP(B39,RMS!B:E,4,FALSE)</f>
        <v>29664.85</v>
      </c>
      <c r="K39" s="22">
        <f t="shared" si="1"/>
        <v>0</v>
      </c>
      <c r="L39" s="22">
        <f t="shared" si="2"/>
        <v>0</v>
      </c>
      <c r="M39" s="32"/>
    </row>
    <row r="40" spans="1:13" s="36" customFormat="1">
      <c r="A40" s="66"/>
      <c r="B40" s="12">
        <v>9101</v>
      </c>
      <c r="C40" s="69" t="s">
        <v>75</v>
      </c>
      <c r="D40" s="70"/>
      <c r="E40" s="15">
        <f>VLOOKUP(C40,RA!B11:D69,3,0)</f>
        <v>0</v>
      </c>
      <c r="F40" s="25">
        <f>VLOOKUP(C40,RA!B11:I73,8,0)</f>
        <v>0</v>
      </c>
      <c r="G40" s="16">
        <f t="shared" si="0"/>
        <v>0</v>
      </c>
      <c r="H40" s="27">
        <f>RA!J40</f>
        <v>6.2020062734049697</v>
      </c>
      <c r="I40" s="20">
        <f>VLOOKUP(B40,RMS!B:D,3,FALSE)</f>
        <v>0</v>
      </c>
      <c r="J40" s="21">
        <f>VLOOKUP(B40,RMS!B:E,4,FALSE)</f>
        <v>0</v>
      </c>
      <c r="K40" s="22">
        <f t="shared" si="1"/>
        <v>0</v>
      </c>
      <c r="L40" s="22">
        <f t="shared" si="2"/>
        <v>0</v>
      </c>
    </row>
    <row r="41" spans="1:13">
      <c r="A41" s="66"/>
      <c r="B41" s="12">
        <v>99</v>
      </c>
      <c r="C41" s="64" t="s">
        <v>34</v>
      </c>
      <c r="D41" s="64"/>
      <c r="E41" s="15">
        <f>VLOOKUP(C41,RA!B8:D69,3,0)</f>
        <v>5931.4877999999999</v>
      </c>
      <c r="F41" s="25">
        <f>VLOOKUP(C41,RA!B8:I73,8,0)</f>
        <v>512.55029999999999</v>
      </c>
      <c r="G41" s="16">
        <f t="shared" si="0"/>
        <v>5418.9375</v>
      </c>
      <c r="H41" s="27">
        <f>RA!J40</f>
        <v>6.2020062734049697</v>
      </c>
      <c r="I41" s="20">
        <f>VLOOKUP(B41,RMS!B:D,3,FALSE)</f>
        <v>5931.4879358596199</v>
      </c>
      <c r="J41" s="21">
        <f>VLOOKUP(B41,RMS!B:E,4,FALSE)</f>
        <v>5418.9376287724099</v>
      </c>
      <c r="K41" s="22">
        <f t="shared" si="1"/>
        <v>-1.3585962005890906E-4</v>
      </c>
      <c r="L41" s="22">
        <f t="shared" si="2"/>
        <v>-1.2877240988018457E-4</v>
      </c>
      <c r="M41" s="32"/>
    </row>
  </sheetData>
  <mergeCells count="41"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37:D37"/>
    <mergeCell ref="C38:D38"/>
    <mergeCell ref="C41:D41"/>
    <mergeCell ref="C39:D39"/>
    <mergeCell ref="C10:D10"/>
    <mergeCell ref="C23:D23"/>
    <mergeCell ref="C24:D24"/>
    <mergeCell ref="C25:D25"/>
    <mergeCell ref="C26:D26"/>
    <mergeCell ref="C28:D28"/>
    <mergeCell ref="C40:D40"/>
    <mergeCell ref="C2:D2"/>
    <mergeCell ref="C4:D4"/>
    <mergeCell ref="C5:D5"/>
    <mergeCell ref="C6:D6"/>
    <mergeCell ref="C7:D7"/>
    <mergeCell ref="A3:D3"/>
    <mergeCell ref="A4:A41"/>
    <mergeCell ref="C30:D30"/>
    <mergeCell ref="C32:D32"/>
    <mergeCell ref="C33:D33"/>
    <mergeCell ref="C34:D34"/>
    <mergeCell ref="C36:D36"/>
    <mergeCell ref="C31:D31"/>
    <mergeCell ref="C35:D35"/>
    <mergeCell ref="C29:D29"/>
    <mergeCell ref="C27:D27"/>
  </mergeCells>
  <phoneticPr fontId="29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W45"/>
  <sheetViews>
    <sheetView workbookViewId="0">
      <selection sqref="A1:XFD1048576"/>
    </sheetView>
  </sheetViews>
  <sheetFormatPr defaultRowHeight="11.25"/>
  <cols>
    <col min="1" max="1" width="8" style="41" customWidth="1"/>
    <col min="2" max="3" width="9.140625" style="41"/>
    <col min="4" max="5" width="13.140625" style="41" bestFit="1" customWidth="1"/>
    <col min="6" max="7" width="14" style="41" bestFit="1" customWidth="1"/>
    <col min="8" max="8" width="9.140625" style="41"/>
    <col min="9" max="9" width="14" style="41" bestFit="1" customWidth="1"/>
    <col min="10" max="10" width="9.140625" style="41"/>
    <col min="11" max="11" width="14" style="41" bestFit="1" customWidth="1"/>
    <col min="12" max="12" width="12" style="41" bestFit="1" customWidth="1"/>
    <col min="13" max="13" width="14" style="41" bestFit="1" customWidth="1"/>
    <col min="14" max="15" width="15.85546875" style="41" bestFit="1" customWidth="1"/>
    <col min="16" max="17" width="10.5703125" style="41" bestFit="1" customWidth="1"/>
    <col min="18" max="18" width="12" style="41" bestFit="1" customWidth="1"/>
    <col min="19" max="20" width="9.140625" style="41"/>
    <col min="21" max="21" width="12" style="41" bestFit="1" customWidth="1"/>
    <col min="22" max="22" width="41.140625" style="41" bestFit="1" customWidth="1"/>
    <col min="23" max="16384" width="9.140625" style="41"/>
  </cols>
  <sheetData>
    <row r="1" spans="1:23" ht="12.75">
      <c r="A1" s="71"/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42" t="s">
        <v>45</v>
      </c>
      <c r="W1" s="73"/>
    </row>
    <row r="2" spans="1:23" ht="12.75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42"/>
      <c r="W2" s="73"/>
    </row>
    <row r="3" spans="1:23" ht="23.25" thickBot="1">
      <c r="A3" s="71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43" t="s">
        <v>46</v>
      </c>
      <c r="W3" s="73"/>
    </row>
    <row r="4" spans="1:23" ht="12.75" thickTop="1" thickBot="1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W4" s="73"/>
    </row>
    <row r="5" spans="1:23" ht="22.5" thickTop="1" thickBot="1">
      <c r="A5" s="44"/>
      <c r="B5" s="45"/>
      <c r="C5" s="46"/>
      <c r="D5" s="47" t="s">
        <v>0</v>
      </c>
      <c r="E5" s="47" t="s">
        <v>58</v>
      </c>
      <c r="F5" s="47" t="s">
        <v>59</v>
      </c>
      <c r="G5" s="47" t="s">
        <v>47</v>
      </c>
      <c r="H5" s="47" t="s">
        <v>48</v>
      </c>
      <c r="I5" s="47" t="s">
        <v>1</v>
      </c>
      <c r="J5" s="47" t="s">
        <v>2</v>
      </c>
      <c r="K5" s="47" t="s">
        <v>49</v>
      </c>
      <c r="L5" s="47" t="s">
        <v>50</v>
      </c>
      <c r="M5" s="47" t="s">
        <v>51</v>
      </c>
      <c r="N5" s="47" t="s">
        <v>52</v>
      </c>
      <c r="O5" s="47" t="s">
        <v>53</v>
      </c>
      <c r="P5" s="47" t="s">
        <v>60</v>
      </c>
      <c r="Q5" s="47" t="s">
        <v>61</v>
      </c>
      <c r="R5" s="47" t="s">
        <v>54</v>
      </c>
      <c r="S5" s="47" t="s">
        <v>55</v>
      </c>
      <c r="T5" s="47" t="s">
        <v>56</v>
      </c>
      <c r="U5" s="48" t="s">
        <v>57</v>
      </c>
    </row>
    <row r="6" spans="1:23" ht="12" thickBot="1">
      <c r="A6" s="49" t="s">
        <v>3</v>
      </c>
      <c r="B6" s="74" t="s">
        <v>4</v>
      </c>
      <c r="C6" s="75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3" ht="12" thickBot="1">
      <c r="A7" s="76" t="s">
        <v>5</v>
      </c>
      <c r="B7" s="77"/>
      <c r="C7" s="78"/>
      <c r="D7" s="51">
        <v>16885191.744899999</v>
      </c>
      <c r="E7" s="51">
        <v>22555488.628199998</v>
      </c>
      <c r="F7" s="52">
        <v>74.860678140172496</v>
      </c>
      <c r="G7" s="51">
        <v>14363064.1241</v>
      </c>
      <c r="H7" s="52">
        <v>17.5598159209502</v>
      </c>
      <c r="I7" s="51">
        <v>1793201.2598999999</v>
      </c>
      <c r="J7" s="52">
        <v>10.619963853484901</v>
      </c>
      <c r="K7" s="51">
        <v>1462530.4227</v>
      </c>
      <c r="L7" s="52">
        <v>10.182579497406801</v>
      </c>
      <c r="M7" s="52">
        <v>0.22609501454988101</v>
      </c>
      <c r="N7" s="51">
        <v>148843070.37760001</v>
      </c>
      <c r="O7" s="51">
        <v>2481628332.5033002</v>
      </c>
      <c r="P7" s="51">
        <v>938657</v>
      </c>
      <c r="Q7" s="51">
        <v>841448</v>
      </c>
      <c r="R7" s="52">
        <v>11.552585543016299</v>
      </c>
      <c r="S7" s="51">
        <v>17.988670776332601</v>
      </c>
      <c r="T7" s="51">
        <v>18.202626738075299</v>
      </c>
      <c r="U7" s="53">
        <v>-1.1893928373198499</v>
      </c>
    </row>
    <row r="8" spans="1:23" ht="12" thickBot="1">
      <c r="A8" s="79">
        <v>42469</v>
      </c>
      <c r="B8" s="67" t="s">
        <v>6</v>
      </c>
      <c r="C8" s="68"/>
      <c r="D8" s="54">
        <v>707627.3983</v>
      </c>
      <c r="E8" s="54">
        <v>948394.32609999995</v>
      </c>
      <c r="F8" s="55">
        <v>74.613204531696795</v>
      </c>
      <c r="G8" s="54">
        <v>614149.26139999996</v>
      </c>
      <c r="H8" s="55">
        <v>15.220752148575301</v>
      </c>
      <c r="I8" s="54">
        <v>94450.078899999993</v>
      </c>
      <c r="J8" s="55">
        <v>13.347431024703999</v>
      </c>
      <c r="K8" s="54">
        <v>115807.269</v>
      </c>
      <c r="L8" s="55">
        <v>18.856534767461699</v>
      </c>
      <c r="M8" s="55">
        <v>-0.18442011701355299</v>
      </c>
      <c r="N8" s="54">
        <v>6268009.0482999999</v>
      </c>
      <c r="O8" s="54">
        <v>95654004.845100001</v>
      </c>
      <c r="P8" s="54">
        <v>27435</v>
      </c>
      <c r="Q8" s="54">
        <v>25850</v>
      </c>
      <c r="R8" s="55">
        <v>6.1315280464216499</v>
      </c>
      <c r="S8" s="54">
        <v>25.792870359030399</v>
      </c>
      <c r="T8" s="54">
        <v>21.9867459651838</v>
      </c>
      <c r="U8" s="56">
        <v>14.756497981288501</v>
      </c>
    </row>
    <row r="9" spans="1:23" ht="12" thickBot="1">
      <c r="A9" s="80"/>
      <c r="B9" s="67" t="s">
        <v>7</v>
      </c>
      <c r="C9" s="68"/>
      <c r="D9" s="54">
        <v>110963.82580000001</v>
      </c>
      <c r="E9" s="54">
        <v>151431.4363</v>
      </c>
      <c r="F9" s="55">
        <v>73.276611852356794</v>
      </c>
      <c r="G9" s="54">
        <v>76193.317800000004</v>
      </c>
      <c r="H9" s="55">
        <v>45.634589756636103</v>
      </c>
      <c r="I9" s="54">
        <v>19475.394199999999</v>
      </c>
      <c r="J9" s="55">
        <v>17.5511199794988</v>
      </c>
      <c r="K9" s="54">
        <v>17249.910899999999</v>
      </c>
      <c r="L9" s="55">
        <v>22.639663684523299</v>
      </c>
      <c r="M9" s="55">
        <v>0.12901419102402401</v>
      </c>
      <c r="N9" s="54">
        <v>1185255.5286000001</v>
      </c>
      <c r="O9" s="54">
        <v>13142846.4826</v>
      </c>
      <c r="P9" s="54">
        <v>6371</v>
      </c>
      <c r="Q9" s="54">
        <v>4195</v>
      </c>
      <c r="R9" s="55">
        <v>51.871275327771201</v>
      </c>
      <c r="S9" s="54">
        <v>17.417018646994201</v>
      </c>
      <c r="T9" s="54">
        <v>16.542753587604299</v>
      </c>
      <c r="U9" s="56">
        <v>5.0196022471433999</v>
      </c>
    </row>
    <row r="10" spans="1:23" ht="12" thickBot="1">
      <c r="A10" s="80"/>
      <c r="B10" s="67" t="s">
        <v>8</v>
      </c>
      <c r="C10" s="68"/>
      <c r="D10" s="54">
        <v>172534.29500000001</v>
      </c>
      <c r="E10" s="54">
        <v>244429.40909999999</v>
      </c>
      <c r="F10" s="55">
        <v>70.586553244668494</v>
      </c>
      <c r="G10" s="54">
        <v>110784.61109999999</v>
      </c>
      <c r="H10" s="55">
        <v>55.738503106953601</v>
      </c>
      <c r="I10" s="54">
        <v>32414.750800000002</v>
      </c>
      <c r="J10" s="55">
        <v>18.787424726197202</v>
      </c>
      <c r="K10" s="54">
        <v>25879.288700000001</v>
      </c>
      <c r="L10" s="55">
        <v>23.360003201744298</v>
      </c>
      <c r="M10" s="55">
        <v>0.252536388297256</v>
      </c>
      <c r="N10" s="54">
        <v>1526036.18</v>
      </c>
      <c r="O10" s="54">
        <v>22722141.774300002</v>
      </c>
      <c r="P10" s="54">
        <v>103892</v>
      </c>
      <c r="Q10" s="54">
        <v>88442</v>
      </c>
      <c r="R10" s="55">
        <v>17.469075778476299</v>
      </c>
      <c r="S10" s="54">
        <v>1.6607081873484</v>
      </c>
      <c r="T10" s="54">
        <v>1.37392737613351</v>
      </c>
      <c r="U10" s="56">
        <v>17.268585378192402</v>
      </c>
    </row>
    <row r="11" spans="1:23" ht="12" thickBot="1">
      <c r="A11" s="80"/>
      <c r="B11" s="67" t="s">
        <v>9</v>
      </c>
      <c r="C11" s="68"/>
      <c r="D11" s="54">
        <v>55072.027999999998</v>
      </c>
      <c r="E11" s="54">
        <v>115548.3308</v>
      </c>
      <c r="F11" s="55">
        <v>47.6614656557202</v>
      </c>
      <c r="G11" s="54">
        <v>46115.898000000001</v>
      </c>
      <c r="H11" s="55">
        <v>19.420916405010701</v>
      </c>
      <c r="I11" s="54">
        <v>1642.1143</v>
      </c>
      <c r="J11" s="55">
        <v>2.98175745407451</v>
      </c>
      <c r="K11" s="54">
        <v>9522.5087000000003</v>
      </c>
      <c r="L11" s="55">
        <v>20.649080063452299</v>
      </c>
      <c r="M11" s="55">
        <v>-0.82755444476517004</v>
      </c>
      <c r="N11" s="54">
        <v>549224.84259999997</v>
      </c>
      <c r="O11" s="54">
        <v>7590875.0133999996</v>
      </c>
      <c r="P11" s="54">
        <v>2904</v>
      </c>
      <c r="Q11" s="54">
        <v>2634</v>
      </c>
      <c r="R11" s="55">
        <v>10.250569476081999</v>
      </c>
      <c r="S11" s="54">
        <v>18.964196969696999</v>
      </c>
      <c r="T11" s="54">
        <v>19.2310109719058</v>
      </c>
      <c r="U11" s="56">
        <v>-1.4069354090511901</v>
      </c>
    </row>
    <row r="12" spans="1:23" ht="12" thickBot="1">
      <c r="A12" s="80"/>
      <c r="B12" s="67" t="s">
        <v>10</v>
      </c>
      <c r="C12" s="68"/>
      <c r="D12" s="54">
        <v>97094.906700000007</v>
      </c>
      <c r="E12" s="54">
        <v>233106.95170000001</v>
      </c>
      <c r="F12" s="55">
        <v>41.652514432498599</v>
      </c>
      <c r="G12" s="54">
        <v>93109.507899999997</v>
      </c>
      <c r="H12" s="55">
        <v>4.2803349409604099</v>
      </c>
      <c r="I12" s="54">
        <v>20194.257799999999</v>
      </c>
      <c r="J12" s="55">
        <v>20.798472841006401</v>
      </c>
      <c r="K12" s="54">
        <v>9863.4734000000008</v>
      </c>
      <c r="L12" s="55">
        <v>10.5934115886354</v>
      </c>
      <c r="M12" s="55">
        <v>1.0473779348358201</v>
      </c>
      <c r="N12" s="54">
        <v>867747.16469999996</v>
      </c>
      <c r="O12" s="54">
        <v>24541786.871300001</v>
      </c>
      <c r="P12" s="54">
        <v>954</v>
      </c>
      <c r="Q12" s="54">
        <v>873</v>
      </c>
      <c r="R12" s="55">
        <v>9.2783505154639094</v>
      </c>
      <c r="S12" s="54">
        <v>101.776631761006</v>
      </c>
      <c r="T12" s="54">
        <v>102.346533906071</v>
      </c>
      <c r="U12" s="56">
        <v>-0.55995382751806</v>
      </c>
    </row>
    <row r="13" spans="1:23" ht="12" thickBot="1">
      <c r="A13" s="80"/>
      <c r="B13" s="67" t="s">
        <v>11</v>
      </c>
      <c r="C13" s="68"/>
      <c r="D13" s="54">
        <v>203370.97839999999</v>
      </c>
      <c r="E13" s="54">
        <v>351942.0845</v>
      </c>
      <c r="F13" s="55">
        <v>57.785353714923502</v>
      </c>
      <c r="G13" s="54">
        <v>220180.16260000001</v>
      </c>
      <c r="H13" s="55">
        <v>-7.6342863959716203</v>
      </c>
      <c r="I13" s="54">
        <v>66204.222399999999</v>
      </c>
      <c r="J13" s="55">
        <v>32.553426708596703</v>
      </c>
      <c r="K13" s="54">
        <v>47737.499100000001</v>
      </c>
      <c r="L13" s="55">
        <v>21.681108114505498</v>
      </c>
      <c r="M13" s="55">
        <v>0.38683893476103798</v>
      </c>
      <c r="N13" s="54">
        <v>1751220.77</v>
      </c>
      <c r="O13" s="54">
        <v>41258736.4789</v>
      </c>
      <c r="P13" s="54">
        <v>8444</v>
      </c>
      <c r="Q13" s="54">
        <v>7135</v>
      </c>
      <c r="R13" s="55">
        <v>18.346180798878802</v>
      </c>
      <c r="S13" s="54">
        <v>24.084672951207999</v>
      </c>
      <c r="T13" s="54">
        <v>23.660201527680499</v>
      </c>
      <c r="U13" s="56">
        <v>1.7624130682090799</v>
      </c>
    </row>
    <row r="14" spans="1:23" ht="12" thickBot="1">
      <c r="A14" s="80"/>
      <c r="B14" s="67" t="s">
        <v>12</v>
      </c>
      <c r="C14" s="68"/>
      <c r="D14" s="54">
        <v>146695.69</v>
      </c>
      <c r="E14" s="54">
        <v>180386.16709999999</v>
      </c>
      <c r="F14" s="55">
        <v>81.323137110994097</v>
      </c>
      <c r="G14" s="54">
        <v>118234.43030000001</v>
      </c>
      <c r="H14" s="55">
        <v>24.071888051377499</v>
      </c>
      <c r="I14" s="54">
        <v>29651.141</v>
      </c>
      <c r="J14" s="55">
        <v>20.212687230279201</v>
      </c>
      <c r="K14" s="54">
        <v>20811.440600000002</v>
      </c>
      <c r="L14" s="55">
        <v>17.6018445280232</v>
      </c>
      <c r="M14" s="55">
        <v>0.424751970317711</v>
      </c>
      <c r="N14" s="54">
        <v>1169583.8498</v>
      </c>
      <c r="O14" s="54">
        <v>17703727.833299998</v>
      </c>
      <c r="P14" s="54">
        <v>2966</v>
      </c>
      <c r="Q14" s="54">
        <v>2085</v>
      </c>
      <c r="R14" s="55">
        <v>42.254196642685898</v>
      </c>
      <c r="S14" s="54">
        <v>49.459099797707403</v>
      </c>
      <c r="T14" s="54">
        <v>60.123487913669102</v>
      </c>
      <c r="U14" s="56">
        <v>-21.562034407379301</v>
      </c>
    </row>
    <row r="15" spans="1:23" ht="12" thickBot="1">
      <c r="A15" s="80"/>
      <c r="B15" s="67" t="s">
        <v>13</v>
      </c>
      <c r="C15" s="68"/>
      <c r="D15" s="54">
        <v>118300.8692</v>
      </c>
      <c r="E15" s="54">
        <v>189396.66399999999</v>
      </c>
      <c r="F15" s="55">
        <v>62.4619603648352</v>
      </c>
      <c r="G15" s="54">
        <v>80852.073699999994</v>
      </c>
      <c r="H15" s="55">
        <v>46.317668534950599</v>
      </c>
      <c r="I15" s="54">
        <v>10275.0311</v>
      </c>
      <c r="J15" s="55">
        <v>8.6855076970136107</v>
      </c>
      <c r="K15" s="54">
        <v>15266.4902</v>
      </c>
      <c r="L15" s="55">
        <v>18.882002033300999</v>
      </c>
      <c r="M15" s="55">
        <v>-0.326955248692329</v>
      </c>
      <c r="N15" s="54">
        <v>957573.25959999999</v>
      </c>
      <c r="O15" s="54">
        <v>14281438.130000001</v>
      </c>
      <c r="P15" s="54">
        <v>3830</v>
      </c>
      <c r="Q15" s="54">
        <v>3657</v>
      </c>
      <c r="R15" s="55">
        <v>4.7306535411539601</v>
      </c>
      <c r="S15" s="54">
        <v>30.887955404699699</v>
      </c>
      <c r="T15" s="54">
        <v>29.082775553732599</v>
      </c>
      <c r="U15" s="56">
        <v>5.8442840496088797</v>
      </c>
    </row>
    <row r="16" spans="1:23" ht="12" thickBot="1">
      <c r="A16" s="80"/>
      <c r="B16" s="67" t="s">
        <v>14</v>
      </c>
      <c r="C16" s="68"/>
      <c r="D16" s="54">
        <v>858277.73739999998</v>
      </c>
      <c r="E16" s="54">
        <v>1307563.3540000001</v>
      </c>
      <c r="F16" s="55">
        <v>65.639476265101905</v>
      </c>
      <c r="G16" s="54">
        <v>718766.52619999996</v>
      </c>
      <c r="H16" s="55">
        <v>19.409809182068201</v>
      </c>
      <c r="I16" s="54">
        <v>33578.2454</v>
      </c>
      <c r="J16" s="55">
        <v>3.9122819964688</v>
      </c>
      <c r="K16" s="54">
        <v>1679.1632</v>
      </c>
      <c r="L16" s="55">
        <v>0.23361733452967801</v>
      </c>
      <c r="M16" s="55">
        <v>18.9970112494128</v>
      </c>
      <c r="N16" s="54">
        <v>8492549.5236000009</v>
      </c>
      <c r="O16" s="54">
        <v>120072301.5557</v>
      </c>
      <c r="P16" s="54">
        <v>45518</v>
      </c>
      <c r="Q16" s="54">
        <v>36796</v>
      </c>
      <c r="R16" s="55">
        <v>23.703663441678401</v>
      </c>
      <c r="S16" s="54">
        <v>18.8557875433894</v>
      </c>
      <c r="T16" s="54">
        <v>27.0863932411132</v>
      </c>
      <c r="U16" s="56">
        <v>-43.6502886913852</v>
      </c>
    </row>
    <row r="17" spans="1:21" ht="12" thickBot="1">
      <c r="A17" s="80"/>
      <c r="B17" s="67" t="s">
        <v>15</v>
      </c>
      <c r="C17" s="68"/>
      <c r="D17" s="54">
        <v>503742.11109999998</v>
      </c>
      <c r="E17" s="54">
        <v>1158661.6232</v>
      </c>
      <c r="F17" s="55">
        <v>43.476205737164399</v>
      </c>
      <c r="G17" s="54">
        <v>450950.79719999997</v>
      </c>
      <c r="H17" s="55">
        <v>11.706668272411701</v>
      </c>
      <c r="I17" s="54">
        <v>51684.79</v>
      </c>
      <c r="J17" s="55">
        <v>10.2601686182515</v>
      </c>
      <c r="K17" s="54">
        <v>48122.207600000002</v>
      </c>
      <c r="L17" s="55">
        <v>10.671276755423399</v>
      </c>
      <c r="M17" s="55">
        <v>7.4031981857790002E-2</v>
      </c>
      <c r="N17" s="54">
        <v>7398321.8558</v>
      </c>
      <c r="O17" s="54">
        <v>156972528.36410001</v>
      </c>
      <c r="P17" s="54">
        <v>11389</v>
      </c>
      <c r="Q17" s="54">
        <v>9860</v>
      </c>
      <c r="R17" s="55">
        <v>15.5070993914807</v>
      </c>
      <c r="S17" s="54">
        <v>44.230583115286699</v>
      </c>
      <c r="T17" s="54">
        <v>73.534881176470606</v>
      </c>
      <c r="U17" s="56">
        <v>-66.253474399834403</v>
      </c>
    </row>
    <row r="18" spans="1:21" ht="12" customHeight="1" thickBot="1">
      <c r="A18" s="80"/>
      <c r="B18" s="67" t="s">
        <v>16</v>
      </c>
      <c r="C18" s="68"/>
      <c r="D18" s="54">
        <v>1892023.0802</v>
      </c>
      <c r="E18" s="54">
        <v>2422934.9996000002</v>
      </c>
      <c r="F18" s="55">
        <v>78.088065941197399</v>
      </c>
      <c r="G18" s="54">
        <v>1469195.5075999999</v>
      </c>
      <c r="H18" s="55">
        <v>28.779530730441</v>
      </c>
      <c r="I18" s="54">
        <v>288573.13630000001</v>
      </c>
      <c r="J18" s="55">
        <v>15.252093873479399</v>
      </c>
      <c r="K18" s="54">
        <v>156651.90429999999</v>
      </c>
      <c r="L18" s="55">
        <v>10.662427395786001</v>
      </c>
      <c r="M18" s="55">
        <v>0.84212976911765502</v>
      </c>
      <c r="N18" s="54">
        <v>15819029.642999999</v>
      </c>
      <c r="O18" s="54">
        <v>295098869.67290002</v>
      </c>
      <c r="P18" s="54">
        <v>86472</v>
      </c>
      <c r="Q18" s="54">
        <v>67327</v>
      </c>
      <c r="R18" s="55">
        <v>28.4358429753294</v>
      </c>
      <c r="S18" s="54">
        <v>21.880181795263201</v>
      </c>
      <c r="T18" s="54">
        <v>20.9572779419846</v>
      </c>
      <c r="U18" s="56">
        <v>4.2179898773892299</v>
      </c>
    </row>
    <row r="19" spans="1:21" ht="12" customHeight="1" thickBot="1">
      <c r="A19" s="80"/>
      <c r="B19" s="67" t="s">
        <v>17</v>
      </c>
      <c r="C19" s="68"/>
      <c r="D19" s="54">
        <v>501484.19380000001</v>
      </c>
      <c r="E19" s="54">
        <v>671214.2047</v>
      </c>
      <c r="F19" s="55">
        <v>74.712988832549996</v>
      </c>
      <c r="G19" s="54">
        <v>498043.82870000001</v>
      </c>
      <c r="H19" s="55">
        <v>0.69077557069225903</v>
      </c>
      <c r="I19" s="54">
        <v>48652.635600000001</v>
      </c>
      <c r="J19" s="55">
        <v>9.7017286290389997</v>
      </c>
      <c r="K19" s="54">
        <v>52057.005700000002</v>
      </c>
      <c r="L19" s="55">
        <v>10.4522940954574</v>
      </c>
      <c r="M19" s="55">
        <v>-6.5396963467686003E-2</v>
      </c>
      <c r="N19" s="54">
        <v>4782851.0114000002</v>
      </c>
      <c r="O19" s="54">
        <v>82171432.342299998</v>
      </c>
      <c r="P19" s="54">
        <v>10764</v>
      </c>
      <c r="Q19" s="54">
        <v>9398</v>
      </c>
      <c r="R19" s="55">
        <v>14.5350074483933</v>
      </c>
      <c r="S19" s="54">
        <v>46.589018376068402</v>
      </c>
      <c r="T19" s="54">
        <v>49.264987465418201</v>
      </c>
      <c r="U19" s="56">
        <v>-5.74377650061066</v>
      </c>
    </row>
    <row r="20" spans="1:21" ht="12" thickBot="1">
      <c r="A20" s="80"/>
      <c r="B20" s="67" t="s">
        <v>18</v>
      </c>
      <c r="C20" s="68"/>
      <c r="D20" s="54">
        <v>966599.10270000005</v>
      </c>
      <c r="E20" s="54">
        <v>1171994.2888</v>
      </c>
      <c r="F20" s="55">
        <v>82.474728071388199</v>
      </c>
      <c r="G20" s="54">
        <v>868487.85239999997</v>
      </c>
      <c r="H20" s="55">
        <v>11.2967901656744</v>
      </c>
      <c r="I20" s="54">
        <v>99162.170299999998</v>
      </c>
      <c r="J20" s="55">
        <v>10.2588725794397</v>
      </c>
      <c r="K20" s="54">
        <v>52716.148999999998</v>
      </c>
      <c r="L20" s="55">
        <v>6.0698775295846596</v>
      </c>
      <c r="M20" s="55">
        <v>0.88105869228042399</v>
      </c>
      <c r="N20" s="54">
        <v>8362992.0005999999</v>
      </c>
      <c r="O20" s="54">
        <v>135244333.127</v>
      </c>
      <c r="P20" s="54">
        <v>39048</v>
      </c>
      <c r="Q20" s="54">
        <v>35856</v>
      </c>
      <c r="R20" s="55">
        <v>8.9022757697456498</v>
      </c>
      <c r="S20" s="54">
        <v>24.7541257606023</v>
      </c>
      <c r="T20" s="54">
        <v>24.6118718345605</v>
      </c>
      <c r="U20" s="56">
        <v>0.57466754195891101</v>
      </c>
    </row>
    <row r="21" spans="1:21" ht="12" customHeight="1" thickBot="1">
      <c r="A21" s="80"/>
      <c r="B21" s="67" t="s">
        <v>19</v>
      </c>
      <c r="C21" s="68"/>
      <c r="D21" s="54">
        <v>342186.1874</v>
      </c>
      <c r="E21" s="54">
        <v>507440.75760000001</v>
      </c>
      <c r="F21" s="55">
        <v>67.433721528087204</v>
      </c>
      <c r="G21" s="54">
        <v>362448.27659999998</v>
      </c>
      <c r="H21" s="55">
        <v>-5.5903395072178297</v>
      </c>
      <c r="I21" s="54">
        <v>44748.819600000003</v>
      </c>
      <c r="J21" s="55">
        <v>13.0773307771452</v>
      </c>
      <c r="K21" s="54">
        <v>25970.8819</v>
      </c>
      <c r="L21" s="55">
        <v>7.1654036111369397</v>
      </c>
      <c r="M21" s="55">
        <v>0.72303812293721204</v>
      </c>
      <c r="N21" s="54">
        <v>2969533.4621000001</v>
      </c>
      <c r="O21" s="54">
        <v>50335413.419299997</v>
      </c>
      <c r="P21" s="54">
        <v>29169</v>
      </c>
      <c r="Q21" s="54">
        <v>26337</v>
      </c>
      <c r="R21" s="55">
        <v>10.7529331358925</v>
      </c>
      <c r="S21" s="54">
        <v>11.7311593609654</v>
      </c>
      <c r="T21" s="54">
        <v>11.625530717241899</v>
      </c>
      <c r="U21" s="56">
        <v>0.90041095234777802</v>
      </c>
    </row>
    <row r="22" spans="1:21" ht="12" customHeight="1" thickBot="1">
      <c r="A22" s="80"/>
      <c r="B22" s="67" t="s">
        <v>20</v>
      </c>
      <c r="C22" s="68"/>
      <c r="D22" s="54">
        <v>1465047.3278999999</v>
      </c>
      <c r="E22" s="54">
        <v>1664762.6768</v>
      </c>
      <c r="F22" s="55">
        <v>88.003374193618299</v>
      </c>
      <c r="G22" s="54">
        <v>975412.78819999995</v>
      </c>
      <c r="H22" s="55">
        <v>50.197674832986102</v>
      </c>
      <c r="I22" s="54">
        <v>94124.312900000004</v>
      </c>
      <c r="J22" s="55">
        <v>6.4246602213812398</v>
      </c>
      <c r="K22" s="54">
        <v>109977.87579999999</v>
      </c>
      <c r="L22" s="55">
        <v>11.275008604608299</v>
      </c>
      <c r="M22" s="55">
        <v>-0.14415229231041399</v>
      </c>
      <c r="N22" s="54">
        <v>10658510.3782</v>
      </c>
      <c r="O22" s="54">
        <v>154554962.61590001</v>
      </c>
      <c r="P22" s="54">
        <v>77947</v>
      </c>
      <c r="Q22" s="54">
        <v>66922</v>
      </c>
      <c r="R22" s="55">
        <v>16.474403036370699</v>
      </c>
      <c r="S22" s="54">
        <v>18.7954293032445</v>
      </c>
      <c r="T22" s="54">
        <v>16.169099692179</v>
      </c>
      <c r="U22" s="56">
        <v>13.973235560052901</v>
      </c>
    </row>
    <row r="23" spans="1:21" ht="12" thickBot="1">
      <c r="A23" s="80"/>
      <c r="B23" s="67" t="s">
        <v>21</v>
      </c>
      <c r="C23" s="68"/>
      <c r="D23" s="54">
        <v>2293759.3021</v>
      </c>
      <c r="E23" s="54">
        <v>3844889.5529999998</v>
      </c>
      <c r="F23" s="55">
        <v>59.657352193908402</v>
      </c>
      <c r="G23" s="54">
        <v>2182028.486</v>
      </c>
      <c r="H23" s="55">
        <v>5.1205021756989</v>
      </c>
      <c r="I23" s="54">
        <v>219680.7346</v>
      </c>
      <c r="J23" s="55">
        <v>9.5773228864456801</v>
      </c>
      <c r="K23" s="54">
        <v>210266.891</v>
      </c>
      <c r="L23" s="55">
        <v>9.6363036664774295</v>
      </c>
      <c r="M23" s="55">
        <v>4.4770926869319001E-2</v>
      </c>
      <c r="N23" s="54">
        <v>21747348.3314</v>
      </c>
      <c r="O23" s="54">
        <v>343557180.11330003</v>
      </c>
      <c r="P23" s="54">
        <v>71463</v>
      </c>
      <c r="Q23" s="54">
        <v>66010</v>
      </c>
      <c r="R23" s="55">
        <v>8.2608695652173907</v>
      </c>
      <c r="S23" s="54">
        <v>32.0971593985699</v>
      </c>
      <c r="T23" s="54">
        <v>35.707300477200398</v>
      </c>
      <c r="U23" s="56">
        <v>-11.2475407365531</v>
      </c>
    </row>
    <row r="24" spans="1:21" ht="12" thickBot="1">
      <c r="A24" s="80"/>
      <c r="B24" s="67" t="s">
        <v>22</v>
      </c>
      <c r="C24" s="68"/>
      <c r="D24" s="54">
        <v>252632.05249999999</v>
      </c>
      <c r="E24" s="54">
        <v>290971.39490000001</v>
      </c>
      <c r="F24" s="55">
        <v>86.823673023536799</v>
      </c>
      <c r="G24" s="54">
        <v>205323.6496</v>
      </c>
      <c r="H24" s="55">
        <v>23.0408932396066</v>
      </c>
      <c r="I24" s="54">
        <v>38025.2935</v>
      </c>
      <c r="J24" s="55">
        <v>15.051650463078101</v>
      </c>
      <c r="K24" s="54">
        <v>28309.642599999999</v>
      </c>
      <c r="L24" s="55">
        <v>13.7878138515223</v>
      </c>
      <c r="M24" s="55">
        <v>0.343192283889872</v>
      </c>
      <c r="N24" s="54">
        <v>2117773.5181999998</v>
      </c>
      <c r="O24" s="54">
        <v>34988311.222400002</v>
      </c>
      <c r="P24" s="54">
        <v>26079</v>
      </c>
      <c r="Q24" s="54">
        <v>23854</v>
      </c>
      <c r="R24" s="55">
        <v>9.32757608786787</v>
      </c>
      <c r="S24" s="54">
        <v>9.6871832700640397</v>
      </c>
      <c r="T24" s="54">
        <v>9.5594929613481998</v>
      </c>
      <c r="U24" s="56">
        <v>1.3181366054096399</v>
      </c>
    </row>
    <row r="25" spans="1:21" ht="12" thickBot="1">
      <c r="A25" s="80"/>
      <c r="B25" s="67" t="s">
        <v>23</v>
      </c>
      <c r="C25" s="68"/>
      <c r="D25" s="54">
        <v>279242.48359999998</v>
      </c>
      <c r="E25" s="54">
        <v>314678.0846</v>
      </c>
      <c r="F25" s="55">
        <v>88.739094733894902</v>
      </c>
      <c r="G25" s="54">
        <v>218781.50520000001</v>
      </c>
      <c r="H25" s="55">
        <v>27.635324267802901</v>
      </c>
      <c r="I25" s="54">
        <v>22632.082999999999</v>
      </c>
      <c r="J25" s="55">
        <v>8.1048136759946807</v>
      </c>
      <c r="K25" s="54">
        <v>18033.357499999998</v>
      </c>
      <c r="L25" s="55">
        <v>8.2426334362745806</v>
      </c>
      <c r="M25" s="55">
        <v>0.25501216287649198</v>
      </c>
      <c r="N25" s="54">
        <v>2526537.0358000002</v>
      </c>
      <c r="O25" s="54">
        <v>47263037.406099997</v>
      </c>
      <c r="P25" s="54">
        <v>18415</v>
      </c>
      <c r="Q25" s="54">
        <v>15204</v>
      </c>
      <c r="R25" s="55">
        <v>21.119442252038901</v>
      </c>
      <c r="S25" s="54">
        <v>15.163860092316</v>
      </c>
      <c r="T25" s="54">
        <v>14.1638698105762</v>
      </c>
      <c r="U25" s="56">
        <v>6.5945628332894302</v>
      </c>
    </row>
    <row r="26" spans="1:21" ht="12" thickBot="1">
      <c r="A26" s="80"/>
      <c r="B26" s="67" t="s">
        <v>24</v>
      </c>
      <c r="C26" s="68"/>
      <c r="D26" s="54">
        <v>617192.78159999999</v>
      </c>
      <c r="E26" s="54">
        <v>706851.99890000001</v>
      </c>
      <c r="F26" s="55">
        <v>87.315701527402197</v>
      </c>
      <c r="G26" s="54">
        <v>521136.78240000003</v>
      </c>
      <c r="H26" s="55">
        <v>18.4320129463194</v>
      </c>
      <c r="I26" s="54">
        <v>136826.77859999999</v>
      </c>
      <c r="J26" s="55">
        <v>22.169212388598002</v>
      </c>
      <c r="K26" s="54">
        <v>114027.46829999999</v>
      </c>
      <c r="L26" s="55">
        <v>21.8805258333268</v>
      </c>
      <c r="M26" s="55">
        <v>0.19994577306597999</v>
      </c>
      <c r="N26" s="54">
        <v>4893039.5021000002</v>
      </c>
      <c r="O26" s="54">
        <v>81078596.171499997</v>
      </c>
      <c r="P26" s="54">
        <v>43858</v>
      </c>
      <c r="Q26" s="54">
        <v>43423</v>
      </c>
      <c r="R26" s="55">
        <v>1.0017732538055899</v>
      </c>
      <c r="S26" s="54">
        <v>14.072524547403001</v>
      </c>
      <c r="T26" s="54">
        <v>13.612793908758</v>
      </c>
      <c r="U26" s="56">
        <v>3.2668668446543498</v>
      </c>
    </row>
    <row r="27" spans="1:21" ht="12" thickBot="1">
      <c r="A27" s="80"/>
      <c r="B27" s="67" t="s">
        <v>25</v>
      </c>
      <c r="C27" s="68"/>
      <c r="D27" s="54">
        <v>247918.19949999999</v>
      </c>
      <c r="E27" s="54">
        <v>318438.43479999999</v>
      </c>
      <c r="F27" s="55">
        <v>77.854358144835402</v>
      </c>
      <c r="G27" s="54">
        <v>236484.32459999999</v>
      </c>
      <c r="H27" s="55">
        <v>4.8349398715283902</v>
      </c>
      <c r="I27" s="54">
        <v>68940.27</v>
      </c>
      <c r="J27" s="55">
        <v>27.807668069160901</v>
      </c>
      <c r="K27" s="54">
        <v>63297.219899999996</v>
      </c>
      <c r="L27" s="55">
        <v>26.765926243552801</v>
      </c>
      <c r="M27" s="55">
        <v>8.9151626389203001E-2</v>
      </c>
      <c r="N27" s="54">
        <v>2130510.6921000001</v>
      </c>
      <c r="O27" s="54">
        <v>27233212.788199998</v>
      </c>
      <c r="P27" s="54">
        <v>31657</v>
      </c>
      <c r="Q27" s="54">
        <v>28056</v>
      </c>
      <c r="R27" s="55">
        <v>12.835044197319601</v>
      </c>
      <c r="S27" s="54">
        <v>7.8313864074296404</v>
      </c>
      <c r="T27" s="54">
        <v>7.8404109602224104</v>
      </c>
      <c r="U27" s="56">
        <v>-0.115235698039552</v>
      </c>
    </row>
    <row r="28" spans="1:21" ht="12" thickBot="1">
      <c r="A28" s="80"/>
      <c r="B28" s="67" t="s">
        <v>26</v>
      </c>
      <c r="C28" s="68"/>
      <c r="D28" s="54">
        <v>866073.93079999997</v>
      </c>
      <c r="E28" s="54">
        <v>989203.59939999995</v>
      </c>
      <c r="F28" s="55">
        <v>87.552646525479304</v>
      </c>
      <c r="G28" s="54">
        <v>656811.04799999995</v>
      </c>
      <c r="H28" s="55">
        <v>31.860438924894599</v>
      </c>
      <c r="I28" s="54">
        <v>53840.398699999998</v>
      </c>
      <c r="J28" s="55">
        <v>6.2166053942146897</v>
      </c>
      <c r="K28" s="54">
        <v>31410.403600000001</v>
      </c>
      <c r="L28" s="55">
        <v>4.7822587174264504</v>
      </c>
      <c r="M28" s="55">
        <v>0.71409445690790196</v>
      </c>
      <c r="N28" s="54">
        <v>7255701.6962000001</v>
      </c>
      <c r="O28" s="54">
        <v>115959385.3052</v>
      </c>
      <c r="P28" s="54">
        <v>38635</v>
      </c>
      <c r="Q28" s="54">
        <v>34606</v>
      </c>
      <c r="R28" s="55">
        <v>11.642489741663301</v>
      </c>
      <c r="S28" s="54">
        <v>22.416822332082301</v>
      </c>
      <c r="T28" s="54">
        <v>21.5200404814194</v>
      </c>
      <c r="U28" s="56">
        <v>4.0004860518497898</v>
      </c>
    </row>
    <row r="29" spans="1:21" ht="12" thickBot="1">
      <c r="A29" s="80"/>
      <c r="B29" s="67" t="s">
        <v>27</v>
      </c>
      <c r="C29" s="68"/>
      <c r="D29" s="54">
        <v>903586.05070000002</v>
      </c>
      <c r="E29" s="54">
        <v>927172.26240000001</v>
      </c>
      <c r="F29" s="55">
        <v>97.456113318258005</v>
      </c>
      <c r="G29" s="54">
        <v>780551.71440000006</v>
      </c>
      <c r="H29" s="55">
        <v>15.762483642044799</v>
      </c>
      <c r="I29" s="54">
        <v>139011.85980000001</v>
      </c>
      <c r="J29" s="55">
        <v>15.3844627960236</v>
      </c>
      <c r="K29" s="54">
        <v>111853.6263</v>
      </c>
      <c r="L29" s="55">
        <v>14.330072464959001</v>
      </c>
      <c r="M29" s="55">
        <v>0.242801546971392</v>
      </c>
      <c r="N29" s="54">
        <v>7378612.7427000003</v>
      </c>
      <c r="O29" s="54">
        <v>81266230.796900004</v>
      </c>
      <c r="P29" s="54">
        <v>103068</v>
      </c>
      <c r="Q29" s="54">
        <v>101013</v>
      </c>
      <c r="R29" s="55">
        <v>2.03439161296071</v>
      </c>
      <c r="S29" s="54">
        <v>8.7668922526875495</v>
      </c>
      <c r="T29" s="54">
        <v>8.1445607189173703</v>
      </c>
      <c r="U29" s="56">
        <v>7.0986561238892802</v>
      </c>
    </row>
    <row r="30" spans="1:21" ht="12" thickBot="1">
      <c r="A30" s="80"/>
      <c r="B30" s="67" t="s">
        <v>28</v>
      </c>
      <c r="C30" s="68"/>
      <c r="D30" s="54">
        <v>1261047.9793</v>
      </c>
      <c r="E30" s="54">
        <v>1662647.527</v>
      </c>
      <c r="F30" s="55">
        <v>75.845779626868605</v>
      </c>
      <c r="G30" s="54">
        <v>1099151.3393999999</v>
      </c>
      <c r="H30" s="55">
        <v>14.729240105223001</v>
      </c>
      <c r="I30" s="54">
        <v>131101.8903</v>
      </c>
      <c r="J30" s="55">
        <v>10.3962650471692</v>
      </c>
      <c r="K30" s="54">
        <v>93138.140499999994</v>
      </c>
      <c r="L30" s="55">
        <v>8.4736411776418201</v>
      </c>
      <c r="M30" s="55">
        <v>0.40760691158527101</v>
      </c>
      <c r="N30" s="54">
        <v>10851718.8599</v>
      </c>
      <c r="O30" s="54">
        <v>115082413.1737</v>
      </c>
      <c r="P30" s="54">
        <v>80636</v>
      </c>
      <c r="Q30" s="54">
        <v>75007</v>
      </c>
      <c r="R30" s="55">
        <v>7.5046329009292396</v>
      </c>
      <c r="S30" s="54">
        <v>15.6387715077633</v>
      </c>
      <c r="T30" s="54">
        <v>14.7122812950791</v>
      </c>
      <c r="U30" s="56">
        <v>5.92431580846511</v>
      </c>
    </row>
    <row r="31" spans="1:21" ht="12" thickBot="1">
      <c r="A31" s="80"/>
      <c r="B31" s="67" t="s">
        <v>29</v>
      </c>
      <c r="C31" s="68"/>
      <c r="D31" s="54">
        <v>811142.35950000002</v>
      </c>
      <c r="E31" s="54">
        <v>1004148.7006</v>
      </c>
      <c r="F31" s="55">
        <v>80.779107617758697</v>
      </c>
      <c r="G31" s="54">
        <v>737949.35589999997</v>
      </c>
      <c r="H31" s="55">
        <v>9.9184318022385298</v>
      </c>
      <c r="I31" s="54">
        <v>22016.243600000002</v>
      </c>
      <c r="J31" s="55">
        <v>2.7142268360354298</v>
      </c>
      <c r="K31" s="54">
        <v>22289.614000000001</v>
      </c>
      <c r="L31" s="55">
        <v>3.0204801754743298</v>
      </c>
      <c r="M31" s="55">
        <v>-1.226447438704E-2</v>
      </c>
      <c r="N31" s="54">
        <v>7572558.2268000003</v>
      </c>
      <c r="O31" s="54">
        <v>141570521.57800001</v>
      </c>
      <c r="P31" s="54">
        <v>34584</v>
      </c>
      <c r="Q31" s="54">
        <v>35900</v>
      </c>
      <c r="R31" s="55">
        <v>-3.6657381615598799</v>
      </c>
      <c r="S31" s="54">
        <v>23.454266698473301</v>
      </c>
      <c r="T31" s="54">
        <v>22.6241448857939</v>
      </c>
      <c r="U31" s="56">
        <v>3.5393211109577898</v>
      </c>
    </row>
    <row r="32" spans="1:21" ht="12" thickBot="1">
      <c r="A32" s="80"/>
      <c r="B32" s="67" t="s">
        <v>30</v>
      </c>
      <c r="C32" s="68"/>
      <c r="D32" s="54">
        <v>110529.85739999999</v>
      </c>
      <c r="E32" s="54">
        <v>150007.3138</v>
      </c>
      <c r="F32" s="55">
        <v>73.682978916191999</v>
      </c>
      <c r="G32" s="54">
        <v>110452.13219999999</v>
      </c>
      <c r="H32" s="55">
        <v>7.0370031299416005E-2</v>
      </c>
      <c r="I32" s="54">
        <v>29834.317899999998</v>
      </c>
      <c r="J32" s="55">
        <v>26.9920893791002</v>
      </c>
      <c r="K32" s="54">
        <v>32286.333900000001</v>
      </c>
      <c r="L32" s="55">
        <v>29.231064404929601</v>
      </c>
      <c r="M32" s="55">
        <v>-7.5945940706511006E-2</v>
      </c>
      <c r="N32" s="54">
        <v>927082.06330000004</v>
      </c>
      <c r="O32" s="54">
        <v>13243435.8894</v>
      </c>
      <c r="P32" s="54">
        <v>21975</v>
      </c>
      <c r="Q32" s="54">
        <v>20775</v>
      </c>
      <c r="R32" s="55">
        <v>5.7761732851985501</v>
      </c>
      <c r="S32" s="54">
        <v>5.02980010921502</v>
      </c>
      <c r="T32" s="54">
        <v>4.7310597111913397</v>
      </c>
      <c r="U32" s="56">
        <v>5.9394089533769696</v>
      </c>
    </row>
    <row r="33" spans="1:21" ht="12" thickBot="1">
      <c r="A33" s="80"/>
      <c r="B33" s="67" t="s">
        <v>74</v>
      </c>
      <c r="C33" s="68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4">
        <v>8.6725999999999992</v>
      </c>
      <c r="O33" s="54">
        <v>299.97789999999998</v>
      </c>
      <c r="P33" s="57"/>
      <c r="Q33" s="57"/>
      <c r="R33" s="57"/>
      <c r="S33" s="57"/>
      <c r="T33" s="57"/>
      <c r="U33" s="58"/>
    </row>
    <row r="34" spans="1:21" ht="12" thickBot="1">
      <c r="A34" s="80"/>
      <c r="B34" s="67" t="s">
        <v>31</v>
      </c>
      <c r="C34" s="68"/>
      <c r="D34" s="54">
        <v>131926.74530000001</v>
      </c>
      <c r="E34" s="54">
        <v>179767.45310000001</v>
      </c>
      <c r="F34" s="55">
        <v>73.387447518997007</v>
      </c>
      <c r="G34" s="54">
        <v>101357.9302</v>
      </c>
      <c r="H34" s="55">
        <v>30.1592732208338</v>
      </c>
      <c r="I34" s="54">
        <v>16655.525699999998</v>
      </c>
      <c r="J34" s="55">
        <v>12.624828773062999</v>
      </c>
      <c r="K34" s="54">
        <v>11751.417600000001</v>
      </c>
      <c r="L34" s="55">
        <v>11.5939794516443</v>
      </c>
      <c r="M34" s="55">
        <v>0.41732055373472499</v>
      </c>
      <c r="N34" s="54">
        <v>1125390.2383999999</v>
      </c>
      <c r="O34" s="54">
        <v>24021032.905499998</v>
      </c>
      <c r="P34" s="54">
        <v>8768</v>
      </c>
      <c r="Q34" s="54">
        <v>8268</v>
      </c>
      <c r="R34" s="55">
        <v>6.0474117077890597</v>
      </c>
      <c r="S34" s="54">
        <v>15.0463897468066</v>
      </c>
      <c r="T34" s="54">
        <v>14.724784385583</v>
      </c>
      <c r="U34" s="56">
        <v>2.1374254331797902</v>
      </c>
    </row>
    <row r="35" spans="1:21" ht="12" customHeight="1" thickBot="1">
      <c r="A35" s="80"/>
      <c r="B35" s="67" t="s">
        <v>68</v>
      </c>
      <c r="C35" s="68"/>
      <c r="D35" s="54">
        <v>53608.58</v>
      </c>
      <c r="E35" s="57"/>
      <c r="F35" s="57"/>
      <c r="G35" s="54">
        <v>4085.47</v>
      </c>
      <c r="H35" s="55">
        <v>1212.1765672003501</v>
      </c>
      <c r="I35" s="54">
        <v>2564.02</v>
      </c>
      <c r="J35" s="55">
        <v>4.7828537894493799</v>
      </c>
      <c r="K35" s="54">
        <v>-102.56</v>
      </c>
      <c r="L35" s="55">
        <v>-2.5103598851539699</v>
      </c>
      <c r="M35" s="55">
        <v>-26.000195007800301</v>
      </c>
      <c r="N35" s="54">
        <v>719699.5</v>
      </c>
      <c r="O35" s="54">
        <v>15920539.73</v>
      </c>
      <c r="P35" s="54">
        <v>48</v>
      </c>
      <c r="Q35" s="54">
        <v>37</v>
      </c>
      <c r="R35" s="55">
        <v>29.729729729729701</v>
      </c>
      <c r="S35" s="54">
        <v>1116.84541666667</v>
      </c>
      <c r="T35" s="54">
        <v>1553.26972972973</v>
      </c>
      <c r="U35" s="56">
        <v>-39.076519144933499</v>
      </c>
    </row>
    <row r="36" spans="1:21" ht="12" thickBot="1">
      <c r="A36" s="80"/>
      <c r="B36" s="67" t="s">
        <v>35</v>
      </c>
      <c r="C36" s="68"/>
      <c r="D36" s="54">
        <v>181044.56</v>
      </c>
      <c r="E36" s="57"/>
      <c r="F36" s="57"/>
      <c r="G36" s="54">
        <v>95266.72</v>
      </c>
      <c r="H36" s="55">
        <v>90.0396696768819</v>
      </c>
      <c r="I36" s="54">
        <v>-18436.84</v>
      </c>
      <c r="J36" s="55">
        <v>-10.183592370850601</v>
      </c>
      <c r="K36" s="54">
        <v>-6583.45</v>
      </c>
      <c r="L36" s="55">
        <v>-6.9105454664546002</v>
      </c>
      <c r="M36" s="55">
        <v>1.8004830294146701</v>
      </c>
      <c r="N36" s="54">
        <v>1057222.8</v>
      </c>
      <c r="O36" s="54">
        <v>51327364.25</v>
      </c>
      <c r="P36" s="54">
        <v>86</v>
      </c>
      <c r="Q36" s="54">
        <v>67</v>
      </c>
      <c r="R36" s="55">
        <v>28.358208955223901</v>
      </c>
      <c r="S36" s="54">
        <v>2105.1693023255798</v>
      </c>
      <c r="T36" s="54">
        <v>2060.5319402985101</v>
      </c>
      <c r="U36" s="56">
        <v>2.1203692253047</v>
      </c>
    </row>
    <row r="37" spans="1:21" ht="12" thickBot="1">
      <c r="A37" s="80"/>
      <c r="B37" s="67" t="s">
        <v>36</v>
      </c>
      <c r="C37" s="68"/>
      <c r="D37" s="54">
        <v>60618.83</v>
      </c>
      <c r="E37" s="57"/>
      <c r="F37" s="57"/>
      <c r="G37" s="54">
        <v>11353.85</v>
      </c>
      <c r="H37" s="55">
        <v>433.90550341954503</v>
      </c>
      <c r="I37" s="54">
        <v>-1320.5</v>
      </c>
      <c r="J37" s="55">
        <v>-2.1783660291694802</v>
      </c>
      <c r="K37" s="54">
        <v>-205.09</v>
      </c>
      <c r="L37" s="55">
        <v>-1.8063476265760099</v>
      </c>
      <c r="M37" s="55">
        <v>5.4386366960846502</v>
      </c>
      <c r="N37" s="54">
        <v>314611.14</v>
      </c>
      <c r="O37" s="54">
        <v>24679908.34</v>
      </c>
      <c r="P37" s="54">
        <v>26</v>
      </c>
      <c r="Q37" s="54">
        <v>32</v>
      </c>
      <c r="R37" s="55">
        <v>-18.75</v>
      </c>
      <c r="S37" s="54">
        <v>2331.49346153846</v>
      </c>
      <c r="T37" s="54">
        <v>2577.4850000000001</v>
      </c>
      <c r="U37" s="56">
        <v>-10.5508139962451</v>
      </c>
    </row>
    <row r="38" spans="1:21" ht="12" thickBot="1">
      <c r="A38" s="80"/>
      <c r="B38" s="67" t="s">
        <v>37</v>
      </c>
      <c r="C38" s="68"/>
      <c r="D38" s="54">
        <v>128120.63</v>
      </c>
      <c r="E38" s="57"/>
      <c r="F38" s="57"/>
      <c r="G38" s="54">
        <v>94500.06</v>
      </c>
      <c r="H38" s="55">
        <v>35.577300162560803</v>
      </c>
      <c r="I38" s="54">
        <v>-22588.91</v>
      </c>
      <c r="J38" s="55">
        <v>-17.630970125576201</v>
      </c>
      <c r="K38" s="54">
        <v>-10164.83</v>
      </c>
      <c r="L38" s="55">
        <v>-10.756427032956401</v>
      </c>
      <c r="M38" s="55">
        <v>1.2222614642842</v>
      </c>
      <c r="N38" s="54">
        <v>926178.64</v>
      </c>
      <c r="O38" s="54">
        <v>28788851.449999999</v>
      </c>
      <c r="P38" s="54">
        <v>72</v>
      </c>
      <c r="Q38" s="54">
        <v>74</v>
      </c>
      <c r="R38" s="55">
        <v>-2.7027027027027</v>
      </c>
      <c r="S38" s="54">
        <v>1779.45319444444</v>
      </c>
      <c r="T38" s="54">
        <v>1525.00756756757</v>
      </c>
      <c r="U38" s="56">
        <v>14.299090735922199</v>
      </c>
    </row>
    <row r="39" spans="1:21" ht="12" thickBot="1">
      <c r="A39" s="80"/>
      <c r="B39" s="67" t="s">
        <v>70</v>
      </c>
      <c r="C39" s="68"/>
      <c r="D39" s="54">
        <v>0.85</v>
      </c>
      <c r="E39" s="57"/>
      <c r="F39" s="57"/>
      <c r="G39" s="54">
        <v>11.87</v>
      </c>
      <c r="H39" s="55">
        <v>-92.839090143218201</v>
      </c>
      <c r="I39" s="54">
        <v>-54.71</v>
      </c>
      <c r="J39" s="55">
        <v>-6436.4705882353001</v>
      </c>
      <c r="K39" s="54">
        <v>10.74</v>
      </c>
      <c r="L39" s="55">
        <v>90.4802021903959</v>
      </c>
      <c r="M39" s="55">
        <v>-6.0940409683426404</v>
      </c>
      <c r="N39" s="54">
        <v>6.6</v>
      </c>
      <c r="O39" s="54">
        <v>1233.9100000000001</v>
      </c>
      <c r="P39" s="54">
        <v>1</v>
      </c>
      <c r="Q39" s="57"/>
      <c r="R39" s="57"/>
      <c r="S39" s="54">
        <v>0.85</v>
      </c>
      <c r="T39" s="57"/>
      <c r="U39" s="58"/>
    </row>
    <row r="40" spans="1:21" ht="12" customHeight="1" thickBot="1">
      <c r="A40" s="80"/>
      <c r="B40" s="67" t="s">
        <v>32</v>
      </c>
      <c r="C40" s="68"/>
      <c r="D40" s="54">
        <v>41161.538500000002</v>
      </c>
      <c r="E40" s="57"/>
      <c r="F40" s="57"/>
      <c r="G40" s="54">
        <v>154720.94010000001</v>
      </c>
      <c r="H40" s="55">
        <v>-73.396271717715607</v>
      </c>
      <c r="I40" s="54">
        <v>2552.8411999999998</v>
      </c>
      <c r="J40" s="55">
        <v>6.2020062734049697</v>
      </c>
      <c r="K40" s="54">
        <v>6788.6039000000001</v>
      </c>
      <c r="L40" s="55">
        <v>4.3876439062562298</v>
      </c>
      <c r="M40" s="55">
        <v>-0.623951958664137</v>
      </c>
      <c r="N40" s="54">
        <v>523587.61459999997</v>
      </c>
      <c r="O40" s="54">
        <v>10400429.744200001</v>
      </c>
      <c r="P40" s="54">
        <v>112</v>
      </c>
      <c r="Q40" s="54">
        <v>77</v>
      </c>
      <c r="R40" s="55">
        <v>45.454545454545503</v>
      </c>
      <c r="S40" s="54">
        <v>367.51373660714302</v>
      </c>
      <c r="T40" s="54">
        <v>554.15695454545505</v>
      </c>
      <c r="U40" s="56">
        <v>-50.7853719051121</v>
      </c>
    </row>
    <row r="41" spans="1:21" ht="12" thickBot="1">
      <c r="A41" s="80"/>
      <c r="B41" s="67" t="s">
        <v>33</v>
      </c>
      <c r="C41" s="68"/>
      <c r="D41" s="54">
        <v>371385.0344</v>
      </c>
      <c r="E41" s="54">
        <v>847505.03139999998</v>
      </c>
      <c r="F41" s="55">
        <v>43.820982842604003</v>
      </c>
      <c r="G41" s="54">
        <v>334255.73879999999</v>
      </c>
      <c r="H41" s="55">
        <v>11.108050301034901</v>
      </c>
      <c r="I41" s="54">
        <v>22965.092100000002</v>
      </c>
      <c r="J41" s="55">
        <v>6.1836342267000104</v>
      </c>
      <c r="K41" s="54">
        <v>22289.993299999998</v>
      </c>
      <c r="L41" s="55">
        <v>6.66854468378689</v>
      </c>
      <c r="M41" s="55">
        <v>3.0287079538960999E-2</v>
      </c>
      <c r="N41" s="54">
        <v>2755433.1834</v>
      </c>
      <c r="O41" s="54">
        <v>57362591.288400002</v>
      </c>
      <c r="P41" s="54">
        <v>1938</v>
      </c>
      <c r="Q41" s="54">
        <v>1559</v>
      </c>
      <c r="R41" s="55">
        <v>24.3104554201411</v>
      </c>
      <c r="S41" s="54">
        <v>191.633144685243</v>
      </c>
      <c r="T41" s="54">
        <v>174.03490198845401</v>
      </c>
      <c r="U41" s="56">
        <v>9.18329797577214</v>
      </c>
    </row>
    <row r="42" spans="1:21" ht="12" thickBot="1">
      <c r="A42" s="80"/>
      <c r="B42" s="67" t="s">
        <v>38</v>
      </c>
      <c r="C42" s="68"/>
      <c r="D42" s="54">
        <v>92923.09</v>
      </c>
      <c r="E42" s="57"/>
      <c r="F42" s="57"/>
      <c r="G42" s="54">
        <v>62007.71</v>
      </c>
      <c r="H42" s="55">
        <v>49.857316130526399</v>
      </c>
      <c r="I42" s="54">
        <v>-11049.6</v>
      </c>
      <c r="J42" s="55">
        <v>-11.891124154394801</v>
      </c>
      <c r="K42" s="54">
        <v>-3443.59</v>
      </c>
      <c r="L42" s="55">
        <v>-5.55348681639751</v>
      </c>
      <c r="M42" s="55">
        <v>2.2087443627144898</v>
      </c>
      <c r="N42" s="54">
        <v>791755.81</v>
      </c>
      <c r="O42" s="54">
        <v>24021202.390000001</v>
      </c>
      <c r="P42" s="54">
        <v>76</v>
      </c>
      <c r="Q42" s="54">
        <v>66</v>
      </c>
      <c r="R42" s="55">
        <v>15.1515151515152</v>
      </c>
      <c r="S42" s="54">
        <v>1222.6722368421099</v>
      </c>
      <c r="T42" s="54">
        <v>1355.6207575757601</v>
      </c>
      <c r="U42" s="56">
        <v>-10.8736026489838</v>
      </c>
    </row>
    <row r="43" spans="1:21" ht="12" thickBot="1">
      <c r="A43" s="80"/>
      <c r="B43" s="67" t="s">
        <v>39</v>
      </c>
      <c r="C43" s="68"/>
      <c r="D43" s="54">
        <v>34325.67</v>
      </c>
      <c r="E43" s="57"/>
      <c r="F43" s="57"/>
      <c r="G43" s="54">
        <v>35476.080000000002</v>
      </c>
      <c r="H43" s="55">
        <v>-3.2427765412638698</v>
      </c>
      <c r="I43" s="54">
        <v>4660.82</v>
      </c>
      <c r="J43" s="55">
        <v>13.5782345981885</v>
      </c>
      <c r="K43" s="54">
        <v>4687.08</v>
      </c>
      <c r="L43" s="55">
        <v>13.2119444989413</v>
      </c>
      <c r="M43" s="55">
        <v>-5.6026353294589999E-3</v>
      </c>
      <c r="N43" s="54">
        <v>351777.19</v>
      </c>
      <c r="O43" s="54">
        <v>8900004.7200000007</v>
      </c>
      <c r="P43" s="54">
        <v>39</v>
      </c>
      <c r="Q43" s="54">
        <v>38</v>
      </c>
      <c r="R43" s="55">
        <v>2.6315789473684301</v>
      </c>
      <c r="S43" s="54">
        <v>880.14538461538496</v>
      </c>
      <c r="T43" s="54">
        <v>856.501052631579</v>
      </c>
      <c r="U43" s="56">
        <v>2.6864120856735498</v>
      </c>
    </row>
    <row r="44" spans="1:21" ht="12" thickBot="1">
      <c r="A44" s="80"/>
      <c r="B44" s="67" t="s">
        <v>76</v>
      </c>
      <c r="C44" s="68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4">
        <v>-1523.9315999999999</v>
      </c>
      <c r="P44" s="57"/>
      <c r="Q44" s="57"/>
      <c r="R44" s="57"/>
      <c r="S44" s="57"/>
      <c r="T44" s="57"/>
      <c r="U44" s="58"/>
    </row>
    <row r="45" spans="1:21" ht="12" thickBot="1">
      <c r="A45" s="81"/>
      <c r="B45" s="67" t="s">
        <v>34</v>
      </c>
      <c r="C45" s="68"/>
      <c r="D45" s="59">
        <v>5931.4877999999999</v>
      </c>
      <c r="E45" s="60"/>
      <c r="F45" s="60"/>
      <c r="G45" s="59">
        <v>18432.577600000001</v>
      </c>
      <c r="H45" s="61">
        <v>-67.820627539362704</v>
      </c>
      <c r="I45" s="59">
        <v>512.55029999999999</v>
      </c>
      <c r="J45" s="61">
        <v>8.6411759963495207</v>
      </c>
      <c r="K45" s="59">
        <v>3276.3422</v>
      </c>
      <c r="L45" s="61">
        <v>17.774737050340701</v>
      </c>
      <c r="M45" s="61">
        <v>-0.84356020564640699</v>
      </c>
      <c r="N45" s="59">
        <v>118077.8018</v>
      </c>
      <c r="O45" s="59">
        <v>3618674.7581000002</v>
      </c>
      <c r="P45" s="59">
        <v>18</v>
      </c>
      <c r="Q45" s="59">
        <v>15</v>
      </c>
      <c r="R45" s="61">
        <v>20</v>
      </c>
      <c r="S45" s="59">
        <v>329.52710000000002</v>
      </c>
      <c r="T45" s="59">
        <v>584.59572666666702</v>
      </c>
      <c r="U45" s="62">
        <v>-77.404446149244393</v>
      </c>
    </row>
  </sheetData>
  <mergeCells count="43">
    <mergeCell ref="A1:U4"/>
    <mergeCell ref="W1:W4"/>
    <mergeCell ref="B6:C6"/>
    <mergeCell ref="A7:C7"/>
    <mergeCell ref="A8:A45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18:C18"/>
    <mergeCell ref="B43:C43"/>
    <mergeCell ref="B44:C44"/>
    <mergeCell ref="B45:C45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</mergeCells>
  <phoneticPr fontId="29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H62"/>
  <sheetViews>
    <sheetView topLeftCell="A19" workbookViewId="0">
      <selection activeCell="H36" sqref="H36"/>
    </sheetView>
  </sheetViews>
  <sheetFormatPr defaultRowHeight="12.75"/>
  <cols>
    <col min="1" max="1" width="3.140625" style="28" customWidth="1"/>
    <col min="2" max="2" width="5.28515625" style="29" customWidth="1"/>
    <col min="3" max="3" width="9.140625" style="28"/>
    <col min="4" max="7" width="9.85546875" style="28" customWidth="1"/>
    <col min="8" max="8" width="11.140625" style="28" customWidth="1"/>
    <col min="9" max="16384" width="9.140625" style="3"/>
  </cols>
  <sheetData>
    <row r="1" spans="1:8">
      <c r="A1" s="38" t="s">
        <v>72</v>
      </c>
      <c r="B1" s="38" t="s">
        <v>62</v>
      </c>
      <c r="C1" s="38" t="s">
        <v>63</v>
      </c>
      <c r="D1" s="38" t="s">
        <v>64</v>
      </c>
      <c r="E1" s="38" t="s">
        <v>65</v>
      </c>
      <c r="F1" s="38" t="s">
        <v>66</v>
      </c>
      <c r="G1" s="38" t="s">
        <v>65</v>
      </c>
      <c r="H1" s="38" t="s">
        <v>67</v>
      </c>
    </row>
    <row r="2" spans="1:8">
      <c r="A2" s="37">
        <v>1</v>
      </c>
      <c r="B2" s="37">
        <v>12</v>
      </c>
      <c r="C2" s="37">
        <v>89741</v>
      </c>
      <c r="D2" s="37">
        <v>707628.10473589704</v>
      </c>
      <c r="E2" s="37">
        <v>613177.33287521405</v>
      </c>
      <c r="F2" s="37">
        <v>94450.771860683803</v>
      </c>
      <c r="G2" s="37">
        <v>613177.33287521405</v>
      </c>
      <c r="H2" s="37">
        <v>0.13347515627002299</v>
      </c>
    </row>
    <row r="3" spans="1:8">
      <c r="A3" s="37">
        <v>2</v>
      </c>
      <c r="B3" s="37">
        <v>13</v>
      </c>
      <c r="C3" s="37">
        <v>10893</v>
      </c>
      <c r="D3" s="37">
        <v>110963.880528205</v>
      </c>
      <c r="E3" s="37">
        <v>91488.430721367506</v>
      </c>
      <c r="F3" s="37">
        <v>19475.449806837601</v>
      </c>
      <c r="G3" s="37">
        <v>91488.430721367506</v>
      </c>
      <c r="H3" s="37">
        <v>0.175511614357136</v>
      </c>
    </row>
    <row r="4" spans="1:8">
      <c r="A4" s="37">
        <v>3</v>
      </c>
      <c r="B4" s="37">
        <v>14</v>
      </c>
      <c r="C4" s="37">
        <v>118894</v>
      </c>
      <c r="D4" s="37">
        <v>172536.612082618</v>
      </c>
      <c r="E4" s="37">
        <v>140119.546071166</v>
      </c>
      <c r="F4" s="37">
        <v>32417.066011452</v>
      </c>
      <c r="G4" s="37">
        <v>140119.546071166</v>
      </c>
      <c r="H4" s="37">
        <v>0.18788514287002001</v>
      </c>
    </row>
    <row r="5" spans="1:8">
      <c r="A5" s="37">
        <v>4</v>
      </c>
      <c r="B5" s="37">
        <v>15</v>
      </c>
      <c r="C5" s="37">
        <v>3941</v>
      </c>
      <c r="D5" s="37">
        <v>55072.066540571803</v>
      </c>
      <c r="E5" s="37">
        <v>53429.913634679702</v>
      </c>
      <c r="F5" s="37">
        <v>1642.1529058921401</v>
      </c>
      <c r="G5" s="37">
        <v>53429.913634679702</v>
      </c>
      <c r="H5" s="37">
        <v>2.98182546805713E-2</v>
      </c>
    </row>
    <row r="6" spans="1:8">
      <c r="A6" s="37">
        <v>5</v>
      </c>
      <c r="B6" s="37">
        <v>16</v>
      </c>
      <c r="C6" s="37">
        <v>1565</v>
      </c>
      <c r="D6" s="37">
        <v>97094.909847863193</v>
      </c>
      <c r="E6" s="37">
        <v>76900.652681196603</v>
      </c>
      <c r="F6" s="37">
        <v>20194.257166666699</v>
      </c>
      <c r="G6" s="37">
        <v>76900.652681196603</v>
      </c>
      <c r="H6" s="37">
        <v>0.207984715144273</v>
      </c>
    </row>
    <row r="7" spans="1:8">
      <c r="A7" s="37">
        <v>6</v>
      </c>
      <c r="B7" s="37">
        <v>17</v>
      </c>
      <c r="C7" s="37">
        <v>14224</v>
      </c>
      <c r="D7" s="37">
        <v>203371.18965982899</v>
      </c>
      <c r="E7" s="37">
        <v>137166.75443418801</v>
      </c>
      <c r="F7" s="37">
        <v>66204.435225641006</v>
      </c>
      <c r="G7" s="37">
        <v>137166.75443418801</v>
      </c>
      <c r="H7" s="37">
        <v>0.32553497541307902</v>
      </c>
    </row>
    <row r="8" spans="1:8">
      <c r="A8" s="37">
        <v>7</v>
      </c>
      <c r="B8" s="37">
        <v>18</v>
      </c>
      <c r="C8" s="37">
        <v>48572</v>
      </c>
      <c r="D8" s="37">
        <v>146695.686579487</v>
      </c>
      <c r="E8" s="37">
        <v>117044.54809145301</v>
      </c>
      <c r="F8" s="37">
        <v>29651.138488034201</v>
      </c>
      <c r="G8" s="37">
        <v>117044.54809145301</v>
      </c>
      <c r="H8" s="37">
        <v>0.20212685989214599</v>
      </c>
    </row>
    <row r="9" spans="1:8">
      <c r="A9" s="37">
        <v>8</v>
      </c>
      <c r="B9" s="37">
        <v>19</v>
      </c>
      <c r="C9" s="37">
        <v>34396</v>
      </c>
      <c r="D9" s="37">
        <v>118300.918253846</v>
      </c>
      <c r="E9" s="37">
        <v>108025.841147008</v>
      </c>
      <c r="F9" s="37">
        <v>10275.0771068376</v>
      </c>
      <c r="G9" s="37">
        <v>108025.841147008</v>
      </c>
      <c r="H9" s="37">
        <v>8.6855429852114002E-2</v>
      </c>
    </row>
    <row r="10" spans="1:8">
      <c r="A10" s="37">
        <v>9</v>
      </c>
      <c r="B10" s="37">
        <v>21</v>
      </c>
      <c r="C10" s="37">
        <v>217464</v>
      </c>
      <c r="D10" s="37">
        <v>858277.01948803395</v>
      </c>
      <c r="E10" s="37">
        <v>824699.49136666697</v>
      </c>
      <c r="F10" s="37">
        <v>33577.528121367497</v>
      </c>
      <c r="G10" s="37">
        <v>824699.49136666697</v>
      </c>
      <c r="H10" s="37">
        <v>3.9122016969994899E-2</v>
      </c>
    </row>
    <row r="11" spans="1:8">
      <c r="A11" s="37">
        <v>10</v>
      </c>
      <c r="B11" s="37">
        <v>22</v>
      </c>
      <c r="C11" s="37">
        <v>42596</v>
      </c>
      <c r="D11" s="37">
        <v>503741.97672991402</v>
      </c>
      <c r="E11" s="37">
        <v>452057.32061282097</v>
      </c>
      <c r="F11" s="37">
        <v>51684.656117093997</v>
      </c>
      <c r="G11" s="37">
        <v>452057.32061282097</v>
      </c>
      <c r="H11" s="37">
        <v>0.102601447774135</v>
      </c>
    </row>
    <row r="12" spans="1:8">
      <c r="A12" s="37">
        <v>11</v>
      </c>
      <c r="B12" s="37">
        <v>23</v>
      </c>
      <c r="C12" s="37">
        <v>211752.41099999999</v>
      </c>
      <c r="D12" s="37">
        <v>1892023.19535983</v>
      </c>
      <c r="E12" s="37">
        <v>1603449.9452094</v>
      </c>
      <c r="F12" s="37">
        <v>288573.25015042699</v>
      </c>
      <c r="G12" s="37">
        <v>1603449.9452094</v>
      </c>
      <c r="H12" s="37">
        <v>0.15252098962536501</v>
      </c>
    </row>
    <row r="13" spans="1:8">
      <c r="A13" s="37">
        <v>12</v>
      </c>
      <c r="B13" s="37">
        <v>24</v>
      </c>
      <c r="C13" s="37">
        <v>19374</v>
      </c>
      <c r="D13" s="37">
        <v>501484.17682051298</v>
      </c>
      <c r="E13" s="37">
        <v>452831.55931538501</v>
      </c>
      <c r="F13" s="37">
        <v>48652.617505128197</v>
      </c>
      <c r="G13" s="37">
        <v>452831.55931538501</v>
      </c>
      <c r="H13" s="37">
        <v>9.7017253492609298E-2</v>
      </c>
    </row>
    <row r="14" spans="1:8">
      <c r="A14" s="37">
        <v>13</v>
      </c>
      <c r="B14" s="37">
        <v>25</v>
      </c>
      <c r="C14" s="37">
        <v>80817</v>
      </c>
      <c r="D14" s="37">
        <v>966599.05590000004</v>
      </c>
      <c r="E14" s="37">
        <v>867436.93240000005</v>
      </c>
      <c r="F14" s="37">
        <v>99162.123500000002</v>
      </c>
      <c r="G14" s="37">
        <v>867436.93240000005</v>
      </c>
      <c r="H14" s="37">
        <v>0.102588682344274</v>
      </c>
    </row>
    <row r="15" spans="1:8">
      <c r="A15" s="37">
        <v>14</v>
      </c>
      <c r="B15" s="37">
        <v>26</v>
      </c>
      <c r="C15" s="37">
        <v>57772</v>
      </c>
      <c r="D15" s="37">
        <v>342185.63592471799</v>
      </c>
      <c r="E15" s="37">
        <v>297437.36781853897</v>
      </c>
      <c r="F15" s="37">
        <v>44748.268106179603</v>
      </c>
      <c r="G15" s="37">
        <v>297437.36781853897</v>
      </c>
      <c r="H15" s="37">
        <v>0.130771906848902</v>
      </c>
    </row>
    <row r="16" spans="1:8">
      <c r="A16" s="37">
        <v>15</v>
      </c>
      <c r="B16" s="37">
        <v>27</v>
      </c>
      <c r="C16" s="37">
        <v>191352.03599999999</v>
      </c>
      <c r="D16" s="37">
        <v>1465048.33363333</v>
      </c>
      <c r="E16" s="37">
        <v>1370923.0167</v>
      </c>
      <c r="F16" s="37">
        <v>94125.316933333306</v>
      </c>
      <c r="G16" s="37">
        <v>1370923.0167</v>
      </c>
      <c r="H16" s="37">
        <v>6.4247243433874807E-2</v>
      </c>
    </row>
    <row r="17" spans="1:8">
      <c r="A17" s="37">
        <v>16</v>
      </c>
      <c r="B17" s="37">
        <v>29</v>
      </c>
      <c r="C17" s="37">
        <v>164480</v>
      </c>
      <c r="D17" s="37">
        <v>2293760.71995812</v>
      </c>
      <c r="E17" s="37">
        <v>2074078.5938846199</v>
      </c>
      <c r="F17" s="37">
        <v>219682.12607350401</v>
      </c>
      <c r="G17" s="37">
        <v>2074078.5938846199</v>
      </c>
      <c r="H17" s="37">
        <v>9.5773776297605806E-2</v>
      </c>
    </row>
    <row r="18" spans="1:8">
      <c r="A18" s="37">
        <v>17</v>
      </c>
      <c r="B18" s="37">
        <v>31</v>
      </c>
      <c r="C18" s="37">
        <v>33676.894999999997</v>
      </c>
      <c r="D18" s="37">
        <v>252632.050392807</v>
      </c>
      <c r="E18" s="37">
        <v>214606.752468822</v>
      </c>
      <c r="F18" s="37">
        <v>38025.297923984501</v>
      </c>
      <c r="G18" s="37">
        <v>214606.752468822</v>
      </c>
      <c r="H18" s="37">
        <v>0.150516523397806</v>
      </c>
    </row>
    <row r="19" spans="1:8">
      <c r="A19" s="37">
        <v>18</v>
      </c>
      <c r="B19" s="37">
        <v>32</v>
      </c>
      <c r="C19" s="37">
        <v>15693.272000000001</v>
      </c>
      <c r="D19" s="37">
        <v>279242.46047993301</v>
      </c>
      <c r="E19" s="37">
        <v>256610.40526143601</v>
      </c>
      <c r="F19" s="37">
        <v>22632.055218497699</v>
      </c>
      <c r="G19" s="37">
        <v>256610.40526143601</v>
      </c>
      <c r="H19" s="37">
        <v>8.1048043981563594E-2</v>
      </c>
    </row>
    <row r="20" spans="1:8">
      <c r="A20" s="37">
        <v>19</v>
      </c>
      <c r="B20" s="37">
        <v>33</v>
      </c>
      <c r="C20" s="37">
        <v>42184.464</v>
      </c>
      <c r="D20" s="37">
        <v>617192.80932595895</v>
      </c>
      <c r="E20" s="37">
        <v>480365.98292610701</v>
      </c>
      <c r="F20" s="37">
        <v>136826.826399852</v>
      </c>
      <c r="G20" s="37">
        <v>480365.98292610701</v>
      </c>
      <c r="H20" s="37">
        <v>0.22169219137416901</v>
      </c>
    </row>
    <row r="21" spans="1:8">
      <c r="A21" s="37">
        <v>20</v>
      </c>
      <c r="B21" s="37">
        <v>34</v>
      </c>
      <c r="C21" s="37">
        <v>41941.084999999999</v>
      </c>
      <c r="D21" s="37">
        <v>247918.00806838399</v>
      </c>
      <c r="E21" s="37">
        <v>178977.935879736</v>
      </c>
      <c r="F21" s="37">
        <v>68940.072188647304</v>
      </c>
      <c r="G21" s="37">
        <v>178977.935879736</v>
      </c>
      <c r="H21" s="37">
        <v>0.27807609752023899</v>
      </c>
    </row>
    <row r="22" spans="1:8">
      <c r="A22" s="37">
        <v>21</v>
      </c>
      <c r="B22" s="37">
        <v>35</v>
      </c>
      <c r="C22" s="37">
        <v>27062.768</v>
      </c>
      <c r="D22" s="37">
        <v>866073.93114513298</v>
      </c>
      <c r="E22" s="37">
        <v>812233.51757787599</v>
      </c>
      <c r="F22" s="37">
        <v>53840.413567256597</v>
      </c>
      <c r="G22" s="37">
        <v>812233.51757787599</v>
      </c>
      <c r="H22" s="37">
        <v>6.2166071083640903E-2</v>
      </c>
    </row>
    <row r="23" spans="1:8">
      <c r="A23" s="37">
        <v>22</v>
      </c>
      <c r="B23" s="37">
        <v>36</v>
      </c>
      <c r="C23" s="37">
        <v>127254.29399999999</v>
      </c>
      <c r="D23" s="37">
        <v>903586.07887345098</v>
      </c>
      <c r="E23" s="37">
        <v>764574.18224525801</v>
      </c>
      <c r="F23" s="37">
        <v>139011.896628193</v>
      </c>
      <c r="G23" s="37">
        <v>764574.18224525801</v>
      </c>
      <c r="H23" s="37">
        <v>0.153844663921235</v>
      </c>
    </row>
    <row r="24" spans="1:8">
      <c r="A24" s="37">
        <v>23</v>
      </c>
      <c r="B24" s="37">
        <v>37</v>
      </c>
      <c r="C24" s="37">
        <v>146078.33100000001</v>
      </c>
      <c r="D24" s="37">
        <v>1261047.9188601801</v>
      </c>
      <c r="E24" s="37">
        <v>1129946.0766968899</v>
      </c>
      <c r="F24" s="37">
        <v>131101.842163283</v>
      </c>
      <c r="G24" s="37">
        <v>1129946.0766968899</v>
      </c>
      <c r="H24" s="37">
        <v>0.10396261728244401</v>
      </c>
    </row>
    <row r="25" spans="1:8">
      <c r="A25" s="37">
        <v>24</v>
      </c>
      <c r="B25" s="37">
        <v>38</v>
      </c>
      <c r="C25" s="37">
        <v>180792.163</v>
      </c>
      <c r="D25" s="37">
        <v>811142.30028141604</v>
      </c>
      <c r="E25" s="37">
        <v>789126.05459557497</v>
      </c>
      <c r="F25" s="37">
        <v>22016.245685840699</v>
      </c>
      <c r="G25" s="37">
        <v>789126.05459557497</v>
      </c>
      <c r="H25" s="37">
        <v>2.7142272913399299E-2</v>
      </c>
    </row>
    <row r="26" spans="1:8">
      <c r="A26" s="37">
        <v>25</v>
      </c>
      <c r="B26" s="37">
        <v>39</v>
      </c>
      <c r="C26" s="37">
        <v>65878.11</v>
      </c>
      <c r="D26" s="37">
        <v>110529.725925807</v>
      </c>
      <c r="E26" s="37">
        <v>80695.526307055494</v>
      </c>
      <c r="F26" s="37">
        <v>29834.199618752002</v>
      </c>
      <c r="G26" s="37">
        <v>80695.526307055494</v>
      </c>
      <c r="H26" s="37">
        <v>0.26992014472901199</v>
      </c>
    </row>
    <row r="27" spans="1:8">
      <c r="A27" s="37">
        <v>26</v>
      </c>
      <c r="B27" s="37">
        <v>42</v>
      </c>
      <c r="C27" s="37">
        <v>8778.5</v>
      </c>
      <c r="D27" s="37">
        <v>131926.76579999999</v>
      </c>
      <c r="E27" s="37">
        <v>115271.22440000001</v>
      </c>
      <c r="F27" s="37">
        <v>16655.541399999998</v>
      </c>
      <c r="G27" s="37">
        <v>115271.22440000001</v>
      </c>
      <c r="H27" s="37">
        <v>0.12624838711842401</v>
      </c>
    </row>
    <row r="28" spans="1:8">
      <c r="A28" s="37">
        <v>27</v>
      </c>
      <c r="B28" s="37">
        <v>75</v>
      </c>
      <c r="C28" s="37">
        <v>144</v>
      </c>
      <c r="D28" s="37">
        <v>41161.538461538497</v>
      </c>
      <c r="E28" s="37">
        <v>38608.6965811966</v>
      </c>
      <c r="F28" s="37">
        <v>2552.8418803418799</v>
      </c>
      <c r="G28" s="37">
        <v>38608.6965811966</v>
      </c>
      <c r="H28" s="37">
        <v>6.2020079320583898E-2</v>
      </c>
    </row>
    <row r="29" spans="1:8">
      <c r="A29" s="37">
        <v>28</v>
      </c>
      <c r="B29" s="37">
        <v>76</v>
      </c>
      <c r="C29" s="37">
        <v>2157</v>
      </c>
      <c r="D29" s="37">
        <v>371385.02304187999</v>
      </c>
      <c r="E29" s="37">
        <v>348419.941376923</v>
      </c>
      <c r="F29" s="37">
        <v>22965.081664957299</v>
      </c>
      <c r="G29" s="37">
        <v>348419.941376923</v>
      </c>
      <c r="H29" s="37">
        <v>6.1836316060509398E-2</v>
      </c>
    </row>
    <row r="30" spans="1:8">
      <c r="A30" s="37">
        <v>29</v>
      </c>
      <c r="B30" s="37">
        <v>99</v>
      </c>
      <c r="C30" s="37">
        <v>19</v>
      </c>
      <c r="D30" s="37">
        <v>5931.4879358596199</v>
      </c>
      <c r="E30" s="37">
        <v>5418.9376287724099</v>
      </c>
      <c r="F30" s="37">
        <v>512.55030708720994</v>
      </c>
      <c r="G30" s="37">
        <v>5418.9376287724099</v>
      </c>
      <c r="H30" s="37">
        <v>8.6411759179095202E-2</v>
      </c>
    </row>
    <row r="31" spans="1:8">
      <c r="A31" s="30">
        <v>30</v>
      </c>
      <c r="B31" s="39">
        <v>40</v>
      </c>
      <c r="C31" s="40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</row>
    <row r="32" spans="1:8">
      <c r="A32" s="30">
        <v>31</v>
      </c>
      <c r="B32" s="39">
        <v>9101</v>
      </c>
      <c r="C32" s="40">
        <v>0</v>
      </c>
      <c r="D32" s="40">
        <v>0</v>
      </c>
      <c r="E32" s="40">
        <v>0</v>
      </c>
      <c r="F32" s="30">
        <v>0</v>
      </c>
      <c r="G32" s="30">
        <v>0</v>
      </c>
      <c r="H32" s="30">
        <v>0</v>
      </c>
    </row>
    <row r="33" spans="1:8">
      <c r="A33" s="30"/>
      <c r="B33" s="33">
        <v>70</v>
      </c>
      <c r="C33" s="34">
        <v>48</v>
      </c>
      <c r="D33" s="34">
        <v>53608.58</v>
      </c>
      <c r="E33" s="34">
        <v>51044.56</v>
      </c>
      <c r="F33" s="30"/>
      <c r="G33" s="30"/>
      <c r="H33" s="30"/>
    </row>
    <row r="34" spans="1:8">
      <c r="A34" s="30"/>
      <c r="B34" s="33">
        <v>71</v>
      </c>
      <c r="C34" s="34">
        <v>84</v>
      </c>
      <c r="D34" s="34">
        <v>181044.56</v>
      </c>
      <c r="E34" s="34">
        <v>199481.4</v>
      </c>
      <c r="F34" s="30"/>
      <c r="G34" s="30"/>
      <c r="H34" s="30"/>
    </row>
    <row r="35" spans="1:8">
      <c r="A35" s="30"/>
      <c r="B35" s="33">
        <v>72</v>
      </c>
      <c r="C35" s="34">
        <v>24</v>
      </c>
      <c r="D35" s="34">
        <v>60618.83</v>
      </c>
      <c r="E35" s="34">
        <v>61939.33</v>
      </c>
      <c r="F35" s="30"/>
      <c r="G35" s="30"/>
      <c r="H35" s="30"/>
    </row>
    <row r="36" spans="1:8">
      <c r="A36" s="30"/>
      <c r="B36" s="33">
        <v>73</v>
      </c>
      <c r="C36" s="34">
        <v>70</v>
      </c>
      <c r="D36" s="34">
        <v>128120.63</v>
      </c>
      <c r="E36" s="34">
        <v>150709.54</v>
      </c>
      <c r="F36" s="30"/>
      <c r="G36" s="30"/>
      <c r="H36" s="30"/>
    </row>
    <row r="37" spans="1:8">
      <c r="A37" s="30"/>
      <c r="B37" s="33">
        <v>74</v>
      </c>
      <c r="C37" s="34">
        <v>1</v>
      </c>
      <c r="D37" s="34">
        <v>0.85</v>
      </c>
      <c r="E37" s="34">
        <v>55.56</v>
      </c>
      <c r="F37" s="30"/>
      <c r="G37" s="30"/>
      <c r="H37" s="30"/>
    </row>
    <row r="38" spans="1:8">
      <c r="A38" s="30"/>
      <c r="B38" s="33">
        <v>77</v>
      </c>
      <c r="C38" s="34">
        <v>62</v>
      </c>
      <c r="D38" s="34">
        <v>92923.09</v>
      </c>
      <c r="E38" s="34">
        <v>103972.69</v>
      </c>
      <c r="F38" s="34"/>
      <c r="G38" s="30"/>
      <c r="H38" s="30"/>
    </row>
    <row r="39" spans="1:8">
      <c r="A39" s="30"/>
      <c r="B39" s="33">
        <v>78</v>
      </c>
      <c r="C39" s="34">
        <v>35</v>
      </c>
      <c r="D39" s="34">
        <v>34325.67</v>
      </c>
      <c r="E39" s="34">
        <v>29664.85</v>
      </c>
      <c r="F39" s="30"/>
      <c r="G39" s="30"/>
      <c r="H39" s="30"/>
    </row>
    <row r="40" spans="1:8">
      <c r="A40" s="30"/>
      <c r="B40" s="31"/>
      <c r="C40" s="30"/>
      <c r="D40" s="30"/>
      <c r="E40" s="30"/>
      <c r="F40" s="30"/>
      <c r="G40" s="30"/>
      <c r="H40" s="30"/>
    </row>
    <row r="41" spans="1:8">
      <c r="A41" s="30"/>
      <c r="B41" s="31"/>
      <c r="C41" s="30"/>
      <c r="D41" s="30"/>
      <c r="E41" s="30"/>
      <c r="F41" s="30"/>
      <c r="G41" s="30"/>
      <c r="H41" s="30"/>
    </row>
    <row r="42" spans="1:8">
      <c r="A42" s="30"/>
      <c r="B42" s="31"/>
      <c r="C42" s="31"/>
      <c r="D42" s="31"/>
      <c r="E42" s="31"/>
      <c r="F42" s="31"/>
      <c r="G42" s="31"/>
      <c r="H42" s="31"/>
    </row>
    <row r="43" spans="1:8">
      <c r="A43" s="30"/>
      <c r="B43" s="31"/>
      <c r="C43" s="31"/>
      <c r="D43" s="31"/>
      <c r="E43" s="31"/>
      <c r="F43" s="31"/>
      <c r="G43" s="31"/>
      <c r="H43" s="31"/>
    </row>
    <row r="44" spans="1:8">
      <c r="A44" s="30"/>
      <c r="B44" s="31"/>
      <c r="C44" s="30"/>
      <c r="D44" s="30"/>
      <c r="E44" s="30"/>
      <c r="F44" s="30"/>
      <c r="G44" s="30"/>
      <c r="H44" s="30"/>
    </row>
    <row r="45" spans="1:8">
      <c r="A45" s="30"/>
      <c r="B45" s="31"/>
      <c r="C45" s="30"/>
      <c r="D45" s="30"/>
      <c r="E45" s="30"/>
      <c r="F45" s="30"/>
      <c r="G45" s="30"/>
      <c r="H45" s="30"/>
    </row>
    <row r="46" spans="1:8">
      <c r="A46" s="30"/>
      <c r="B46" s="31"/>
      <c r="C46" s="30"/>
      <c r="D46" s="30"/>
      <c r="E46" s="30"/>
      <c r="F46" s="30"/>
      <c r="G46" s="30"/>
      <c r="H46" s="30"/>
    </row>
    <row r="47" spans="1:8">
      <c r="A47" s="30"/>
      <c r="B47" s="31"/>
      <c r="C47" s="30"/>
      <c r="D47" s="30"/>
      <c r="E47" s="30"/>
      <c r="F47" s="30"/>
      <c r="G47" s="30"/>
      <c r="H47" s="30"/>
    </row>
    <row r="48" spans="1:8">
      <c r="A48" s="30"/>
      <c r="B48" s="31"/>
      <c r="C48" s="30"/>
      <c r="D48" s="30"/>
      <c r="E48" s="30"/>
      <c r="F48" s="30"/>
      <c r="G48" s="30"/>
      <c r="H48" s="30"/>
    </row>
    <row r="49" spans="1:8">
      <c r="A49" s="30"/>
      <c r="B49" s="31"/>
      <c r="C49" s="30"/>
      <c r="D49" s="30"/>
      <c r="E49" s="30"/>
      <c r="F49" s="30"/>
      <c r="G49" s="30"/>
      <c r="H49" s="30"/>
    </row>
    <row r="50" spans="1:8">
      <c r="A50" s="30"/>
      <c r="B50" s="31"/>
      <c r="C50" s="30"/>
      <c r="D50" s="30"/>
      <c r="E50" s="30"/>
      <c r="F50" s="30"/>
      <c r="G50" s="30"/>
      <c r="H50" s="30"/>
    </row>
    <row r="51" spans="1:8">
      <c r="A51" s="30"/>
      <c r="B51" s="31"/>
      <c r="C51" s="30"/>
      <c r="D51" s="30"/>
      <c r="E51" s="30"/>
      <c r="F51" s="30"/>
      <c r="G51" s="30"/>
      <c r="H51" s="30"/>
    </row>
    <row r="52" spans="1:8">
      <c r="A52" s="30"/>
      <c r="B52" s="31"/>
      <c r="C52" s="30"/>
      <c r="D52" s="30"/>
      <c r="E52" s="30"/>
      <c r="F52" s="30"/>
      <c r="G52" s="30"/>
      <c r="H52" s="30"/>
    </row>
    <row r="53" spans="1:8">
      <c r="A53" s="30"/>
      <c r="B53" s="31"/>
      <c r="C53" s="30"/>
      <c r="D53" s="30"/>
      <c r="E53" s="30"/>
      <c r="F53" s="30"/>
      <c r="G53" s="30"/>
      <c r="H53" s="30"/>
    </row>
    <row r="54" spans="1:8">
      <c r="A54" s="30"/>
      <c r="B54" s="31"/>
      <c r="C54" s="30"/>
      <c r="D54" s="30"/>
      <c r="E54" s="30"/>
      <c r="F54" s="30"/>
      <c r="G54" s="30"/>
      <c r="H54" s="30"/>
    </row>
    <row r="55" spans="1:8">
      <c r="A55" s="30"/>
      <c r="B55" s="31"/>
      <c r="C55" s="30"/>
      <c r="D55" s="30"/>
      <c r="E55" s="30"/>
      <c r="F55" s="30"/>
      <c r="G55" s="30"/>
      <c r="H55" s="30"/>
    </row>
    <row r="56" spans="1:8">
      <c r="A56" s="30"/>
      <c r="B56" s="31"/>
      <c r="C56" s="30"/>
      <c r="D56" s="30"/>
      <c r="E56" s="30"/>
      <c r="F56" s="30"/>
      <c r="G56" s="30"/>
      <c r="H56" s="30"/>
    </row>
    <row r="57" spans="1:8">
      <c r="A57" s="30"/>
      <c r="B57" s="31"/>
      <c r="C57" s="30"/>
      <c r="D57" s="30"/>
      <c r="E57" s="30"/>
      <c r="F57" s="30"/>
      <c r="G57" s="30"/>
      <c r="H57" s="30"/>
    </row>
    <row r="58" spans="1:8">
      <c r="A58" s="30"/>
      <c r="B58" s="31"/>
      <c r="C58" s="30"/>
      <c r="D58" s="30"/>
      <c r="E58" s="30"/>
      <c r="F58" s="30"/>
      <c r="G58" s="30"/>
      <c r="H58" s="30"/>
    </row>
    <row r="59" spans="1:8">
      <c r="A59" s="30"/>
      <c r="B59" s="31"/>
      <c r="C59" s="30"/>
      <c r="D59" s="30"/>
      <c r="E59" s="30"/>
      <c r="F59" s="30"/>
      <c r="G59" s="30"/>
      <c r="H59" s="30"/>
    </row>
    <row r="60" spans="1:8">
      <c r="A60" s="30"/>
      <c r="B60" s="31"/>
      <c r="C60" s="30"/>
      <c r="D60" s="30"/>
      <c r="E60" s="30"/>
      <c r="F60" s="30"/>
      <c r="G60" s="30"/>
      <c r="H60" s="30"/>
    </row>
    <row r="61" spans="1:8">
      <c r="A61" s="30"/>
      <c r="B61" s="31"/>
      <c r="C61" s="30"/>
      <c r="D61" s="30"/>
      <c r="E61" s="30"/>
      <c r="F61" s="30"/>
      <c r="G61" s="30"/>
      <c r="H61" s="30"/>
    </row>
    <row r="62" spans="1:8">
      <c r="A62" s="30"/>
      <c r="B62" s="31"/>
      <c r="C62" s="30"/>
      <c r="D62" s="30"/>
      <c r="E62" s="30"/>
      <c r="F62" s="30"/>
      <c r="G62" s="30"/>
      <c r="H62" s="30"/>
    </row>
  </sheetData>
  <phoneticPr fontId="2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yangjin</cp:lastModifiedBy>
  <dcterms:created xsi:type="dcterms:W3CDTF">2013-06-21T00:28:37Z</dcterms:created>
  <dcterms:modified xsi:type="dcterms:W3CDTF">2016-04-11T00:09:07Z</dcterms:modified>
</cp:coreProperties>
</file>