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505" yWindow="105" windowWidth="10095" windowHeight="528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H33" i="2"/>
  <c r="H30"/>
  <c r="J40"/>
  <c r="I40"/>
  <c r="H40"/>
  <c r="F40"/>
  <c r="E40"/>
  <c r="G40" l="1"/>
  <c r="L40" s="1"/>
  <c r="K40"/>
  <c r="E4"/>
  <c r="J35" l="1"/>
  <c r="I35"/>
  <c r="H35"/>
  <c r="F35"/>
  <c r="E35"/>
  <c r="J31"/>
  <c r="I31"/>
  <c r="H31"/>
  <c r="F31"/>
  <c r="E31"/>
  <c r="K31" l="1"/>
  <c r="K35"/>
  <c r="G35"/>
  <c r="L35" s="1"/>
  <c r="G31"/>
  <c r="L31" s="1"/>
  <c r="J38"/>
  <c r="J39"/>
  <c r="J32"/>
  <c r="J33"/>
  <c r="J34"/>
  <c r="I38"/>
  <c r="I39"/>
  <c r="I32"/>
  <c r="I33"/>
  <c r="I34"/>
  <c r="H32" l="1"/>
  <c r="H41" l="1"/>
  <c r="J8" l="1"/>
  <c r="F38" l="1"/>
  <c r="F39"/>
  <c r="F33"/>
  <c r="F34"/>
  <c r="E38"/>
  <c r="K38" s="1"/>
  <c r="E39"/>
  <c r="K39" s="1"/>
  <c r="E34"/>
  <c r="K34" s="1"/>
  <c r="E33"/>
  <c r="K33" s="1"/>
  <c r="F41"/>
  <c r="E13"/>
  <c r="F37"/>
  <c r="F36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2"/>
  <c r="F4"/>
  <c r="E41"/>
  <c r="E37"/>
  <c r="E36"/>
  <c r="E6"/>
  <c r="E7"/>
  <c r="E8"/>
  <c r="E9"/>
  <c r="E10"/>
  <c r="E11"/>
  <c r="E12"/>
  <c r="E14"/>
  <c r="E15"/>
  <c r="E16"/>
  <c r="E17"/>
  <c r="E18"/>
  <c r="E19"/>
  <c r="E20"/>
  <c r="E21"/>
  <c r="E22"/>
  <c r="E23"/>
  <c r="E24"/>
  <c r="E25"/>
  <c r="E26"/>
  <c r="E27"/>
  <c r="E28"/>
  <c r="E29"/>
  <c r="E30"/>
  <c r="E32"/>
  <c r="K32" s="1"/>
  <c r="E5"/>
  <c r="I30"/>
  <c r="I36"/>
  <c r="I37"/>
  <c r="I41"/>
  <c r="J4"/>
  <c r="J5"/>
  <c r="J6"/>
  <c r="J7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6"/>
  <c r="J37"/>
  <c r="J41"/>
  <c r="F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A4"/>
  <c r="H34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15" l="1"/>
  <c r="K6"/>
  <c r="E3"/>
  <c r="K19"/>
  <c r="G36"/>
  <c r="L36" s="1"/>
  <c r="G37"/>
  <c r="L37" s="1"/>
  <c r="G30"/>
  <c r="L30" s="1"/>
  <c r="G41"/>
  <c r="L41" s="1"/>
  <c r="G38"/>
  <c r="L38" s="1"/>
  <c r="G33"/>
  <c r="L33" s="1"/>
  <c r="G39"/>
  <c r="L39" s="1"/>
  <c r="G34"/>
  <c r="L34" s="1"/>
  <c r="G29"/>
  <c r="L29" s="1"/>
  <c r="G32"/>
  <c r="L32" s="1"/>
  <c r="I3"/>
  <c r="K5"/>
  <c r="K7"/>
  <c r="K41"/>
  <c r="G19"/>
  <c r="L19" s="1"/>
  <c r="G11"/>
  <c r="L11" s="1"/>
  <c r="G7"/>
  <c r="L7" s="1"/>
  <c r="G5"/>
  <c r="L5" s="1"/>
  <c r="K37"/>
  <c r="K28"/>
  <c r="K26"/>
  <c r="K24"/>
  <c r="K22"/>
  <c r="K20"/>
  <c r="K18"/>
  <c r="K16"/>
  <c r="K14"/>
  <c r="K12"/>
  <c r="K10"/>
  <c r="K8"/>
  <c r="K4"/>
  <c r="K23"/>
  <c r="K21"/>
  <c r="G27"/>
  <c r="L27" s="1"/>
  <c r="G23"/>
  <c r="L23" s="1"/>
  <c r="G21"/>
  <c r="L21" s="1"/>
  <c r="G18"/>
  <c r="L18" s="1"/>
  <c r="K29"/>
  <c r="K13"/>
  <c r="G26"/>
  <c r="L26" s="1"/>
  <c r="G15"/>
  <c r="L15" s="1"/>
  <c r="G13"/>
  <c r="L13" s="1"/>
  <c r="G10"/>
  <c r="L10" s="1"/>
  <c r="G4"/>
  <c r="K36"/>
  <c r="K30"/>
  <c r="K27"/>
  <c r="K25"/>
  <c r="K17"/>
  <c r="K11"/>
  <c r="K9"/>
  <c r="G25"/>
  <c r="L25" s="1"/>
  <c r="G22"/>
  <c r="L22" s="1"/>
  <c r="G17"/>
  <c r="L17" s="1"/>
  <c r="G14"/>
  <c r="L14" s="1"/>
  <c r="G9"/>
  <c r="L9" s="1"/>
  <c r="G6"/>
  <c r="L6" s="1"/>
  <c r="G28"/>
  <c r="L28" s="1"/>
  <c r="G24"/>
  <c r="L24" s="1"/>
  <c r="G20"/>
  <c r="L20" s="1"/>
  <c r="G16"/>
  <c r="L16" s="1"/>
  <c r="G12"/>
  <c r="L12" s="1"/>
  <c r="G8"/>
  <c r="L8" s="1"/>
  <c r="J3"/>
  <c r="K3" l="1"/>
  <c r="L4"/>
  <c r="G3"/>
  <c r="L3" s="1"/>
</calcChain>
</file>

<file path=xl/sharedStrings.xml><?xml version="1.0" encoding="utf-8"?>
<sst xmlns="http://schemas.openxmlformats.org/spreadsheetml/2006/main" count="118" uniqueCount="77">
  <si>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</si>
  <si>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</si>
  <si>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</si>
  <si>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</si>
  <si>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</si>
  <si>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</si>
  <si>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</si>
  <si>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</si>
  <si>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</si>
  <si>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</si>
  <si>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</si>
  <si>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</si>
  <si>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</si>
  <si>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</si>
  <si>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</si>
  <si>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</si>
  <si>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</si>
  <si>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</si>
  <si>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</si>
  <si>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</si>
  <si>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</si>
  <si>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</si>
  <si>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</si>
  <si>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</si>
  <si>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</si>
  <si>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</si>
  <si>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</si>
  <si>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</si>
  <si>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</si>
  <si>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</si>
  <si>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</si>
  <si>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</si>
  <si>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</si>
  <si>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</si>
  <si>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</si>
  <si>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</si>
  <si>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</si>
  <si>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</si>
  <si>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</si>
  <si>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</si>
  <si>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33" type="noConversion"/>
  </si>
  <si>
    <t>COST</t>
    <phoneticPr fontId="33" type="noConversion"/>
  </si>
  <si>
    <t>成本</t>
    <phoneticPr fontId="33" type="noConversion"/>
  </si>
  <si>
    <t>销售金额差异</t>
    <phoneticPr fontId="33" type="noConversion"/>
  </si>
  <si>
    <t>销售成本差异</t>
    <phoneticPr fontId="3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</si>
  <si>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</si>
  <si>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</si>
  <si>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</si>
  <si>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</si>
  <si>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</si>
  <si>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</si>
  <si>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</si>
  <si>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</si>
  <si>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</si>
  <si>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</si>
  <si>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</si>
  <si>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</si>
  <si>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</si>
  <si>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</si>
  <si>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</si>
  <si>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</si>
  <si>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</si>
  <si>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>DEPT</t>
  </si>
  <si>
    <t>QTY</t>
  </si>
  <si>
    <t>AMT</t>
  </si>
  <si>
    <t>COST</t>
  </si>
  <si>
    <t>PROFIT</t>
  </si>
  <si>
    <t>PROFIT_RATE</t>
  </si>
  <si>
    <t>70-手机通信自营</t>
  </si>
  <si>
    <r>
      <t>74-</t>
    </r>
    <r>
      <rPr>
        <sz val="8"/>
        <color rgb="FF000000"/>
        <rFont val="宋体"/>
        <family val="3"/>
        <charset val="134"/>
      </rPr>
      <t>赠品</t>
    </r>
    <phoneticPr fontId="33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</si>
  <si>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</si>
  <si>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33" type="noConversion"/>
  </si>
  <si>
    <t xml:space="preserve">   </t>
  </si>
  <si>
    <r>
      <t>40-</t>
    </r>
    <r>
      <rPr>
        <sz val="8"/>
        <color rgb="FF000000"/>
        <rFont val="宋体"/>
        <family val="3"/>
        <charset val="134"/>
      </rPr>
      <t>原材料</t>
    </r>
    <phoneticPr fontId="33" type="noConversion"/>
  </si>
  <si>
    <t>40-原材料</t>
  </si>
  <si>
    <r>
      <t>910-</t>
    </r>
    <r>
      <rPr>
        <sz val="8"/>
        <color rgb="FF000000"/>
        <rFont val="宋体"/>
        <family val="3"/>
        <charset val="134"/>
      </rPr>
      <t>市场部</t>
    </r>
    <phoneticPr fontId="33" type="noConversion"/>
  </si>
  <si>
    <t>910-市场部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</si>
</sst>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_(* #,##0.00_);_(* \(#,##0.00\);_(* &quot;-&quot;??_);_(@_)"/>
    <numFmt numFmtId="181" formatCode="_(* #,##0_);_(* \(#,##0\);_(* &quot;-&quot;_);_(@_)"/>
  </numFmts>
  <fonts count="88">
    <font>
      <sz val="10"/>
      <name val="Arial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10"/>
      <name val="Arial"/>
      <family val="2"/>
    </font>
    <font>
      <sz val="9"/>
      <name val="Segoe UI"/>
      <family val="2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41">
    <xf numFmtId="0" fontId="0" fillId="0" borderId="0"/>
    <xf numFmtId="0" fontId="48" fillId="0" borderId="0" applyNumberFormat="0" applyFill="0" applyBorder="0" applyAlignment="0" applyProtection="0"/>
    <xf numFmtId="0" fontId="49" fillId="0" borderId="1" applyNumberFormat="0" applyFill="0" applyAlignment="0" applyProtection="0"/>
    <xf numFmtId="0" fontId="50" fillId="0" borderId="2" applyNumberFormat="0" applyFill="0" applyAlignment="0" applyProtection="0"/>
    <xf numFmtId="0" fontId="51" fillId="0" borderId="3" applyNumberFormat="0" applyFill="0" applyAlignment="0" applyProtection="0"/>
    <xf numFmtId="0" fontId="51" fillId="0" borderId="0" applyNumberFormat="0" applyFill="0" applyBorder="0" applyAlignment="0" applyProtection="0"/>
    <xf numFmtId="0" fontId="54" fillId="2" borderId="0" applyNumberFormat="0" applyBorder="0" applyAlignment="0" applyProtection="0"/>
    <xf numFmtId="0" fontId="52" fillId="3" borderId="0" applyNumberFormat="0" applyBorder="0" applyAlignment="0" applyProtection="0"/>
    <xf numFmtId="0" fontId="61" fillId="4" borderId="0" applyNumberFormat="0" applyBorder="0" applyAlignment="0" applyProtection="0"/>
    <xf numFmtId="0" fontId="63" fillId="5" borderId="4" applyNumberFormat="0" applyAlignment="0" applyProtection="0"/>
    <xf numFmtId="0" fontId="62" fillId="6" borderId="5" applyNumberFormat="0" applyAlignment="0" applyProtection="0"/>
    <xf numFmtId="0" fontId="56" fillId="6" borderId="4" applyNumberFormat="0" applyAlignment="0" applyProtection="0"/>
    <xf numFmtId="0" fontId="60" fillId="0" borderId="6" applyNumberFormat="0" applyFill="0" applyAlignment="0" applyProtection="0"/>
    <xf numFmtId="0" fontId="57" fillId="7" borderId="7" applyNumberFormat="0" applyAlignment="0" applyProtection="0"/>
    <xf numFmtId="0" fontId="59" fillId="0" borderId="0" applyNumberFormat="0" applyFill="0" applyBorder="0" applyAlignment="0" applyProtection="0"/>
    <xf numFmtId="0" fontId="29" fillId="8" borderId="8" applyNumberFormat="0" applyFont="0" applyAlignment="0" applyProtection="0">
      <alignment vertical="center"/>
    </xf>
    <xf numFmtId="0" fontId="58" fillId="0" borderId="0" applyNumberFormat="0" applyFill="0" applyBorder="0" applyAlignment="0" applyProtection="0"/>
    <xf numFmtId="0" fontId="55" fillId="0" borderId="9" applyNumberFormat="0" applyFill="0" applyAlignment="0" applyProtection="0"/>
    <xf numFmtId="0" fontId="46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6" fillId="32" borderId="0" applyNumberFormat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38" fillId="0" borderId="0"/>
    <xf numFmtId="0" fontId="38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40" fillId="0" borderId="0"/>
    <xf numFmtId="0" fontId="43" fillId="0" borderId="0" applyNumberFormat="0" applyFill="0" applyBorder="0" applyAlignment="0" applyProtection="0">
      <alignment vertical="center"/>
    </xf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44" fillId="0" borderId="0"/>
    <xf numFmtId="43" fontId="44" fillId="0" borderId="0" applyFont="0" applyFill="0" applyBorder="0" applyAlignment="0" applyProtection="0"/>
    <xf numFmtId="41" fontId="44" fillId="0" borderId="0" applyFont="0" applyFill="0" applyBorder="0" applyAlignment="0" applyProtection="0"/>
    <xf numFmtId="178" fontId="44" fillId="0" borderId="0" applyFont="0" applyFill="0" applyBorder="0" applyAlignment="0" applyProtection="0"/>
    <xf numFmtId="179" fontId="44" fillId="0" borderId="0" applyFon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1" applyNumberFormat="0" applyFill="0" applyAlignment="0" applyProtection="0"/>
    <xf numFmtId="0" fontId="50" fillId="0" borderId="2" applyNumberFormat="0" applyFill="0" applyAlignment="0" applyProtection="0"/>
    <xf numFmtId="0" fontId="51" fillId="0" borderId="3" applyNumberFormat="0" applyFill="0" applyAlignment="0" applyProtection="0"/>
    <xf numFmtId="0" fontId="51" fillId="0" borderId="0" applyNumberFormat="0" applyFill="0" applyBorder="0" applyAlignment="0" applyProtection="0"/>
    <xf numFmtId="0" fontId="54" fillId="2" borderId="0" applyNumberFormat="0" applyBorder="0" applyAlignment="0" applyProtection="0"/>
    <xf numFmtId="0" fontId="52" fillId="3" borderId="0" applyNumberFormat="0" applyBorder="0" applyAlignment="0" applyProtection="0"/>
    <xf numFmtId="0" fontId="61" fillId="4" borderId="0" applyNumberFormat="0" applyBorder="0" applyAlignment="0" applyProtection="0"/>
    <xf numFmtId="0" fontId="63" fillId="5" borderId="4" applyNumberFormat="0" applyAlignment="0" applyProtection="0"/>
    <xf numFmtId="0" fontId="62" fillId="6" borderId="5" applyNumberFormat="0" applyAlignment="0" applyProtection="0"/>
    <xf numFmtId="0" fontId="56" fillId="6" borderId="4" applyNumberFormat="0" applyAlignment="0" applyProtection="0"/>
    <xf numFmtId="0" fontId="60" fillId="0" borderId="6" applyNumberFormat="0" applyFill="0" applyAlignment="0" applyProtection="0"/>
    <xf numFmtId="0" fontId="57" fillId="7" borderId="7" applyNumberFormat="0" applyAlignment="0" applyProtection="0"/>
    <xf numFmtId="0" fontId="59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5" fillId="0" borderId="9" applyNumberFormat="0" applyFill="0" applyAlignment="0" applyProtection="0"/>
    <xf numFmtId="0" fontId="46" fillId="9" borderId="0" applyNumberFormat="0" applyBorder="0" applyAlignment="0" applyProtection="0"/>
    <xf numFmtId="0" fontId="45" fillId="10" borderId="0" applyNumberFormat="0" applyBorder="0" applyAlignment="0" applyProtection="0"/>
    <xf numFmtId="0" fontId="45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6" fillId="16" borderId="0" applyNumberFormat="0" applyBorder="0" applyAlignment="0" applyProtection="0"/>
    <xf numFmtId="0" fontId="46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6" fillId="20" borderId="0" applyNumberFormat="0" applyBorder="0" applyAlignment="0" applyProtection="0"/>
    <xf numFmtId="0" fontId="46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6" fillId="24" borderId="0" applyNumberFormat="0" applyBorder="0" applyAlignment="0" applyProtection="0"/>
    <xf numFmtId="0" fontId="46" fillId="25" borderId="0" applyNumberFormat="0" applyBorder="0" applyAlignment="0" applyProtection="0"/>
    <xf numFmtId="0" fontId="45" fillId="26" borderId="0" applyNumberFormat="0" applyBorder="0" applyAlignment="0" applyProtection="0"/>
    <xf numFmtId="0" fontId="45" fillId="27" borderId="0" applyNumberFormat="0" applyBorder="0" applyAlignment="0" applyProtection="0"/>
    <xf numFmtId="0" fontId="46" fillId="28" borderId="0" applyNumberFormat="0" applyBorder="0" applyAlignment="0" applyProtection="0"/>
    <xf numFmtId="0" fontId="46" fillId="29" borderId="0" applyNumberFormat="0" applyBorder="0" applyAlignment="0" applyProtection="0"/>
    <xf numFmtId="0" fontId="45" fillId="30" borderId="0" applyNumberFormat="0" applyBorder="0" applyAlignment="0" applyProtection="0"/>
    <xf numFmtId="0" fontId="45" fillId="31" borderId="0" applyNumberFormat="0" applyBorder="0" applyAlignment="0" applyProtection="0"/>
    <xf numFmtId="0" fontId="46" fillId="32" borderId="0" applyNumberFormat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47" fillId="38" borderId="21">
      <alignment vertical="center"/>
    </xf>
    <xf numFmtId="0" fontId="66" fillId="0" borderId="0"/>
    <xf numFmtId="180" fontId="68" fillId="0" borderId="0" applyFont="0" applyFill="0" applyBorder="0" applyAlignment="0" applyProtection="0"/>
    <xf numFmtId="181" fontId="68" fillId="0" borderId="0" applyFont="0" applyFill="0" applyBorder="0" applyAlignment="0" applyProtection="0"/>
    <xf numFmtId="178" fontId="68" fillId="0" borderId="0" applyFont="0" applyFill="0" applyBorder="0" applyAlignment="0" applyProtection="0"/>
    <xf numFmtId="179" fontId="68" fillId="0" borderId="0" applyFont="0" applyFill="0" applyBorder="0" applyAlignment="0" applyProtection="0"/>
    <xf numFmtId="0" fontId="28" fillId="8" borderId="8" applyNumberFormat="0" applyFont="0" applyAlignment="0" applyProtection="0">
      <alignment vertical="center"/>
    </xf>
    <xf numFmtId="0" fontId="27" fillId="8" borderId="8" applyNumberFormat="0" applyFont="0" applyAlignment="0" applyProtection="0">
      <alignment vertical="center"/>
    </xf>
    <xf numFmtId="0" fontId="26" fillId="8" borderId="8" applyNumberFormat="0" applyFont="0" applyAlignment="0" applyProtection="0">
      <alignment vertical="center"/>
    </xf>
    <xf numFmtId="0" fontId="25" fillId="8" borderId="8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23" fillId="8" borderId="8" applyNumberFormat="0" applyFont="0" applyAlignment="0" applyProtection="0">
      <alignment vertical="center"/>
    </xf>
    <xf numFmtId="0" fontId="22" fillId="8" borderId="8" applyNumberFormat="0" applyFont="0" applyAlignment="0" applyProtection="0">
      <alignment vertical="center"/>
    </xf>
    <xf numFmtId="0" fontId="21" fillId="8" borderId="8" applyNumberFormat="0" applyFont="0" applyAlignment="0" applyProtection="0">
      <alignment vertical="center"/>
    </xf>
    <xf numFmtId="0" fontId="20" fillId="8" borderId="8" applyNumberFormat="0" applyFont="0" applyAlignment="0" applyProtection="0">
      <alignment vertical="center"/>
    </xf>
    <xf numFmtId="0" fontId="19" fillId="8" borderId="8" applyNumberFormat="0" applyFont="0" applyAlignment="0" applyProtection="0">
      <alignment vertical="center"/>
    </xf>
    <xf numFmtId="0" fontId="18" fillId="8" borderId="8" applyNumberFormat="0" applyFont="0" applyAlignment="0" applyProtection="0">
      <alignment vertical="center"/>
    </xf>
    <xf numFmtId="0" fontId="17" fillId="8" borderId="8" applyNumberFormat="0" applyFont="0" applyAlignment="0" applyProtection="0">
      <alignment vertical="center"/>
    </xf>
    <xf numFmtId="0" fontId="16" fillId="8" borderId="8" applyNumberFormat="0" applyFont="0" applyAlignment="0" applyProtection="0">
      <alignment vertical="center"/>
    </xf>
    <xf numFmtId="0" fontId="15" fillId="8" borderId="8" applyNumberFormat="0" applyFont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2" fillId="0" borderId="0">
      <alignment vertical="center"/>
    </xf>
    <xf numFmtId="0" fontId="70" fillId="0" borderId="0" applyNumberFormat="0" applyFill="0" applyBorder="0" applyAlignment="0" applyProtection="0">
      <alignment vertical="center"/>
    </xf>
    <xf numFmtId="0" fontId="71" fillId="0" borderId="1" applyNumberFormat="0" applyFill="0" applyAlignment="0" applyProtection="0">
      <alignment vertical="center"/>
    </xf>
    <xf numFmtId="0" fontId="72" fillId="0" borderId="2" applyNumberFormat="0" applyFill="0" applyAlignment="0" applyProtection="0">
      <alignment vertical="center"/>
    </xf>
    <xf numFmtId="0" fontId="73" fillId="0" borderId="3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4" fillId="2" borderId="0" applyNumberFormat="0" applyBorder="0" applyAlignment="0" applyProtection="0">
      <alignment vertical="center"/>
    </xf>
    <xf numFmtId="0" fontId="75" fillId="3" borderId="0" applyNumberFormat="0" applyBorder="0" applyAlignment="0" applyProtection="0">
      <alignment vertical="center"/>
    </xf>
    <xf numFmtId="0" fontId="76" fillId="4" borderId="0" applyNumberFormat="0" applyBorder="0" applyAlignment="0" applyProtection="0">
      <alignment vertical="center"/>
    </xf>
    <xf numFmtId="0" fontId="77" fillId="5" borderId="4" applyNumberFormat="0" applyAlignment="0" applyProtection="0">
      <alignment vertical="center"/>
    </xf>
    <xf numFmtId="0" fontId="78" fillId="6" borderId="5" applyNumberFormat="0" applyAlignment="0" applyProtection="0">
      <alignment vertical="center"/>
    </xf>
    <xf numFmtId="0" fontId="79" fillId="6" borderId="4" applyNumberFormat="0" applyAlignment="0" applyProtection="0">
      <alignment vertical="center"/>
    </xf>
    <xf numFmtId="0" fontId="80" fillId="0" borderId="6" applyNumberFormat="0" applyFill="0" applyAlignment="0" applyProtection="0">
      <alignment vertical="center"/>
    </xf>
    <xf numFmtId="0" fontId="81" fillId="7" borderId="7" applyNumberFormat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12" fillId="8" borderId="8" applyNumberFormat="0" applyFont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84" fillId="0" borderId="9" applyNumberFormat="0" applyFill="0" applyAlignment="0" applyProtection="0">
      <alignment vertical="center"/>
    </xf>
    <xf numFmtId="0" fontId="8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5" fillId="12" borderId="0" applyNumberFormat="0" applyBorder="0" applyAlignment="0" applyProtection="0">
      <alignment vertical="center"/>
    </xf>
    <xf numFmtId="0" fontId="85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5" fillId="16" borderId="0" applyNumberFormat="0" applyBorder="0" applyAlignment="0" applyProtection="0">
      <alignment vertical="center"/>
    </xf>
    <xf numFmtId="0" fontId="85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5" fillId="20" borderId="0" applyNumberFormat="0" applyBorder="0" applyAlignment="0" applyProtection="0">
      <alignment vertical="center"/>
    </xf>
    <xf numFmtId="0" fontId="85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5" fillId="24" borderId="0" applyNumberFormat="0" applyBorder="0" applyAlignment="0" applyProtection="0">
      <alignment vertical="center"/>
    </xf>
    <xf numFmtId="0" fontId="85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5" fillId="28" borderId="0" applyNumberFormat="0" applyBorder="0" applyAlignment="0" applyProtection="0">
      <alignment vertical="center"/>
    </xf>
    <xf numFmtId="0" fontId="85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5" fillId="32" borderId="0" applyNumberFormat="0" applyBorder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8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8" borderId="8" applyNumberFormat="0" applyFont="0" applyAlignment="0" applyProtection="0">
      <alignment vertical="center"/>
    </xf>
    <xf numFmtId="0" fontId="85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5" fillId="12" borderId="0" applyNumberFormat="0" applyBorder="0" applyAlignment="0" applyProtection="0">
      <alignment vertical="center"/>
    </xf>
    <xf numFmtId="0" fontId="85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5" fillId="16" borderId="0" applyNumberFormat="0" applyBorder="0" applyAlignment="0" applyProtection="0">
      <alignment vertical="center"/>
    </xf>
    <xf numFmtId="0" fontId="85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5" fillId="20" borderId="0" applyNumberFormat="0" applyBorder="0" applyAlignment="0" applyProtection="0">
      <alignment vertical="center"/>
    </xf>
    <xf numFmtId="0" fontId="85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5" fillId="24" borderId="0" applyNumberFormat="0" applyBorder="0" applyAlignment="0" applyProtection="0">
      <alignment vertical="center"/>
    </xf>
    <xf numFmtId="0" fontId="85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5" fillId="28" borderId="0" applyNumberFormat="0" applyBorder="0" applyAlignment="0" applyProtection="0">
      <alignment vertical="center"/>
    </xf>
    <xf numFmtId="0" fontId="8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5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8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82">
    <xf numFmtId="0" fontId="0" fillId="0" borderId="0" xfId="0"/>
    <xf numFmtId="0" fontId="30" fillId="0" borderId="0" xfId="0" applyFont="1"/>
    <xf numFmtId="177" fontId="30" fillId="0" borderId="0" xfId="0" applyNumberFormat="1" applyFont="1"/>
    <xf numFmtId="0" fontId="0" fillId="0" borderId="0" xfId="0" applyAlignment="1"/>
    <xf numFmtId="0" fontId="30" fillId="0" borderId="0" xfId="0" applyNumberFormat="1" applyFont="1"/>
    <xf numFmtId="0" fontId="31" fillId="0" borderId="18" xfId="0" applyFont="1" applyBorder="1" applyAlignment="1">
      <alignment wrapText="1"/>
    </xf>
    <xf numFmtId="0" fontId="31" fillId="0" borderId="18" xfId="0" applyNumberFormat="1" applyFont="1" applyBorder="1" applyAlignment="1">
      <alignment wrapText="1"/>
    </xf>
    <xf numFmtId="0" fontId="30" fillId="0" borderId="18" xfId="0" applyFont="1" applyBorder="1" applyAlignment="1">
      <alignment wrapText="1"/>
    </xf>
    <xf numFmtId="0" fontId="30" fillId="0" borderId="18" xfId="0" applyFont="1" applyBorder="1" applyAlignment="1">
      <alignment horizontal="right" vertical="center" wrapText="1"/>
    </xf>
    <xf numFmtId="49" fontId="31" fillId="36" borderId="18" xfId="0" applyNumberFormat="1" applyFont="1" applyFill="1" applyBorder="1" applyAlignment="1">
      <alignment vertical="center" wrapText="1"/>
    </xf>
    <xf numFmtId="49" fontId="34" fillId="37" borderId="18" xfId="0" applyNumberFormat="1" applyFont="1" applyFill="1" applyBorder="1" applyAlignment="1">
      <alignment horizontal="center" vertical="center" wrapText="1"/>
    </xf>
    <xf numFmtId="0" fontId="31" fillId="33" borderId="18" xfId="0" applyFont="1" applyFill="1" applyBorder="1" applyAlignment="1">
      <alignment vertical="center" wrapText="1"/>
    </xf>
    <xf numFmtId="0" fontId="31" fillId="33" borderId="18" xfId="0" applyNumberFormat="1" applyFont="1" applyFill="1" applyBorder="1" applyAlignment="1">
      <alignment vertical="center" wrapText="1"/>
    </xf>
    <xf numFmtId="0" fontId="31" fillId="36" borderId="18" xfId="0" applyFont="1" applyFill="1" applyBorder="1" applyAlignment="1">
      <alignment vertical="center" wrapText="1"/>
    </xf>
    <xf numFmtId="0" fontId="31" fillId="37" borderId="18" xfId="0" applyFont="1" applyFill="1" applyBorder="1" applyAlignment="1">
      <alignment vertical="center" wrapText="1"/>
    </xf>
    <xf numFmtId="4" fontId="31" fillId="36" borderId="18" xfId="0" applyNumberFormat="1" applyFont="1" applyFill="1" applyBorder="1" applyAlignment="1">
      <alignment horizontal="right" vertical="top" wrapText="1"/>
    </xf>
    <xf numFmtId="4" fontId="31" fillId="37" borderId="18" xfId="0" applyNumberFormat="1" applyFont="1" applyFill="1" applyBorder="1" applyAlignment="1">
      <alignment horizontal="right" vertical="top" wrapText="1"/>
    </xf>
    <xf numFmtId="177" fontId="30" fillId="36" borderId="18" xfId="0" applyNumberFormat="1" applyFont="1" applyFill="1" applyBorder="1" applyAlignment="1">
      <alignment horizontal="center" vertical="center"/>
    </xf>
    <xf numFmtId="177" fontId="30" fillId="37" borderId="18" xfId="0" applyNumberFormat="1" applyFont="1" applyFill="1" applyBorder="1" applyAlignment="1">
      <alignment horizontal="center" vertical="center"/>
    </xf>
    <xf numFmtId="177" fontId="35" fillId="0" borderId="18" xfId="0" applyNumberFormat="1" applyFont="1" applyBorder="1"/>
    <xf numFmtId="177" fontId="30" fillId="36" borderId="18" xfId="0" applyNumberFormat="1" applyFont="1" applyFill="1" applyBorder="1"/>
    <xf numFmtId="177" fontId="30" fillId="37" borderId="18" xfId="0" applyNumberFormat="1" applyFont="1" applyFill="1" applyBorder="1"/>
    <xf numFmtId="177" fontId="30" fillId="0" borderId="18" xfId="0" applyNumberFormat="1" applyFont="1" applyBorder="1"/>
    <xf numFmtId="49" fontId="31" fillId="0" borderId="18" xfId="0" applyNumberFormat="1" applyFont="1" applyFill="1" applyBorder="1" applyAlignment="1">
      <alignment vertical="center" wrapText="1"/>
    </xf>
    <xf numFmtId="0" fontId="31" fillId="0" borderId="18" xfId="0" applyFont="1" applyFill="1" applyBorder="1" applyAlignment="1">
      <alignment vertical="center" wrapText="1"/>
    </xf>
    <xf numFmtId="4" fontId="31" fillId="0" borderId="18" xfId="0" applyNumberFormat="1" applyFont="1" applyFill="1" applyBorder="1" applyAlignment="1">
      <alignment horizontal="right" vertical="top" wrapText="1"/>
    </xf>
    <xf numFmtId="0" fontId="30" fillId="0" borderId="0" xfId="0" applyFont="1" applyFill="1"/>
    <xf numFmtId="176" fontId="3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41" fillId="0" borderId="0" xfId="0" applyNumberFormat="1" applyFont="1" applyAlignment="1"/>
    <xf numFmtId="1" fontId="41" fillId="0" borderId="0" xfId="0" applyNumberFormat="1" applyFont="1" applyAlignment="1"/>
    <xf numFmtId="0" fontId="30" fillId="0" borderId="0" xfId="0" applyFont="1"/>
    <xf numFmtId="1" fontId="65" fillId="0" borderId="0" xfId="0" applyNumberFormat="1" applyFont="1" applyAlignment="1"/>
    <xf numFmtId="0" fontId="65" fillId="0" borderId="0" xfId="0" applyNumberFormat="1" applyFont="1" applyAlignment="1"/>
    <xf numFmtId="0" fontId="30" fillId="0" borderId="0" xfId="0" applyFont="1"/>
    <xf numFmtId="0" fontId="30" fillId="0" borderId="0" xfId="0" applyFont="1"/>
    <xf numFmtId="0" fontId="66" fillId="0" borderId="0" xfId="110"/>
    <xf numFmtId="0" fontId="67" fillId="0" borderId="0" xfId="110" applyNumberFormat="1" applyFont="1"/>
    <xf numFmtId="1" fontId="69" fillId="0" borderId="0" xfId="0" applyNumberFormat="1" applyFont="1" applyAlignment="1"/>
    <xf numFmtId="0" fontId="69" fillId="0" borderId="0" xfId="0" applyNumberFormat="1" applyFont="1" applyAlignment="1"/>
    <xf numFmtId="0" fontId="30" fillId="0" borderId="0" xfId="0" applyFont="1" applyAlignment="1">
      <alignment vertical="center"/>
    </xf>
    <xf numFmtId="0" fontId="36" fillId="0" borderId="0" xfId="0" applyFont="1" applyAlignment="1">
      <alignment horizontal="left" wrapText="1"/>
    </xf>
    <xf numFmtId="0" fontId="42" fillId="0" borderId="19" xfId="0" applyFont="1" applyBorder="1" applyAlignment="1">
      <alignment horizontal="left" vertical="center" wrapText="1"/>
    </xf>
    <xf numFmtId="0" fontId="31" fillId="0" borderId="10" xfId="0" applyFont="1" applyBorder="1" applyAlignment="1">
      <alignment wrapText="1"/>
    </xf>
    <xf numFmtId="0" fontId="30" fillId="0" borderId="11" xfId="0" applyFont="1" applyBorder="1" applyAlignment="1">
      <alignment wrapText="1"/>
    </xf>
    <xf numFmtId="0" fontId="30" fillId="0" borderId="11" xfId="0" applyFont="1" applyBorder="1" applyAlignment="1">
      <alignment horizontal="right" vertical="center" wrapText="1"/>
    </xf>
    <xf numFmtId="49" fontId="31" fillId="33" borderId="10" xfId="0" applyNumberFormat="1" applyFont="1" applyFill="1" applyBorder="1" applyAlignment="1">
      <alignment vertical="center" wrapText="1"/>
    </xf>
    <xf numFmtId="49" fontId="31" fillId="33" borderId="12" xfId="0" applyNumberFormat="1" applyFont="1" applyFill="1" applyBorder="1" applyAlignment="1">
      <alignment vertical="center" wrapText="1"/>
    </xf>
    <xf numFmtId="0" fontId="31" fillId="33" borderId="10" xfId="0" applyFont="1" applyFill="1" applyBorder="1" applyAlignment="1">
      <alignment vertical="center" wrapText="1"/>
    </xf>
    <xf numFmtId="0" fontId="31" fillId="33" borderId="12" xfId="0" applyFont="1" applyFill="1" applyBorder="1" applyAlignment="1">
      <alignment vertical="center" wrapText="1"/>
    </xf>
    <xf numFmtId="4" fontId="32" fillId="34" borderId="10" xfId="0" applyNumberFormat="1" applyFont="1" applyFill="1" applyBorder="1" applyAlignment="1">
      <alignment horizontal="right" vertical="top" wrapText="1"/>
    </xf>
    <xf numFmtId="176" fontId="32" fillId="34" borderId="10" xfId="0" applyNumberFormat="1" applyFont="1" applyFill="1" applyBorder="1" applyAlignment="1">
      <alignment horizontal="right" vertical="top" wrapText="1"/>
    </xf>
    <xf numFmtId="176" fontId="32" fillId="34" borderId="12" xfId="0" applyNumberFormat="1" applyFont="1" applyFill="1" applyBorder="1" applyAlignment="1">
      <alignment horizontal="right" vertical="top" wrapText="1"/>
    </xf>
    <xf numFmtId="4" fontId="31" fillId="35" borderId="10" xfId="0" applyNumberFormat="1" applyFont="1" applyFill="1" applyBorder="1" applyAlignment="1">
      <alignment horizontal="right" vertical="top" wrapText="1"/>
    </xf>
    <xf numFmtId="176" fontId="31" fillId="35" borderId="10" xfId="0" applyNumberFormat="1" applyFont="1" applyFill="1" applyBorder="1" applyAlignment="1">
      <alignment horizontal="right" vertical="top" wrapText="1"/>
    </xf>
    <xf numFmtId="176" fontId="31" fillId="35" borderId="12" xfId="0" applyNumberFormat="1" applyFont="1" applyFill="1" applyBorder="1" applyAlignment="1">
      <alignment horizontal="right" vertical="top" wrapText="1"/>
    </xf>
    <xf numFmtId="0" fontId="31" fillId="35" borderId="10" xfId="0" applyFont="1" applyFill="1" applyBorder="1" applyAlignment="1">
      <alignment horizontal="right" vertical="top" wrapText="1"/>
    </xf>
    <xf numFmtId="0" fontId="31" fillId="35" borderId="12" xfId="0" applyFont="1" applyFill="1" applyBorder="1" applyAlignment="1">
      <alignment horizontal="right" vertical="top" wrapText="1"/>
    </xf>
    <xf numFmtId="4" fontId="31" fillId="35" borderId="13" xfId="0" applyNumberFormat="1" applyFont="1" applyFill="1" applyBorder="1" applyAlignment="1">
      <alignment horizontal="right" vertical="top" wrapText="1"/>
    </xf>
    <xf numFmtId="0" fontId="31" fillId="35" borderId="13" xfId="0" applyFont="1" applyFill="1" applyBorder="1" applyAlignment="1">
      <alignment horizontal="right" vertical="top" wrapText="1"/>
    </xf>
    <xf numFmtId="176" fontId="31" fillId="35" borderId="13" xfId="0" applyNumberFormat="1" applyFont="1" applyFill="1" applyBorder="1" applyAlignment="1">
      <alignment horizontal="right" vertical="top" wrapText="1"/>
    </xf>
    <xf numFmtId="176" fontId="31" fillId="35" borderId="20" xfId="0" applyNumberFormat="1" applyFont="1" applyFill="1" applyBorder="1" applyAlignment="1">
      <alignment horizontal="right" vertical="top" wrapText="1"/>
    </xf>
    <xf numFmtId="49" fontId="31" fillId="33" borderId="18" xfId="0" applyNumberFormat="1" applyFont="1" applyFill="1" applyBorder="1" applyAlignment="1">
      <alignment horizontal="left" vertical="top" wrapText="1"/>
    </xf>
    <xf numFmtId="49" fontId="31" fillId="33" borderId="22" xfId="0" applyNumberFormat="1" applyFont="1" applyFill="1" applyBorder="1" applyAlignment="1">
      <alignment horizontal="left" vertical="top" wrapText="1"/>
    </xf>
    <xf numFmtId="49" fontId="31" fillId="33" borderId="23" xfId="0" applyNumberFormat="1" applyFont="1" applyFill="1" applyBorder="1" applyAlignment="1">
      <alignment horizontal="left" vertical="top" wrapText="1"/>
    </xf>
    <xf numFmtId="0" fontId="31" fillId="33" borderId="18" xfId="0" applyFont="1" applyFill="1" applyBorder="1" applyAlignment="1">
      <alignment vertical="center" wrapText="1"/>
    </xf>
    <xf numFmtId="49" fontId="32" fillId="33" borderId="18" xfId="0" applyNumberFormat="1" applyFont="1" applyFill="1" applyBorder="1" applyAlignment="1">
      <alignment horizontal="left" vertical="top" wrapText="1"/>
    </xf>
    <xf numFmtId="14" fontId="31" fillId="33" borderId="18" xfId="0" applyNumberFormat="1" applyFont="1" applyFill="1" applyBorder="1" applyAlignment="1">
      <alignment vertical="center" wrapText="1"/>
    </xf>
    <xf numFmtId="49" fontId="31" fillId="33" borderId="13" xfId="0" applyNumberFormat="1" applyFont="1" applyFill="1" applyBorder="1" applyAlignment="1">
      <alignment horizontal="left" vertical="top" wrapText="1"/>
    </xf>
    <xf numFmtId="49" fontId="31" fillId="33" borderId="15" xfId="0" applyNumberFormat="1" applyFont="1" applyFill="1" applyBorder="1" applyAlignment="1">
      <alignment horizontal="left" vertical="top" wrapText="1"/>
    </xf>
    <xf numFmtId="0" fontId="30" fillId="0" borderId="0" xfId="0" applyFont="1" applyAlignment="1">
      <alignment wrapText="1"/>
    </xf>
    <xf numFmtId="0" fontId="30" fillId="0" borderId="19" xfId="0" applyFont="1" applyBorder="1" applyAlignment="1">
      <alignment wrapText="1"/>
    </xf>
    <xf numFmtId="0" fontId="30" fillId="0" borderId="0" xfId="0" applyFont="1" applyAlignment="1">
      <alignment horizontal="right" vertical="center" wrapText="1"/>
    </xf>
    <xf numFmtId="0" fontId="31" fillId="33" borderId="13" xfId="0" applyFont="1" applyFill="1" applyBorder="1" applyAlignment="1">
      <alignment vertical="center" wrapText="1"/>
    </xf>
    <xf numFmtId="0" fontId="31" fillId="33" borderId="15" xfId="0" applyFont="1" applyFill="1" applyBorder="1" applyAlignment="1">
      <alignment vertical="center" wrapText="1"/>
    </xf>
    <xf numFmtId="49" fontId="32" fillId="33" borderId="13" xfId="0" applyNumberFormat="1" applyFont="1" applyFill="1" applyBorder="1" applyAlignment="1">
      <alignment horizontal="left" vertical="top" wrapText="1"/>
    </xf>
    <xf numFmtId="49" fontId="32" fillId="33" borderId="14" xfId="0" applyNumberFormat="1" applyFont="1" applyFill="1" applyBorder="1" applyAlignment="1">
      <alignment horizontal="left" vertical="top" wrapText="1"/>
    </xf>
    <xf numFmtId="49" fontId="32" fillId="33" borderId="15" xfId="0" applyNumberFormat="1" applyFont="1" applyFill="1" applyBorder="1" applyAlignment="1">
      <alignment horizontal="left" vertical="top" wrapText="1"/>
    </xf>
    <xf numFmtId="14" fontId="31" fillId="33" borderId="12" xfId="0" applyNumberFormat="1" applyFont="1" applyFill="1" applyBorder="1" applyAlignment="1">
      <alignment vertical="center" wrapText="1"/>
    </xf>
    <xf numFmtId="14" fontId="31" fillId="33" borderId="16" xfId="0" applyNumberFormat="1" applyFont="1" applyFill="1" applyBorder="1" applyAlignment="1">
      <alignment vertical="center" wrapText="1"/>
    </xf>
    <xf numFmtId="14" fontId="31" fillId="33" borderId="17" xfId="0" applyNumberFormat="1" applyFont="1" applyFill="1" applyBorder="1" applyAlignment="1">
      <alignment vertical="center" wrapText="1"/>
    </xf>
  </cellXfs>
  <cellStyles count="341">
    <cellStyle name="20% - 强调文字颜色 1" xfId="19" builtinId="30" customBuiltin="1"/>
    <cellStyle name="20% - 强调文字颜色 1 2" xfId="192"/>
    <cellStyle name="20% - 强调文字颜色 2" xfId="23" builtinId="34" customBuiltin="1"/>
    <cellStyle name="20% - 强调文字颜色 2 2" xfId="196"/>
    <cellStyle name="20% - 强调文字颜色 3" xfId="27" builtinId="38" customBuiltin="1"/>
    <cellStyle name="20% - 强调文字颜色 3 2" xfId="200"/>
    <cellStyle name="20% - 强调文字颜色 4" xfId="31" builtinId="42" customBuiltin="1"/>
    <cellStyle name="20% - 强调文字颜色 4 2" xfId="204"/>
    <cellStyle name="20% - 强调文字颜色 5" xfId="35" builtinId="46" customBuiltin="1"/>
    <cellStyle name="20% - 强调文字颜色 5 2" xfId="208"/>
    <cellStyle name="20% - 强调文字颜色 6" xfId="39" builtinId="50" customBuiltin="1"/>
    <cellStyle name="20% - 强调文字颜色 6 2" xfId="212"/>
    <cellStyle name="20% - 着色 1 10" xfId="287"/>
    <cellStyle name="20% - 着色 1 11" xfId="301"/>
    <cellStyle name="20% - 着色 1 12" xfId="315"/>
    <cellStyle name="20% - 着色 1 13" xfId="329"/>
    <cellStyle name="20% - 着色 1 2" xfId="84"/>
    <cellStyle name="20% - 着色 1 3" xfId="150"/>
    <cellStyle name="20% - 着色 1 4" xfId="177"/>
    <cellStyle name="20% - 着色 1 5" xfId="217"/>
    <cellStyle name="20% - 着色 1 6" xfId="231"/>
    <cellStyle name="20% - 着色 1 7" xfId="245"/>
    <cellStyle name="20% - 着色 1 8" xfId="259"/>
    <cellStyle name="20% - 着色 1 9" xfId="273"/>
    <cellStyle name="20% - 着色 2 10" xfId="289"/>
    <cellStyle name="20% - 着色 2 11" xfId="303"/>
    <cellStyle name="20% - 着色 2 12" xfId="317"/>
    <cellStyle name="20% - 着色 2 13" xfId="331"/>
    <cellStyle name="20% - 着色 2 2" xfId="88"/>
    <cellStyle name="20% - 着色 2 3" xfId="154"/>
    <cellStyle name="20% - 着色 2 4" xfId="179"/>
    <cellStyle name="20% - 着色 2 5" xfId="219"/>
    <cellStyle name="20% - 着色 2 6" xfId="233"/>
    <cellStyle name="20% - 着色 2 7" xfId="247"/>
    <cellStyle name="20% - 着色 2 8" xfId="261"/>
    <cellStyle name="20% - 着色 2 9" xfId="275"/>
    <cellStyle name="20% - 着色 3 10" xfId="291"/>
    <cellStyle name="20% - 着色 3 11" xfId="305"/>
    <cellStyle name="20% - 着色 3 12" xfId="319"/>
    <cellStyle name="20% - 着色 3 13" xfId="333"/>
    <cellStyle name="20% - 着色 3 2" xfId="92"/>
    <cellStyle name="20% - 着色 3 3" xfId="158"/>
    <cellStyle name="20% - 着色 3 4" xfId="181"/>
    <cellStyle name="20% - 着色 3 5" xfId="221"/>
    <cellStyle name="20% - 着色 3 6" xfId="235"/>
    <cellStyle name="20% - 着色 3 7" xfId="249"/>
    <cellStyle name="20% - 着色 3 8" xfId="263"/>
    <cellStyle name="20% - 着色 3 9" xfId="277"/>
    <cellStyle name="20% - 着色 4 10" xfId="293"/>
    <cellStyle name="20% - 着色 4 11" xfId="307"/>
    <cellStyle name="20% - 着色 4 12" xfId="321"/>
    <cellStyle name="20% - 着色 4 13" xfId="335"/>
    <cellStyle name="20% - 着色 4 2" xfId="96"/>
    <cellStyle name="20% - 着色 4 3" xfId="162"/>
    <cellStyle name="20% - 着色 4 4" xfId="183"/>
    <cellStyle name="20% - 着色 4 5" xfId="223"/>
    <cellStyle name="20% - 着色 4 6" xfId="237"/>
    <cellStyle name="20% - 着色 4 7" xfId="251"/>
    <cellStyle name="20% - 着色 4 8" xfId="265"/>
    <cellStyle name="20% - 着色 4 9" xfId="279"/>
    <cellStyle name="20% - 着色 5 10" xfId="295"/>
    <cellStyle name="20% - 着色 5 11" xfId="309"/>
    <cellStyle name="20% - 着色 5 12" xfId="323"/>
    <cellStyle name="20% - 着色 5 13" xfId="337"/>
    <cellStyle name="20% - 着色 5 2" xfId="100"/>
    <cellStyle name="20% - 着色 5 3" xfId="166"/>
    <cellStyle name="20% - 着色 5 4" xfId="185"/>
    <cellStyle name="20% - 着色 5 5" xfId="225"/>
    <cellStyle name="20% - 着色 5 6" xfId="239"/>
    <cellStyle name="20% - 着色 5 7" xfId="253"/>
    <cellStyle name="20% - 着色 5 8" xfId="267"/>
    <cellStyle name="20% - 着色 5 9" xfId="281"/>
    <cellStyle name="20% - 着色 6 10" xfId="297"/>
    <cellStyle name="20% - 着色 6 11" xfId="311"/>
    <cellStyle name="20% - 着色 6 12" xfId="325"/>
    <cellStyle name="20% - 着色 6 13" xfId="339"/>
    <cellStyle name="20% - 着色 6 2" xfId="104"/>
    <cellStyle name="20% - 着色 6 3" xfId="170"/>
    <cellStyle name="20% - 着色 6 4" xfId="187"/>
    <cellStyle name="20% - 着色 6 5" xfId="227"/>
    <cellStyle name="20% - 着色 6 6" xfId="241"/>
    <cellStyle name="20% - 着色 6 7" xfId="255"/>
    <cellStyle name="20% - 着色 6 8" xfId="269"/>
    <cellStyle name="20% - 着色 6 9" xfId="283"/>
    <cellStyle name="40% - 强调文字颜色 1" xfId="20" builtinId="31" customBuiltin="1"/>
    <cellStyle name="40% - 强调文字颜色 1 2" xfId="193"/>
    <cellStyle name="40% - 强调文字颜色 2" xfId="24" builtinId="35" customBuiltin="1"/>
    <cellStyle name="40% - 强调文字颜色 2 2" xfId="197"/>
    <cellStyle name="40% - 强调文字颜色 3" xfId="28" builtinId="39" customBuiltin="1"/>
    <cellStyle name="40% - 强调文字颜色 3 2" xfId="201"/>
    <cellStyle name="40% - 强调文字颜色 4" xfId="32" builtinId="43" customBuiltin="1"/>
    <cellStyle name="40% - 强调文字颜色 4 2" xfId="205"/>
    <cellStyle name="40% - 强调文字颜色 5" xfId="36" builtinId="47" customBuiltin="1"/>
    <cellStyle name="40% - 强调文字颜色 5 2" xfId="209"/>
    <cellStyle name="40% - 强调文字颜色 6" xfId="40" builtinId="51" customBuiltin="1"/>
    <cellStyle name="40% - 强调文字颜色 6 2" xfId="213"/>
    <cellStyle name="40% - 着色 1 10" xfId="288"/>
    <cellStyle name="40% - 着色 1 11" xfId="302"/>
    <cellStyle name="40% - 着色 1 12" xfId="316"/>
    <cellStyle name="40% - 着色 1 13" xfId="330"/>
    <cellStyle name="40% - 着色 1 2" xfId="85"/>
    <cellStyle name="40% - 着色 1 3" xfId="151"/>
    <cellStyle name="40% - 着色 1 4" xfId="178"/>
    <cellStyle name="40% - 着色 1 5" xfId="218"/>
    <cellStyle name="40% - 着色 1 6" xfId="232"/>
    <cellStyle name="40% - 着色 1 7" xfId="246"/>
    <cellStyle name="40% - 着色 1 8" xfId="260"/>
    <cellStyle name="40% - 着色 1 9" xfId="274"/>
    <cellStyle name="40% - 着色 2 10" xfId="290"/>
    <cellStyle name="40% - 着色 2 11" xfId="304"/>
    <cellStyle name="40% - 着色 2 12" xfId="318"/>
    <cellStyle name="40% - 着色 2 13" xfId="332"/>
    <cellStyle name="40% - 着色 2 2" xfId="89"/>
    <cellStyle name="40% - 着色 2 3" xfId="155"/>
    <cellStyle name="40% - 着色 2 4" xfId="180"/>
    <cellStyle name="40% - 着色 2 5" xfId="220"/>
    <cellStyle name="40% - 着色 2 6" xfId="234"/>
    <cellStyle name="40% - 着色 2 7" xfId="248"/>
    <cellStyle name="40% - 着色 2 8" xfId="262"/>
    <cellStyle name="40% - 着色 2 9" xfId="276"/>
    <cellStyle name="40% - 着色 3 10" xfId="292"/>
    <cellStyle name="40% - 着色 3 11" xfId="306"/>
    <cellStyle name="40% - 着色 3 12" xfId="320"/>
    <cellStyle name="40% - 着色 3 13" xfId="334"/>
    <cellStyle name="40% - 着色 3 2" xfId="93"/>
    <cellStyle name="40% - 着色 3 3" xfId="159"/>
    <cellStyle name="40% - 着色 3 4" xfId="182"/>
    <cellStyle name="40% - 着色 3 5" xfId="222"/>
    <cellStyle name="40% - 着色 3 6" xfId="236"/>
    <cellStyle name="40% - 着色 3 7" xfId="250"/>
    <cellStyle name="40% - 着色 3 8" xfId="264"/>
    <cellStyle name="40% - 着色 3 9" xfId="278"/>
    <cellStyle name="40% - 着色 4 10" xfId="294"/>
    <cellStyle name="40% - 着色 4 11" xfId="308"/>
    <cellStyle name="40% - 着色 4 12" xfId="322"/>
    <cellStyle name="40% - 着色 4 13" xfId="336"/>
    <cellStyle name="40% - 着色 4 2" xfId="97"/>
    <cellStyle name="40% - 着色 4 3" xfId="163"/>
    <cellStyle name="40% - 着色 4 4" xfId="184"/>
    <cellStyle name="40% - 着色 4 5" xfId="224"/>
    <cellStyle name="40% - 着色 4 6" xfId="238"/>
    <cellStyle name="40% - 着色 4 7" xfId="252"/>
    <cellStyle name="40% - 着色 4 8" xfId="266"/>
    <cellStyle name="40% - 着色 4 9" xfId="280"/>
    <cellStyle name="40% - 着色 5 10" xfId="296"/>
    <cellStyle name="40% - 着色 5 11" xfId="310"/>
    <cellStyle name="40% - 着色 5 12" xfId="324"/>
    <cellStyle name="40% - 着色 5 13" xfId="338"/>
    <cellStyle name="40% - 着色 5 2" xfId="101"/>
    <cellStyle name="40% - 着色 5 3" xfId="167"/>
    <cellStyle name="40% - 着色 5 4" xfId="186"/>
    <cellStyle name="40% - 着色 5 5" xfId="226"/>
    <cellStyle name="40% - 着色 5 6" xfId="240"/>
    <cellStyle name="40% - 着色 5 7" xfId="254"/>
    <cellStyle name="40% - 着色 5 8" xfId="268"/>
    <cellStyle name="40% - 着色 5 9" xfId="282"/>
    <cellStyle name="40% - 着色 6 10" xfId="298"/>
    <cellStyle name="40% - 着色 6 11" xfId="312"/>
    <cellStyle name="40% - 着色 6 12" xfId="326"/>
    <cellStyle name="40% - 着色 6 13" xfId="340"/>
    <cellStyle name="40% - 着色 6 2" xfId="105"/>
    <cellStyle name="40% - 着色 6 3" xfId="171"/>
    <cellStyle name="40% - 着色 6 4" xfId="188"/>
    <cellStyle name="40% - 着色 6 5" xfId="228"/>
    <cellStyle name="40% - 着色 6 6" xfId="242"/>
    <cellStyle name="40% - 着色 6 7" xfId="256"/>
    <cellStyle name="40% - 着色 6 8" xfId="270"/>
    <cellStyle name="40% - 着色 6 9" xfId="284"/>
    <cellStyle name="60% - 强调文字颜色 1" xfId="21" builtinId="32" customBuiltin="1"/>
    <cellStyle name="60% - 强调文字颜色 1 2" xfId="194"/>
    <cellStyle name="60% - 强调文字颜色 2" xfId="25" builtinId="36" customBuiltin="1"/>
    <cellStyle name="60% - 强调文字颜色 2 2" xfId="198"/>
    <cellStyle name="60% - 强调文字颜色 3" xfId="29" builtinId="40" customBuiltin="1"/>
    <cellStyle name="60% - 强调文字颜色 3 2" xfId="202"/>
    <cellStyle name="60% - 强调文字颜色 4" xfId="33" builtinId="44" customBuiltin="1"/>
    <cellStyle name="60% - 强调文字颜色 4 2" xfId="206"/>
    <cellStyle name="60% - 强调文字颜色 5" xfId="37" builtinId="48" customBuiltin="1"/>
    <cellStyle name="60% - 强调文字颜色 5 2" xfId="210"/>
    <cellStyle name="60% - 强调文字颜色 6" xfId="41" builtinId="52" customBuiltin="1"/>
    <cellStyle name="60% - 强调文字颜色 6 2" xfId="214"/>
    <cellStyle name="60% - 着色 1 2" xfId="86"/>
    <cellStyle name="60% - 着色 1 3" xfId="152"/>
    <cellStyle name="60% - 着色 2 2" xfId="90"/>
    <cellStyle name="60% - 着色 2 3" xfId="156"/>
    <cellStyle name="60% - 着色 3 2" xfId="94"/>
    <cellStyle name="60% - 着色 3 3" xfId="160"/>
    <cellStyle name="60% - 着色 4 2" xfId="98"/>
    <cellStyle name="60% - 着色 4 3" xfId="164"/>
    <cellStyle name="60% - 着色 5 2" xfId="102"/>
    <cellStyle name="60% - 着色 5 3" xfId="168"/>
    <cellStyle name="60% - 着色 6 2" xfId="106"/>
    <cellStyle name="60% - 着色 6 3" xfId="172"/>
    <cellStyle name="OBI_ColHeader" xfId="109"/>
    <cellStyle name="标题" xfId="1" builtinId="15" customBuiltin="1"/>
    <cellStyle name="标题 1" xfId="2" builtinId="16" customBuiltin="1"/>
    <cellStyle name="标题 1 2" xfId="68"/>
    <cellStyle name="标题 1 3" xfId="133"/>
    <cellStyle name="标题 2" xfId="3" builtinId="17" customBuiltin="1"/>
    <cellStyle name="标题 2 2" xfId="69"/>
    <cellStyle name="标题 2 3" xfId="134"/>
    <cellStyle name="标题 3" xfId="4" builtinId="18" customBuiltin="1"/>
    <cellStyle name="标题 3 2" xfId="70"/>
    <cellStyle name="标题 3 3" xfId="135"/>
    <cellStyle name="标题 4" xfId="5" builtinId="19" customBuiltin="1"/>
    <cellStyle name="标题 4 2" xfId="71"/>
    <cellStyle name="标题 4 3" xfId="136"/>
    <cellStyle name="标题 5" xfId="53"/>
    <cellStyle name="标题 6" xfId="67"/>
    <cellStyle name="标题 7" xfId="132"/>
    <cellStyle name="差" xfId="7" builtinId="27" customBuiltin="1"/>
    <cellStyle name="差 2" xfId="73"/>
    <cellStyle name="差 3" xfId="138"/>
    <cellStyle name="常规" xfId="0" builtinId="0" customBuiltin="1"/>
    <cellStyle name="常规 10" xfId="52"/>
    <cellStyle name="常规 10 2" xfId="61"/>
    <cellStyle name="常规 11" xfId="62"/>
    <cellStyle name="常规 12" xfId="110"/>
    <cellStyle name="常规 13" xfId="131"/>
    <cellStyle name="常规 14" xfId="175"/>
    <cellStyle name="常规 15" xfId="189"/>
    <cellStyle name="常规 16" xfId="215"/>
    <cellStyle name="常规 17" xfId="229"/>
    <cellStyle name="常规 18" xfId="243"/>
    <cellStyle name="常规 19" xfId="257"/>
    <cellStyle name="常规 2" xfId="44"/>
    <cellStyle name="常规 20" xfId="271"/>
    <cellStyle name="常规 21" xfId="285"/>
    <cellStyle name="常规 22" xfId="299"/>
    <cellStyle name="常规 23" xfId="313"/>
    <cellStyle name="常规 24" xfId="327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超链接 3" xfId="173"/>
    <cellStyle name="好" xfId="6" builtinId="26" customBuiltin="1"/>
    <cellStyle name="好 2" xfId="72"/>
    <cellStyle name="好 3" xfId="137"/>
    <cellStyle name="汇总" xfId="17" builtinId="25" customBuiltin="1"/>
    <cellStyle name="汇总 2" xfId="82"/>
    <cellStyle name="汇总 3" xfId="148"/>
    <cellStyle name="货币" xfId="113" builtinId="4" customBuiltin="1"/>
    <cellStyle name="货币 2" xfId="65"/>
    <cellStyle name="货币[0]" xfId="114" builtinId="7" customBuiltin="1"/>
    <cellStyle name="货币[0] 2" xfId="66"/>
    <cellStyle name="计算" xfId="11" builtinId="22" customBuiltin="1"/>
    <cellStyle name="计算 2" xfId="77"/>
    <cellStyle name="计算 3" xfId="142"/>
    <cellStyle name="检查单元格" xfId="13" builtinId="23" customBuiltin="1"/>
    <cellStyle name="检查单元格 2" xfId="79"/>
    <cellStyle name="检查单元格 3" xfId="144"/>
    <cellStyle name="解释性文本" xfId="16" builtinId="53" customBuiltin="1"/>
    <cellStyle name="解释性文本 2" xfId="81"/>
    <cellStyle name="解释性文本 3" xfId="147"/>
    <cellStyle name="警告文本" xfId="14" builtinId="11" customBuiltin="1"/>
    <cellStyle name="警告文本 2" xfId="80"/>
    <cellStyle name="警告文本 3" xfId="145"/>
    <cellStyle name="链接单元格" xfId="12" builtinId="24" customBuiltin="1"/>
    <cellStyle name="链接单元格 2" xfId="78"/>
    <cellStyle name="链接单元格 3" xfId="143"/>
    <cellStyle name="千位分隔" xfId="111" builtinId="3" customBuiltin="1"/>
    <cellStyle name="千位分隔 2" xfId="63"/>
    <cellStyle name="千位分隔[0]" xfId="112" builtinId="6" customBuiltin="1"/>
    <cellStyle name="千位分隔[0] 2" xfId="64"/>
    <cellStyle name="强调文字颜色 1" xfId="18" builtinId="29" customBuiltin="1"/>
    <cellStyle name="强调文字颜色 1 2" xfId="191"/>
    <cellStyle name="强调文字颜色 2" xfId="22" builtinId="33" customBuiltin="1"/>
    <cellStyle name="强调文字颜色 2 2" xfId="195"/>
    <cellStyle name="强调文字颜色 3" xfId="26" builtinId="37" customBuiltin="1"/>
    <cellStyle name="强调文字颜色 3 2" xfId="199"/>
    <cellStyle name="强调文字颜色 4" xfId="30" builtinId="41" customBuiltin="1"/>
    <cellStyle name="强调文字颜色 4 2" xfId="203"/>
    <cellStyle name="强调文字颜色 5" xfId="34" builtinId="45" customBuiltin="1"/>
    <cellStyle name="强调文字颜色 5 2" xfId="207"/>
    <cellStyle name="强调文字颜色 6" xfId="38" builtinId="49" customBuiltin="1"/>
    <cellStyle name="强调文字颜色 6 2" xfId="211"/>
    <cellStyle name="适中" xfId="8" builtinId="28" customBuiltin="1"/>
    <cellStyle name="适中 2" xfId="74"/>
    <cellStyle name="适中 3" xfId="139"/>
    <cellStyle name="输出" xfId="10" builtinId="21" customBuiltin="1"/>
    <cellStyle name="输出 2" xfId="76"/>
    <cellStyle name="输出 3" xfId="141"/>
    <cellStyle name="输入" xfId="9" builtinId="20" customBuiltin="1"/>
    <cellStyle name="输入 2" xfId="75"/>
    <cellStyle name="输入 3" xfId="140"/>
    <cellStyle name="已访问的超链接" xfId="43" builtinId="9" customBuiltin="1"/>
    <cellStyle name="已访问的超链接 2" xfId="108"/>
    <cellStyle name="已访问的超链接 3" xfId="174"/>
    <cellStyle name="着色 1 2" xfId="83"/>
    <cellStyle name="着色 1 3" xfId="149"/>
    <cellStyle name="着色 2 2" xfId="87"/>
    <cellStyle name="着色 2 3" xfId="153"/>
    <cellStyle name="着色 3 2" xfId="91"/>
    <cellStyle name="着色 3 3" xfId="157"/>
    <cellStyle name="着色 4 2" xfId="95"/>
    <cellStyle name="着色 4 3" xfId="161"/>
    <cellStyle name="着色 5 2" xfId="99"/>
    <cellStyle name="着色 5 3" xfId="165"/>
    <cellStyle name="着色 6 2" xfId="103"/>
    <cellStyle name="着色 6 3" xfId="169"/>
    <cellStyle name="注释" xfId="15" builtinId="10" customBuiltin="1"/>
    <cellStyle name="注释 10" xfId="123"/>
    <cellStyle name="注释 11" xfId="124"/>
    <cellStyle name="注释 12" xfId="125"/>
    <cellStyle name="注释 13" xfId="126"/>
    <cellStyle name="注释 14" xfId="127"/>
    <cellStyle name="注释 15" xfId="128"/>
    <cellStyle name="注释 16" xfId="129"/>
    <cellStyle name="注释 17" xfId="130"/>
    <cellStyle name="注释 18" xfId="146"/>
    <cellStyle name="注释 19" xfId="176"/>
    <cellStyle name="注释 2" xfId="115"/>
    <cellStyle name="注释 20" xfId="190"/>
    <cellStyle name="注释 21" xfId="216"/>
    <cellStyle name="注释 22" xfId="230"/>
    <cellStyle name="注释 23" xfId="244"/>
    <cellStyle name="注释 24" xfId="258"/>
    <cellStyle name="注释 25" xfId="272"/>
    <cellStyle name="注释 26" xfId="286"/>
    <cellStyle name="注释 27" xfId="300"/>
    <cellStyle name="注释 28" xfId="314"/>
    <cellStyle name="注释 29" xfId="328"/>
    <cellStyle name="注释 3" xfId="116"/>
    <cellStyle name="注释 4" xfId="117"/>
    <cellStyle name="注释 5" xfId="118"/>
    <cellStyle name="注释 6" xfId="119"/>
    <cellStyle name="注释 7" xfId="120"/>
    <cellStyle name="注释 8" xfId="121"/>
    <cellStyle name="注释 9" xfId="1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531" Type="http://schemas.openxmlformats.org/officeDocument/2006/relationships/hyperlink" Target="cid:9de9f65e2" TargetMode="External"/><Relationship Id="rId573" Type="http://schemas.openxmlformats.org/officeDocument/2006/relationships/hyperlink" Target="cid:396108812" TargetMode="External"/><Relationship Id="rId629" Type="http://schemas.openxmlformats.org/officeDocument/2006/relationships/hyperlink" Target="cid:ee19d12f2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475" Type="http://schemas.openxmlformats.org/officeDocument/2006/relationships/hyperlink" Target="cid:cfe0643d2" TargetMode="External"/><Relationship Id="rId640" Type="http://schemas.openxmlformats.org/officeDocument/2006/relationships/image" Target="cid:8ce5893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00" Type="http://schemas.openxmlformats.org/officeDocument/2006/relationships/image" Target="cid:31c4404513" TargetMode="External"/><Relationship Id="rId542" Type="http://schemas.openxmlformats.org/officeDocument/2006/relationships/image" Target="cid:c1f4b6d313" TargetMode="External"/><Relationship Id="rId584" Type="http://schemas.openxmlformats.org/officeDocument/2006/relationships/image" Target="cid:5d65a7e413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86" Type="http://schemas.openxmlformats.org/officeDocument/2006/relationships/image" Target="cid:f41228aa13" TargetMode="External"/><Relationship Id="rId651" Type="http://schemas.openxmlformats.org/officeDocument/2006/relationships/hyperlink" Target="cid:312c57532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511" Type="http://schemas.openxmlformats.org/officeDocument/2006/relationships/hyperlink" Target="cid:55e93fe82" TargetMode="External"/><Relationship Id="rId553" Type="http://schemas.openxmlformats.org/officeDocument/2006/relationships/hyperlink" Target="cid:ebcc17232" TargetMode="External"/><Relationship Id="rId609" Type="http://schemas.openxmlformats.org/officeDocument/2006/relationships/hyperlink" Target="cid:a0d800e02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595" Type="http://schemas.openxmlformats.org/officeDocument/2006/relationships/hyperlink" Target="cid:63298944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497" Type="http://schemas.openxmlformats.org/officeDocument/2006/relationships/hyperlink" Target="cid:225aa59d2" TargetMode="External"/><Relationship Id="rId620" Type="http://schemas.openxmlformats.org/officeDocument/2006/relationships/image" Target="cid:c58b0f2713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22" Type="http://schemas.openxmlformats.org/officeDocument/2006/relationships/image" Target="cid:7a2e86d013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564" Type="http://schemas.openxmlformats.org/officeDocument/2006/relationships/image" Target="cid:f2a015013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631" Type="http://schemas.openxmlformats.org/officeDocument/2006/relationships/hyperlink" Target="cid:f336addb2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533" Type="http://schemas.openxmlformats.org/officeDocument/2006/relationships/hyperlink" Target="cid:a3e4f28f2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575" Type="http://schemas.openxmlformats.org/officeDocument/2006/relationships/hyperlink" Target="cid:3d8c6a572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477" Type="http://schemas.openxmlformats.org/officeDocument/2006/relationships/hyperlink" Target="cid:d507c8292" TargetMode="External"/><Relationship Id="rId600" Type="http://schemas.openxmlformats.org/officeDocument/2006/relationships/image" Target="cid:7cd4f13913" TargetMode="External"/><Relationship Id="rId642" Type="http://schemas.openxmlformats.org/officeDocument/2006/relationships/image" Target="cid:cffdcff13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502" Type="http://schemas.openxmlformats.org/officeDocument/2006/relationships/image" Target="cid:36f12f0113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544" Type="http://schemas.openxmlformats.org/officeDocument/2006/relationships/image" Target="cid:c7314bf313" TargetMode="External"/><Relationship Id="rId586" Type="http://schemas.openxmlformats.org/officeDocument/2006/relationships/image" Target="cid:61b2a1ef13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611" Type="http://schemas.openxmlformats.org/officeDocument/2006/relationships/hyperlink" Target="cid:a5fed8522" TargetMode="External"/><Relationship Id="rId653" Type="http://schemas.openxmlformats.org/officeDocument/2006/relationships/hyperlink" Target="cid:3648ce612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88" Type="http://schemas.openxmlformats.org/officeDocument/2006/relationships/image" Target="cid:f9211074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513" Type="http://schemas.openxmlformats.org/officeDocument/2006/relationships/hyperlink" Target="cid:5c15928c2" TargetMode="External"/><Relationship Id="rId555" Type="http://schemas.openxmlformats.org/officeDocument/2006/relationships/hyperlink" Target="cid:f049fb932" TargetMode="External"/><Relationship Id="rId597" Type="http://schemas.openxmlformats.org/officeDocument/2006/relationships/hyperlink" Target="cid:77ad0c782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622" Type="http://schemas.openxmlformats.org/officeDocument/2006/relationships/image" Target="cid:ca1bb4ac13" TargetMode="External"/><Relationship Id="rId261" Type="http://schemas.openxmlformats.org/officeDocument/2006/relationships/hyperlink" Target="cid:7804080e2" TargetMode="External"/><Relationship Id="rId499" Type="http://schemas.openxmlformats.org/officeDocument/2006/relationships/hyperlink" Target="cid:31c44020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524" Type="http://schemas.openxmlformats.org/officeDocument/2006/relationships/image" Target="cid:7f1ab22313" TargetMode="External"/><Relationship Id="rId566" Type="http://schemas.openxmlformats.org/officeDocument/2006/relationships/image" Target="cid:1486e01413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633" Type="http://schemas.openxmlformats.org/officeDocument/2006/relationships/hyperlink" Target="cid:2a34ef72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535" Type="http://schemas.openxmlformats.org/officeDocument/2006/relationships/hyperlink" Target="cid:a82808e22" TargetMode="External"/><Relationship Id="rId577" Type="http://schemas.openxmlformats.org/officeDocument/2006/relationships/hyperlink" Target="cid:42aef7972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602" Type="http://schemas.openxmlformats.org/officeDocument/2006/relationships/image" Target="cid:81fbe07713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479" Type="http://schemas.openxmlformats.org/officeDocument/2006/relationships/hyperlink" Target="cid:db19d21f2" TargetMode="External"/><Relationship Id="rId644" Type="http://schemas.openxmlformats.org/officeDocument/2006/relationships/image" Target="cid:1212874113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490" Type="http://schemas.openxmlformats.org/officeDocument/2006/relationships/image" Target="cid:dbb20a913" TargetMode="External"/><Relationship Id="rId504" Type="http://schemas.openxmlformats.org/officeDocument/2006/relationships/image" Target="cid:3c10180f13" TargetMode="External"/><Relationship Id="rId546" Type="http://schemas.openxmlformats.org/officeDocument/2006/relationships/image" Target="cid:cc488cb713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588" Type="http://schemas.openxmlformats.org/officeDocument/2006/relationships/image" Target="cid:680b06d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613" Type="http://schemas.openxmlformats.org/officeDocument/2006/relationships/hyperlink" Target="cid:ab8186602" TargetMode="External"/><Relationship Id="rId655" Type="http://schemas.openxmlformats.org/officeDocument/2006/relationships/hyperlink" Target="cid:3c6b66212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515" Type="http://schemas.openxmlformats.org/officeDocument/2006/relationships/hyperlink" Target="cid:617250ef2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557" Type="http://schemas.openxmlformats.org/officeDocument/2006/relationships/hyperlink" Target="cid:f57373d02" TargetMode="External"/><Relationship Id="rId599" Type="http://schemas.openxmlformats.org/officeDocument/2006/relationships/hyperlink" Target="cid:7cd4f11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624" Type="http://schemas.openxmlformats.org/officeDocument/2006/relationships/image" Target="cid:cf309d6013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526" Type="http://schemas.openxmlformats.org/officeDocument/2006/relationships/image" Target="cid:842f442513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568" Type="http://schemas.openxmlformats.org/officeDocument/2006/relationships/image" Target="cid:1b05e04f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635" Type="http://schemas.openxmlformats.org/officeDocument/2006/relationships/hyperlink" Target="cid:2a6400a2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481" Type="http://schemas.openxmlformats.org/officeDocument/2006/relationships/hyperlink" Target="cid:e9adde472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537" Type="http://schemas.openxmlformats.org/officeDocument/2006/relationships/hyperlink" Target="cid:ad5e98cf2" TargetMode="External"/><Relationship Id="rId579" Type="http://schemas.openxmlformats.org/officeDocument/2006/relationships/hyperlink" Target="cid:521d87e62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590" Type="http://schemas.openxmlformats.org/officeDocument/2006/relationships/image" Target="cid:546d451e13" TargetMode="External"/><Relationship Id="rId604" Type="http://schemas.openxmlformats.org/officeDocument/2006/relationships/image" Target="cid:880ae98a13" TargetMode="External"/><Relationship Id="rId646" Type="http://schemas.openxmlformats.org/officeDocument/2006/relationships/image" Target="cid:174ffe7613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506" Type="http://schemas.openxmlformats.org/officeDocument/2006/relationships/image" Target="cid:413c7421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492" Type="http://schemas.openxmlformats.org/officeDocument/2006/relationships/image" Target="cid:12de1e3b13" TargetMode="External"/><Relationship Id="rId548" Type="http://schemas.openxmlformats.org/officeDocument/2006/relationships/image" Target="cid:d15f9577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615" Type="http://schemas.openxmlformats.org/officeDocument/2006/relationships/hyperlink" Target="cid:ba9273f62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657" Type="http://schemas.openxmlformats.org/officeDocument/2006/relationships/hyperlink" Target="cid:4accbf962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517" Type="http://schemas.openxmlformats.org/officeDocument/2006/relationships/hyperlink" Target="cid:66098c0e2" TargetMode="External"/><Relationship Id="rId559" Type="http://schemas.openxmlformats.org/officeDocument/2006/relationships/hyperlink" Target="cid:a077f902" TargetMode="External"/><Relationship Id="rId60" Type="http://schemas.openxmlformats.org/officeDocument/2006/relationships/image" Target="cid:ef302654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56" Type="http://schemas.openxmlformats.org/officeDocument/2006/relationships/image" Target="cid:f09b1bd013" TargetMode="External"/><Relationship Id="rId177" Type="http://schemas.openxmlformats.org/officeDocument/2006/relationships/hyperlink" Target="cid:2e6f58082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42" Type="http://schemas.openxmlformats.org/officeDocument/2006/relationships/image" Target="cid:b23869a713" TargetMode="External"/><Relationship Id="rId363" Type="http://schemas.openxmlformats.org/officeDocument/2006/relationships/hyperlink" Target="cid:1e6ccfd42" TargetMode="External"/><Relationship Id="rId384" Type="http://schemas.openxmlformats.org/officeDocument/2006/relationships/image" Target="cid:cd6ed5f013" TargetMode="External"/><Relationship Id="rId419" Type="http://schemas.openxmlformats.org/officeDocument/2006/relationships/hyperlink" Target="cid:87b1650d2" TargetMode="External"/><Relationship Id="rId570" Type="http://schemas.openxmlformats.org/officeDocument/2006/relationships/image" Target="cid:2e1706e013" TargetMode="External"/><Relationship Id="rId591" Type="http://schemas.openxmlformats.org/officeDocument/2006/relationships/hyperlink" Target="cid:58d545402" TargetMode="External"/><Relationship Id="rId605" Type="http://schemas.openxmlformats.org/officeDocument/2006/relationships/hyperlink" Target="cid:968b5fc82" TargetMode="External"/><Relationship Id="rId626" Type="http://schemas.openxmlformats.org/officeDocument/2006/relationships/image" Target="cid:cfefaa3513" TargetMode="External"/><Relationship Id="rId202" Type="http://schemas.openxmlformats.org/officeDocument/2006/relationships/image" Target="cid:a60cacae13" TargetMode="External"/><Relationship Id="rId223" Type="http://schemas.openxmlformats.org/officeDocument/2006/relationships/hyperlink" Target="cid:ed01ac172" TargetMode="External"/><Relationship Id="rId244" Type="http://schemas.openxmlformats.org/officeDocument/2006/relationships/image" Target="cid:2fee711c13" TargetMode="External"/><Relationship Id="rId430" Type="http://schemas.openxmlformats.org/officeDocument/2006/relationships/image" Target="cid:ac0c2b5813" TargetMode="External"/><Relationship Id="rId647" Type="http://schemas.openxmlformats.org/officeDocument/2006/relationships/hyperlink" Target="cid:26b6ba682" TargetMode="External"/><Relationship Id="rId18" Type="http://schemas.openxmlformats.org/officeDocument/2006/relationships/image" Target="cid:8838026613" TargetMode="External"/><Relationship Id="rId39" Type="http://schemas.openxmlformats.org/officeDocument/2006/relationships/hyperlink" Target="cid:bbbaca6d2" TargetMode="External"/><Relationship Id="rId265" Type="http://schemas.openxmlformats.org/officeDocument/2006/relationships/hyperlink" Target="cid:8c9b5667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472" Type="http://schemas.openxmlformats.org/officeDocument/2006/relationships/image" Target="cid:c5b52bf313" TargetMode="External"/><Relationship Id="rId493" Type="http://schemas.openxmlformats.org/officeDocument/2006/relationships/hyperlink" Target="cid:17fd99892" TargetMode="External"/><Relationship Id="rId507" Type="http://schemas.openxmlformats.org/officeDocument/2006/relationships/hyperlink" Target="cid:465ab7fb2" TargetMode="External"/><Relationship Id="rId528" Type="http://schemas.openxmlformats.org/officeDocument/2006/relationships/image" Target="cid:894d42c613" TargetMode="External"/><Relationship Id="rId549" Type="http://schemas.openxmlformats.org/officeDocument/2006/relationships/hyperlink" Target="cid:d68ab9b7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25" Type="http://schemas.openxmlformats.org/officeDocument/2006/relationships/hyperlink" Target="cid:b8993a7d2" TargetMode="External"/><Relationship Id="rId146" Type="http://schemas.openxmlformats.org/officeDocument/2006/relationships/image" Target="cid:e293c51913" TargetMode="External"/><Relationship Id="rId167" Type="http://schemas.openxmlformats.org/officeDocument/2006/relationships/hyperlink" Target="cid:fa4c65f2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32" Type="http://schemas.openxmlformats.org/officeDocument/2006/relationships/image" Target="cid:8e511cc513" TargetMode="External"/><Relationship Id="rId353" Type="http://schemas.openxmlformats.org/officeDocument/2006/relationships/hyperlink" Target="cid:d12328e62" TargetMode="External"/><Relationship Id="rId374" Type="http://schemas.openxmlformats.org/officeDocument/2006/relationships/image" Target="cid:488d1ad013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560" Type="http://schemas.openxmlformats.org/officeDocument/2006/relationships/image" Target="cid:a077fb613" TargetMode="External"/><Relationship Id="rId581" Type="http://schemas.openxmlformats.org/officeDocument/2006/relationships/hyperlink" Target="cid:574488562" TargetMode="External"/><Relationship Id="rId71" Type="http://schemas.openxmlformats.org/officeDocument/2006/relationships/hyperlink" Target="cid:e111a16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234" Type="http://schemas.openxmlformats.org/officeDocument/2006/relationships/image" Target="cid:bf349d213" TargetMode="External"/><Relationship Id="rId420" Type="http://schemas.openxmlformats.org/officeDocument/2006/relationships/image" Target="cid:87b1653313" TargetMode="External"/><Relationship Id="rId616" Type="http://schemas.openxmlformats.org/officeDocument/2006/relationships/image" Target="cid:ba92741a13" TargetMode="External"/><Relationship Id="rId637" Type="http://schemas.openxmlformats.org/officeDocument/2006/relationships/hyperlink" Target="cid:2a827322" TargetMode="External"/><Relationship Id="rId658" Type="http://schemas.openxmlformats.org/officeDocument/2006/relationships/image" Target="cid:4accbfba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55" Type="http://schemas.openxmlformats.org/officeDocument/2006/relationships/hyperlink" Target="cid:688eac6f2" TargetMode="External"/><Relationship Id="rId276" Type="http://schemas.openxmlformats.org/officeDocument/2006/relationships/image" Target="cid:bb0a5c6213" TargetMode="External"/><Relationship Id="rId297" Type="http://schemas.openxmlformats.org/officeDocument/2006/relationships/hyperlink" Target="cid:f8f29c962" TargetMode="External"/><Relationship Id="rId441" Type="http://schemas.openxmlformats.org/officeDocument/2006/relationships/hyperlink" Target="cid:d943ccc62" TargetMode="External"/><Relationship Id="rId462" Type="http://schemas.openxmlformats.org/officeDocument/2006/relationships/image" Target="cid:c6f2114013" TargetMode="External"/><Relationship Id="rId483" Type="http://schemas.openxmlformats.org/officeDocument/2006/relationships/hyperlink" Target="cid:eed1948d2" TargetMode="External"/><Relationship Id="rId518" Type="http://schemas.openxmlformats.org/officeDocument/2006/relationships/image" Target="cid:66098c3213" TargetMode="External"/><Relationship Id="rId539" Type="http://schemas.openxmlformats.org/officeDocument/2006/relationships/hyperlink" Target="cid:b26ab2aa2" TargetMode="External"/><Relationship Id="rId40" Type="http://schemas.openxmlformats.org/officeDocument/2006/relationships/image" Target="cid:bbbaca8f13" TargetMode="External"/><Relationship Id="rId115" Type="http://schemas.openxmlformats.org/officeDocument/2006/relationships/hyperlink" Target="cid:9917342c2" TargetMode="External"/><Relationship Id="rId136" Type="http://schemas.openxmlformats.org/officeDocument/2006/relationships/image" Target="cid:dc1f676113" TargetMode="External"/><Relationship Id="rId157" Type="http://schemas.openxmlformats.org/officeDocument/2006/relationships/hyperlink" Target="cid:1427462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22" Type="http://schemas.openxmlformats.org/officeDocument/2006/relationships/image" Target="cid:7569af6313" TargetMode="External"/><Relationship Id="rId343" Type="http://schemas.openxmlformats.org/officeDocument/2006/relationships/hyperlink" Target="cid:b85e622f2" TargetMode="External"/><Relationship Id="rId364" Type="http://schemas.openxmlformats.org/officeDocument/2006/relationships/image" Target="cid:1e6ccffa13" TargetMode="External"/><Relationship Id="rId550" Type="http://schemas.openxmlformats.org/officeDocument/2006/relationships/image" Target="cid:d68ab9df13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571" Type="http://schemas.openxmlformats.org/officeDocument/2006/relationships/hyperlink" Target="cid:33374f782" TargetMode="External"/><Relationship Id="rId592" Type="http://schemas.openxmlformats.org/officeDocument/2006/relationships/image" Target="cid:58d5456613" TargetMode="External"/><Relationship Id="rId606" Type="http://schemas.openxmlformats.org/officeDocument/2006/relationships/image" Target="cid:968b5fea13" TargetMode="External"/><Relationship Id="rId627" Type="http://schemas.openxmlformats.org/officeDocument/2006/relationships/hyperlink" Target="cid:e8e5efae2" TargetMode="External"/><Relationship Id="rId648" Type="http://schemas.openxmlformats.org/officeDocument/2006/relationships/image" Target="cid:26b6ba8e13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473" Type="http://schemas.openxmlformats.org/officeDocument/2006/relationships/hyperlink" Target="cid:cac018a42" TargetMode="External"/><Relationship Id="rId494" Type="http://schemas.openxmlformats.org/officeDocument/2006/relationships/image" Target="cid:17fd99ae13" TargetMode="External"/><Relationship Id="rId508" Type="http://schemas.openxmlformats.org/officeDocument/2006/relationships/image" Target="cid:465ab82613" TargetMode="External"/><Relationship Id="rId529" Type="http://schemas.openxmlformats.org/officeDocument/2006/relationships/hyperlink" Target="cid:8e741fbb2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40" Type="http://schemas.openxmlformats.org/officeDocument/2006/relationships/image" Target="cid:b26ab2d4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561" Type="http://schemas.openxmlformats.org/officeDocument/2006/relationships/hyperlink" Target="cid:ac5444b2" TargetMode="External"/><Relationship Id="rId582" Type="http://schemas.openxmlformats.org/officeDocument/2006/relationships/image" Target="cid:5744887d13" TargetMode="External"/><Relationship Id="rId617" Type="http://schemas.openxmlformats.org/officeDocument/2006/relationships/hyperlink" Target="cid:bfc298fa2" TargetMode="External"/><Relationship Id="rId638" Type="http://schemas.openxmlformats.org/officeDocument/2006/relationships/image" Target="cid:2a8275a13" TargetMode="External"/><Relationship Id="rId659" Type="http://schemas.openxmlformats.org/officeDocument/2006/relationships/hyperlink" Target="cid:500228512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484" Type="http://schemas.openxmlformats.org/officeDocument/2006/relationships/image" Target="cid:eed194b213" TargetMode="External"/><Relationship Id="rId519" Type="http://schemas.openxmlformats.org/officeDocument/2006/relationships/hyperlink" Target="cid:6a60cd97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530" Type="http://schemas.openxmlformats.org/officeDocument/2006/relationships/image" Target="cid:8e741fe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551" Type="http://schemas.openxmlformats.org/officeDocument/2006/relationships/hyperlink" Target="cid:e606bbf52" TargetMode="External"/><Relationship Id="rId572" Type="http://schemas.openxmlformats.org/officeDocument/2006/relationships/image" Target="cid:33374fa113" TargetMode="External"/><Relationship Id="rId593" Type="http://schemas.openxmlformats.org/officeDocument/2006/relationships/hyperlink" Target="cid:5deba7452" TargetMode="External"/><Relationship Id="rId607" Type="http://schemas.openxmlformats.org/officeDocument/2006/relationships/hyperlink" Target="cid:9ba56f752" TargetMode="External"/><Relationship Id="rId628" Type="http://schemas.openxmlformats.org/officeDocument/2006/relationships/image" Target="cid:e8e5efd513" TargetMode="External"/><Relationship Id="rId649" Type="http://schemas.openxmlformats.org/officeDocument/2006/relationships/hyperlink" Target="cid:2be861642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474" Type="http://schemas.openxmlformats.org/officeDocument/2006/relationships/image" Target="cid:cac018c913" TargetMode="External"/><Relationship Id="rId509" Type="http://schemas.openxmlformats.org/officeDocument/2006/relationships/hyperlink" Target="cid:55e626f22" TargetMode="External"/><Relationship Id="rId660" Type="http://schemas.openxmlformats.org/officeDocument/2006/relationships/image" Target="cid:5002287713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495" Type="http://schemas.openxmlformats.org/officeDocument/2006/relationships/hyperlink" Target="cid:1def4279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520" Type="http://schemas.openxmlformats.org/officeDocument/2006/relationships/image" Target="cid:6a60cdbf13" TargetMode="External"/><Relationship Id="rId541" Type="http://schemas.openxmlformats.org/officeDocument/2006/relationships/hyperlink" Target="cid:c1f4b6ac2" TargetMode="External"/><Relationship Id="rId562" Type="http://schemas.openxmlformats.org/officeDocument/2006/relationships/image" Target="cid:ac5447513" TargetMode="External"/><Relationship Id="rId583" Type="http://schemas.openxmlformats.org/officeDocument/2006/relationships/hyperlink" Target="cid:5d65a7c02" TargetMode="External"/><Relationship Id="rId618" Type="http://schemas.openxmlformats.org/officeDocument/2006/relationships/image" Target="cid:bfc2992113" TargetMode="External"/><Relationship Id="rId639" Type="http://schemas.openxmlformats.org/officeDocument/2006/relationships/hyperlink" Target="cid:8ce5866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650" Type="http://schemas.openxmlformats.org/officeDocument/2006/relationships/image" Target="cid:2be8618a13" TargetMode="External"/><Relationship Id="rId303" Type="http://schemas.openxmlformats.org/officeDocument/2006/relationships/hyperlink" Target="cid:85846372" TargetMode="External"/><Relationship Id="rId485" Type="http://schemas.openxmlformats.org/officeDocument/2006/relationships/hyperlink" Target="cid:f412288c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510" Type="http://schemas.openxmlformats.org/officeDocument/2006/relationships/image" Target="cid:55e6272213" TargetMode="External"/><Relationship Id="rId552" Type="http://schemas.openxmlformats.org/officeDocument/2006/relationships/image" Target="cid:e606bc1c13" TargetMode="External"/><Relationship Id="rId594" Type="http://schemas.openxmlformats.org/officeDocument/2006/relationships/image" Target="cid:5deba76d13" TargetMode="External"/><Relationship Id="rId608" Type="http://schemas.openxmlformats.org/officeDocument/2006/relationships/image" Target="cid:9ba56f9813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496" Type="http://schemas.openxmlformats.org/officeDocument/2006/relationships/image" Target="cid:1def42a0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521" Type="http://schemas.openxmlformats.org/officeDocument/2006/relationships/hyperlink" Target="cid:7a2e86af2" TargetMode="External"/><Relationship Id="rId563" Type="http://schemas.openxmlformats.org/officeDocument/2006/relationships/hyperlink" Target="cid:f2a01292" TargetMode="External"/><Relationship Id="rId619" Type="http://schemas.openxmlformats.org/officeDocument/2006/relationships/hyperlink" Target="cid:c58b0eff2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630" Type="http://schemas.openxmlformats.org/officeDocument/2006/relationships/image" Target="cid:ee19d15713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532" Type="http://schemas.openxmlformats.org/officeDocument/2006/relationships/image" Target="cid:9de9f68413" TargetMode="External"/><Relationship Id="rId574" Type="http://schemas.openxmlformats.org/officeDocument/2006/relationships/image" Target="cid:396108aa13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476" Type="http://schemas.openxmlformats.org/officeDocument/2006/relationships/image" Target="cid:cfe0646113" TargetMode="External"/><Relationship Id="rId641" Type="http://schemas.openxmlformats.org/officeDocument/2006/relationships/hyperlink" Target="cid:cffdcdd2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501" Type="http://schemas.openxmlformats.org/officeDocument/2006/relationships/hyperlink" Target="cid:36f12ed32" TargetMode="External"/><Relationship Id="rId543" Type="http://schemas.openxmlformats.org/officeDocument/2006/relationships/hyperlink" Target="cid:c7314bce2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585" Type="http://schemas.openxmlformats.org/officeDocument/2006/relationships/hyperlink" Target="cid:61b2a1cb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487" Type="http://schemas.openxmlformats.org/officeDocument/2006/relationships/hyperlink" Target="cid:f92110532" TargetMode="External"/><Relationship Id="rId610" Type="http://schemas.openxmlformats.org/officeDocument/2006/relationships/image" Target="cid:a0d8010713" TargetMode="External"/><Relationship Id="rId652" Type="http://schemas.openxmlformats.org/officeDocument/2006/relationships/image" Target="cid:312c577b13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512" Type="http://schemas.openxmlformats.org/officeDocument/2006/relationships/image" Target="cid:55e9400c13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554" Type="http://schemas.openxmlformats.org/officeDocument/2006/relationships/image" Target="cid:ebcc174e13" TargetMode="External"/><Relationship Id="rId596" Type="http://schemas.openxmlformats.org/officeDocument/2006/relationships/image" Target="cid:6329896713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498" Type="http://schemas.openxmlformats.org/officeDocument/2006/relationships/image" Target="cid:225aa5c413" TargetMode="External"/><Relationship Id="rId621" Type="http://schemas.openxmlformats.org/officeDocument/2006/relationships/hyperlink" Target="cid:ca1bb4892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23" Type="http://schemas.openxmlformats.org/officeDocument/2006/relationships/hyperlink" Target="cid:7f1ab1eb2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565" Type="http://schemas.openxmlformats.org/officeDocument/2006/relationships/hyperlink" Target="cid:1486dfc62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632" Type="http://schemas.openxmlformats.org/officeDocument/2006/relationships/image" Target="cid:f336ae0513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534" Type="http://schemas.openxmlformats.org/officeDocument/2006/relationships/image" Target="cid:a3e4f30613" TargetMode="External"/><Relationship Id="rId576" Type="http://schemas.openxmlformats.org/officeDocument/2006/relationships/image" Target="cid:3d8c6a7b13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601" Type="http://schemas.openxmlformats.org/officeDocument/2006/relationships/hyperlink" Target="cid:81fbe0502" TargetMode="External"/><Relationship Id="rId643" Type="http://schemas.openxmlformats.org/officeDocument/2006/relationships/hyperlink" Target="cid:1212871a2" TargetMode="External"/><Relationship Id="rId240" Type="http://schemas.openxmlformats.org/officeDocument/2006/relationships/image" Target="cid:25a2b89113" TargetMode="External"/><Relationship Id="rId478" Type="http://schemas.openxmlformats.org/officeDocument/2006/relationships/image" Target="cid:d507c848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503" Type="http://schemas.openxmlformats.org/officeDocument/2006/relationships/hyperlink" Target="cid:3c1017e92" TargetMode="External"/><Relationship Id="rId545" Type="http://schemas.openxmlformats.org/officeDocument/2006/relationships/hyperlink" Target="cid:cc488c802" TargetMode="External"/><Relationship Id="rId587" Type="http://schemas.openxmlformats.org/officeDocument/2006/relationships/hyperlink" Target="cid:680b06b02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612" Type="http://schemas.openxmlformats.org/officeDocument/2006/relationships/image" Target="cid:a5fed86e13" TargetMode="External"/><Relationship Id="rId251" Type="http://schemas.openxmlformats.org/officeDocument/2006/relationships/hyperlink" Target="cid:53f9d4bf2" TargetMode="External"/><Relationship Id="rId489" Type="http://schemas.openxmlformats.org/officeDocument/2006/relationships/hyperlink" Target="cid:dbb20812" TargetMode="External"/><Relationship Id="rId654" Type="http://schemas.openxmlformats.org/officeDocument/2006/relationships/image" Target="cid:3648ce8a13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514" Type="http://schemas.openxmlformats.org/officeDocument/2006/relationships/image" Target="cid:5c1592af13" TargetMode="External"/><Relationship Id="rId556" Type="http://schemas.openxmlformats.org/officeDocument/2006/relationships/image" Target="cid:f049fbb413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598" Type="http://schemas.openxmlformats.org/officeDocument/2006/relationships/image" Target="cid:77ad0c9f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623" Type="http://schemas.openxmlformats.org/officeDocument/2006/relationships/hyperlink" Target="cid:cf309d412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525" Type="http://schemas.openxmlformats.org/officeDocument/2006/relationships/hyperlink" Target="cid:842f44012" TargetMode="External"/><Relationship Id="rId567" Type="http://schemas.openxmlformats.org/officeDocument/2006/relationships/hyperlink" Target="cid:1b05e0252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469" Type="http://schemas.openxmlformats.org/officeDocument/2006/relationships/hyperlink" Target="cid:1643af6f2" TargetMode="External"/><Relationship Id="rId634" Type="http://schemas.openxmlformats.org/officeDocument/2006/relationships/image" Target="cid:2a34f1913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480" Type="http://schemas.openxmlformats.org/officeDocument/2006/relationships/image" Target="cid:db19d24313" TargetMode="External"/><Relationship Id="rId536" Type="http://schemas.openxmlformats.org/officeDocument/2006/relationships/image" Target="cid:a828098c13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578" Type="http://schemas.openxmlformats.org/officeDocument/2006/relationships/image" Target="cid:42aef7bf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603" Type="http://schemas.openxmlformats.org/officeDocument/2006/relationships/hyperlink" Target="cid:880ae9622" TargetMode="External"/><Relationship Id="rId645" Type="http://schemas.openxmlformats.org/officeDocument/2006/relationships/hyperlink" Target="cid:174ffe452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491" Type="http://schemas.openxmlformats.org/officeDocument/2006/relationships/hyperlink" Target="cid:12de1e112" TargetMode="External"/><Relationship Id="rId505" Type="http://schemas.openxmlformats.org/officeDocument/2006/relationships/hyperlink" Target="cid:413c73f82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547" Type="http://schemas.openxmlformats.org/officeDocument/2006/relationships/hyperlink" Target="cid:d15f95592" TargetMode="External"/><Relationship Id="rId589" Type="http://schemas.openxmlformats.org/officeDocument/2006/relationships/hyperlink" Target="cid:546d44f72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614" Type="http://schemas.openxmlformats.org/officeDocument/2006/relationships/image" Target="cid:ab81868f13" TargetMode="External"/><Relationship Id="rId656" Type="http://schemas.openxmlformats.org/officeDocument/2006/relationships/image" Target="cid:3c6b665113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516" Type="http://schemas.openxmlformats.org/officeDocument/2006/relationships/image" Target="cid:61725117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558" Type="http://schemas.openxmlformats.org/officeDocument/2006/relationships/image" Target="cid:f57373f4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625" Type="http://schemas.openxmlformats.org/officeDocument/2006/relationships/hyperlink" Target="cid:cfefaa112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471" Type="http://schemas.openxmlformats.org/officeDocument/2006/relationships/hyperlink" Target="cid:c5b52bce2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527" Type="http://schemas.openxmlformats.org/officeDocument/2006/relationships/hyperlink" Target="cid:894d429c2" TargetMode="External"/><Relationship Id="rId569" Type="http://schemas.openxmlformats.org/officeDocument/2006/relationships/hyperlink" Target="cid:2e1706bb2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580" Type="http://schemas.openxmlformats.org/officeDocument/2006/relationships/image" Target="cid:521d880d13" TargetMode="External"/><Relationship Id="rId636" Type="http://schemas.openxmlformats.org/officeDocument/2006/relationships/image" Target="cid:2a6402f13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482" Type="http://schemas.openxmlformats.org/officeDocument/2006/relationships/image" Target="cid:e9adde6813" TargetMode="External"/><Relationship Id="rId538" Type="http://schemas.openxmlformats.org/officeDocument/2006/relationships/image" Target="cid:ad5e98f3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1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3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5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7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9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1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3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5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7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89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1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3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5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7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9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1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3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5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7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09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9954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1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3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5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7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9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1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3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5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7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449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29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1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3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5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7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9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35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1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6688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3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83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5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7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49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1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3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5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7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4974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5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9" name="Picture 2" descr="cid:a077fb613">
          <a:hlinkClick xmlns:r="http://schemas.openxmlformats.org/officeDocument/2006/relationships" r:id="rId5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1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3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5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7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69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1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3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5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7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9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1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3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5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7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89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1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3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5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7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9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1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3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5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7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09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1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3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5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7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9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1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3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5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7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29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1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3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5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7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639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1763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1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3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5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7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49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1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3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5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7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9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1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3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5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7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69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1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3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5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7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9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1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3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5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7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89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1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3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5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7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9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1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3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5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7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09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1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3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5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7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9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1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3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5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7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29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1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3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5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7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9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1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3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5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7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49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0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1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3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5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7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9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1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3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5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7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69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1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3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5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7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79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1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3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5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7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89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1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3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5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7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99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1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3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5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7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09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1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3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5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7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19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1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3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5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7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29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1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3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5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7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9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1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3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5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7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49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1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3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5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7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9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1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3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5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7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69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1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3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5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7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9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1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3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5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7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89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1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3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5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7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9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1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3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5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7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09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1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3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5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7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9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1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3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5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7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29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1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3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5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7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9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1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3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5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7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49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1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3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5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7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9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1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3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5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7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69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1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3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5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7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9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1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3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5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7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89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1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3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5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7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9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1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3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5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7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09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1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3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5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7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9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1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3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5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7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29" name="Picture 2" descr="cid:c5b52bf313">
          <a:hlinkClick xmlns:r="http://schemas.openxmlformats.org/officeDocument/2006/relationships" r:id="rId4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1" name="Picture 2" descr="cid:cac018c913">
          <a:hlinkClick xmlns:r="http://schemas.openxmlformats.org/officeDocument/2006/relationships" r:id="rId4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3" name="Picture 2" descr="cid:cfe0646113">
          <a:hlinkClick xmlns:r="http://schemas.openxmlformats.org/officeDocument/2006/relationships" r:id="rId4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5" name="Picture 2" descr="cid:d507c84813">
          <a:hlinkClick xmlns:r="http://schemas.openxmlformats.org/officeDocument/2006/relationships" r:id="rId4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7" name="Picture 2" descr="cid:db19d24313">
          <a:hlinkClick xmlns:r="http://schemas.openxmlformats.org/officeDocument/2006/relationships" r:id="rId4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9" name="Picture 2" descr="cid:e9adde6813">
          <a:hlinkClick xmlns:r="http://schemas.openxmlformats.org/officeDocument/2006/relationships" r:id="rId4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1" name="Picture 2" descr="cid:eed194b213">
          <a:hlinkClick xmlns:r="http://schemas.openxmlformats.org/officeDocument/2006/relationships" r:id="rId4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3" name="Picture 2" descr="cid:f41228aa13">
          <a:hlinkClick xmlns:r="http://schemas.openxmlformats.org/officeDocument/2006/relationships" r:id="rId4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5" name="Picture 2" descr="cid:f921107413">
          <a:hlinkClick xmlns:r="http://schemas.openxmlformats.org/officeDocument/2006/relationships" r:id="rId4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7" name="Picture 2" descr="cid:dbb20a913">
          <a:hlinkClick xmlns:r="http://schemas.openxmlformats.org/officeDocument/2006/relationships" r:id="rId4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49" name="Picture 2" descr="cid:12de1e3b13">
          <a:hlinkClick xmlns:r="http://schemas.openxmlformats.org/officeDocument/2006/relationships" r:id="rId4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1" name="Picture 2" descr="cid:17fd99ae13">
          <a:hlinkClick xmlns:r="http://schemas.openxmlformats.org/officeDocument/2006/relationships" r:id="rId4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3" name="Picture 2" descr="cid:1def42a013">
          <a:hlinkClick xmlns:r="http://schemas.openxmlformats.org/officeDocument/2006/relationships" r:id="rId4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5" name="Picture 2" descr="cid:225aa5c413">
          <a:hlinkClick xmlns:r="http://schemas.openxmlformats.org/officeDocument/2006/relationships" r:id="rId4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9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7" name="Picture 2" descr="cid:31c4404513">
          <a:hlinkClick xmlns:r="http://schemas.openxmlformats.org/officeDocument/2006/relationships" r:id="rId4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9" name="Picture 2" descr="cid:36f12f0113">
          <a:hlinkClick xmlns:r="http://schemas.openxmlformats.org/officeDocument/2006/relationships" r:id="rId5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1" name="Picture 2" descr="cid:3c10180f13">
          <a:hlinkClick xmlns:r="http://schemas.openxmlformats.org/officeDocument/2006/relationships" r:id="rId5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3" name="Picture 2" descr="cid:413c742113">
          <a:hlinkClick xmlns:r="http://schemas.openxmlformats.org/officeDocument/2006/relationships" r:id="rId5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5" name="Picture 2" descr="cid:465ab82613">
          <a:hlinkClick xmlns:r="http://schemas.openxmlformats.org/officeDocument/2006/relationships" r:id="rId5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7" name="Picture 2" descr="cid:55e6272213">
          <a:hlinkClick xmlns:r="http://schemas.openxmlformats.org/officeDocument/2006/relationships" r:id="rId5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69" name="Picture 2" descr="cid:55e9400c13">
          <a:hlinkClick xmlns:r="http://schemas.openxmlformats.org/officeDocument/2006/relationships" r:id="rId5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1" name="Picture 2" descr="cid:5c1592af13">
          <a:hlinkClick xmlns:r="http://schemas.openxmlformats.org/officeDocument/2006/relationships" r:id="rId5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3" name="Picture 2" descr="cid:6172511713">
          <a:hlinkClick xmlns:r="http://schemas.openxmlformats.org/officeDocument/2006/relationships" r:id="rId5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5" name="Picture 2" descr="cid:66098c3213">
          <a:hlinkClick xmlns:r="http://schemas.openxmlformats.org/officeDocument/2006/relationships" r:id="rId5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1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7" name="Picture 2" descr="cid:6a60cdbf13">
          <a:hlinkClick xmlns:r="http://schemas.openxmlformats.org/officeDocument/2006/relationships" r:id="rId5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9" name="Picture 2" descr="cid:7a2e86d013">
          <a:hlinkClick xmlns:r="http://schemas.openxmlformats.org/officeDocument/2006/relationships" r:id="rId5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1" name="Picture 2" descr="cid:7f1ab22313">
          <a:hlinkClick xmlns:r="http://schemas.openxmlformats.org/officeDocument/2006/relationships" r:id="rId5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3" name="Picture 2" descr="cid:842f442513">
          <a:hlinkClick xmlns:r="http://schemas.openxmlformats.org/officeDocument/2006/relationships" r:id="rId5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5" name="Picture 2" descr="cid:894d42c613">
          <a:hlinkClick xmlns:r="http://schemas.openxmlformats.org/officeDocument/2006/relationships" r:id="rId5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7" name="Picture 2" descr="cid:8e741fe313">
          <a:hlinkClick xmlns:r="http://schemas.openxmlformats.org/officeDocument/2006/relationships" r:id="rId5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89" name="Picture 2" descr="cid:9de9f68413">
          <a:hlinkClick xmlns:r="http://schemas.openxmlformats.org/officeDocument/2006/relationships" r:id="rId5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1" name="Picture 2" descr="cid:a3e4f30613">
          <a:hlinkClick xmlns:r="http://schemas.openxmlformats.org/officeDocument/2006/relationships" r:id="rId5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3" name="Picture 2" descr="cid:a828098c13">
          <a:hlinkClick xmlns:r="http://schemas.openxmlformats.org/officeDocument/2006/relationships" r:id="rId5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5" name="Picture 2" descr="cid:ad5e98f313">
          <a:hlinkClick xmlns:r="http://schemas.openxmlformats.org/officeDocument/2006/relationships" r:id="rId5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3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7" name="Picture 2" descr="cid:b26ab2d413">
          <a:hlinkClick xmlns:r="http://schemas.openxmlformats.org/officeDocument/2006/relationships" r:id="rId5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9" name="Picture 2" descr="cid:c1f4b6d313">
          <a:hlinkClick xmlns:r="http://schemas.openxmlformats.org/officeDocument/2006/relationships" r:id="rId5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1" name="Picture 2" descr="cid:c7314bf313">
          <a:hlinkClick xmlns:r="http://schemas.openxmlformats.org/officeDocument/2006/relationships" r:id="rId5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3" name="Picture 2" descr="cid:cc488cb713">
          <a:hlinkClick xmlns:r="http://schemas.openxmlformats.org/officeDocument/2006/relationships" r:id="rId5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5" name="Picture 2" descr="cid:d15f957713">
          <a:hlinkClick xmlns:r="http://schemas.openxmlformats.org/officeDocument/2006/relationships" r:id="rId5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7" name="Picture 2" descr="cid:d68ab9df13">
          <a:hlinkClick xmlns:r="http://schemas.openxmlformats.org/officeDocument/2006/relationships" r:id="rId5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0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09" name="Picture 2" descr="cid:e606bc1c13">
          <a:hlinkClick xmlns:r="http://schemas.openxmlformats.org/officeDocument/2006/relationships" r:id="rId5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1" name="Picture 2" descr="cid:ebcc174e13">
          <a:hlinkClick xmlns:r="http://schemas.openxmlformats.org/officeDocument/2006/relationships" r:id="rId5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4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3" name="Picture 2" descr="cid:f049fbb413">
          <a:hlinkClick xmlns:r="http://schemas.openxmlformats.org/officeDocument/2006/relationships" r:id="rId5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6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5" name="Picture 2" descr="cid:f57373f413">
          <a:hlinkClick xmlns:r="http://schemas.openxmlformats.org/officeDocument/2006/relationships" r:id="rId5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58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28575</xdr:colOff>
      <xdr:row>2</xdr:row>
      <xdr:rowOff>9525</xdr:rowOff>
    </xdr:to>
    <xdr:pic>
      <xdr:nvPicPr>
        <xdr:cNvPr id="1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61912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7" name="Picture 2" descr="cid:ac5447513">
          <a:hlinkClick xmlns:r="http://schemas.openxmlformats.org/officeDocument/2006/relationships" r:id="rId5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2" cstate="print"/>
        <a:srcRect/>
        <a:stretch>
          <a:fillRect/>
        </a:stretch>
      </xdr:blipFill>
      <xdr:spPr bwMode="auto">
        <a:xfrm>
          <a:off x="17506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9" name="Picture 2" descr="cid:f2a015013">
          <a:hlinkClick xmlns:r="http://schemas.openxmlformats.org/officeDocument/2006/relationships" r:id="rId5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4" cstate="print"/>
        <a:srcRect/>
        <a:stretch>
          <a:fillRect/>
        </a:stretch>
      </xdr:blipFill>
      <xdr:spPr bwMode="auto">
        <a:xfrm>
          <a:off x="174212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1" name="Picture 2" descr="cid:1486e01413">
          <a:hlinkClick xmlns:r="http://schemas.openxmlformats.org/officeDocument/2006/relationships" r:id="rId5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6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3" name="Picture 2" descr="cid:1b05e04f13">
          <a:hlinkClick xmlns:r="http://schemas.openxmlformats.org/officeDocument/2006/relationships" r:id="rId5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8" cstate="print"/>
        <a:srcRect/>
        <a:stretch>
          <a:fillRect/>
        </a:stretch>
      </xdr:blipFill>
      <xdr:spPr bwMode="auto">
        <a:xfrm>
          <a:off x="173355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2</xdr:row>
      <xdr:rowOff>9525</xdr:rowOff>
    </xdr:to>
    <xdr:pic>
      <xdr:nvPicPr>
        <xdr:cNvPr id="1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5" name="Picture 2" descr="cid:2e1706e013">
          <a:hlinkClick xmlns:r="http://schemas.openxmlformats.org/officeDocument/2006/relationships" r:id="rId5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0" cstate="print"/>
        <a:srcRect/>
        <a:stretch>
          <a:fillRect/>
        </a:stretch>
      </xdr:blipFill>
      <xdr:spPr bwMode="auto">
        <a:xfrm>
          <a:off x="174783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7" name="Picture 2" descr="cid:33374fa113">
          <a:hlinkClick xmlns:r="http://schemas.openxmlformats.org/officeDocument/2006/relationships" r:id="rId5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29" name="Picture 2" descr="cid:396108aa13">
          <a:hlinkClick xmlns:r="http://schemas.openxmlformats.org/officeDocument/2006/relationships" r:id="rId5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1" name="Picture 2" descr="cid:3d8c6a7b13">
          <a:hlinkClick xmlns:r="http://schemas.openxmlformats.org/officeDocument/2006/relationships" r:id="rId5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3" name="Picture 2" descr="cid:42aef7bf13">
          <a:hlinkClick xmlns:r="http://schemas.openxmlformats.org/officeDocument/2006/relationships" r:id="rId5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78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5" name="Picture 2" descr="cid:521d880d13">
          <a:hlinkClick xmlns:r="http://schemas.openxmlformats.org/officeDocument/2006/relationships" r:id="rId5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0" cstate="print"/>
        <a:srcRect/>
        <a:stretch>
          <a:fillRect/>
        </a:stretch>
      </xdr:blipFill>
      <xdr:spPr bwMode="auto">
        <a:xfrm>
          <a:off x="17554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7" name="Picture 2" descr="cid:5744887d13">
          <a:hlinkClick xmlns:r="http://schemas.openxmlformats.org/officeDocument/2006/relationships" r:id="rId5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2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9" name="Picture 2" descr="cid:5d65a7e413">
          <a:hlinkClick xmlns:r="http://schemas.openxmlformats.org/officeDocument/2006/relationships" r:id="rId5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4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1" name="Picture 2" descr="cid:61b2a1ef13">
          <a:hlinkClick xmlns:r="http://schemas.openxmlformats.org/officeDocument/2006/relationships" r:id="rId5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6" cstate="print"/>
        <a:srcRect/>
        <a:stretch>
          <a:fillRect/>
        </a:stretch>
      </xdr:blipFill>
      <xdr:spPr bwMode="auto">
        <a:xfrm>
          <a:off x="1738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3" name="Picture 2" descr="cid:680b06d213">
          <a:hlinkClick xmlns:r="http://schemas.openxmlformats.org/officeDocument/2006/relationships" r:id="rId5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8" cstate="print"/>
        <a:srcRect/>
        <a:stretch>
          <a:fillRect/>
        </a:stretch>
      </xdr:blipFill>
      <xdr:spPr bwMode="auto">
        <a:xfrm>
          <a:off x="174688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5" name="Picture 2" descr="cid:546d451e13">
          <a:hlinkClick xmlns:r="http://schemas.openxmlformats.org/officeDocument/2006/relationships" r:id="rId5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0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7" name="Picture 2" descr="cid:58d5456613">
          <a:hlinkClick xmlns:r="http://schemas.openxmlformats.org/officeDocument/2006/relationships" r:id="rId5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49" name="Picture 2" descr="cid:5deba76d13">
          <a:hlinkClick xmlns:r="http://schemas.openxmlformats.org/officeDocument/2006/relationships" r:id="rId5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1" name="Picture 2" descr="cid:6329896713">
          <a:hlinkClick xmlns:r="http://schemas.openxmlformats.org/officeDocument/2006/relationships" r:id="rId5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6" cstate="print"/>
        <a:srcRect/>
        <a:stretch>
          <a:fillRect/>
        </a:stretch>
      </xdr:blipFill>
      <xdr:spPr bwMode="auto">
        <a:xfrm>
          <a:off x="198977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3" name="Picture 2" descr="cid:77ad0c9f13">
          <a:hlinkClick xmlns:r="http://schemas.openxmlformats.org/officeDocument/2006/relationships" r:id="rId5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98" cstate="print"/>
        <a:srcRect/>
        <a:stretch>
          <a:fillRect/>
        </a:stretch>
      </xdr:blipFill>
      <xdr:spPr bwMode="auto">
        <a:xfrm>
          <a:off x="19935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5" name="Picture 2" descr="cid:7cd4f13913">
          <a:hlinkClick xmlns:r="http://schemas.openxmlformats.org/officeDocument/2006/relationships" r:id="rId5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7" name="Picture 2" descr="cid:81fbe07713">
          <a:hlinkClick xmlns:r="http://schemas.openxmlformats.org/officeDocument/2006/relationships" r:id="rId6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9" name="Picture 2" descr="cid:880ae98a13">
          <a:hlinkClick xmlns:r="http://schemas.openxmlformats.org/officeDocument/2006/relationships" r:id="rId6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1" name="Picture 2" descr="cid:968b5fea13">
          <a:hlinkClick xmlns:r="http://schemas.openxmlformats.org/officeDocument/2006/relationships" r:id="rId6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6" cstate="print"/>
        <a:srcRect/>
        <a:stretch>
          <a:fillRect/>
        </a:stretch>
      </xdr:blipFill>
      <xdr:spPr bwMode="auto">
        <a:xfrm>
          <a:off x="198120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3" name="Picture 2" descr="cid:9ba56f9813">
          <a:hlinkClick xmlns:r="http://schemas.openxmlformats.org/officeDocument/2006/relationships" r:id="rId6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5" name="Picture 2" descr="cid:a0d8010713">
          <a:hlinkClick xmlns:r="http://schemas.openxmlformats.org/officeDocument/2006/relationships" r:id="rId6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7" name="Picture 2" descr="cid:a5fed86e13">
          <a:hlinkClick xmlns:r="http://schemas.openxmlformats.org/officeDocument/2006/relationships" r:id="rId6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69" name="Picture 2" descr="cid:ab81868f13">
          <a:hlinkClick xmlns:r="http://schemas.openxmlformats.org/officeDocument/2006/relationships" r:id="rId6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1" name="Picture 2" descr="cid:ba92741a13">
          <a:hlinkClick xmlns:r="http://schemas.openxmlformats.org/officeDocument/2006/relationships" r:id="rId6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3" name="Picture 2" descr="cid:bfc2992113">
          <a:hlinkClick xmlns:r="http://schemas.openxmlformats.org/officeDocument/2006/relationships" r:id="rId6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1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5" name="Picture 2" descr="cid:c58b0f2713">
          <a:hlinkClick xmlns:r="http://schemas.openxmlformats.org/officeDocument/2006/relationships" r:id="rId6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0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7" name="Picture 2" descr="cid:ca1bb4ac13">
          <a:hlinkClick xmlns:r="http://schemas.openxmlformats.org/officeDocument/2006/relationships" r:id="rId6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9" name="Picture 2" descr="cid:cf309d6013">
          <a:hlinkClick xmlns:r="http://schemas.openxmlformats.org/officeDocument/2006/relationships" r:id="rId6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4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1" name="Picture 2" descr="cid:cfefaa3513">
          <a:hlinkClick xmlns:r="http://schemas.openxmlformats.org/officeDocument/2006/relationships" r:id="rId6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6" cstate="print"/>
        <a:srcRect/>
        <a:stretch>
          <a:fillRect/>
        </a:stretch>
      </xdr:blipFill>
      <xdr:spPr bwMode="auto">
        <a:xfrm>
          <a:off x="19802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3" name="Picture 2" descr="cid:e8e5efd513">
          <a:hlinkClick xmlns:r="http://schemas.openxmlformats.org/officeDocument/2006/relationships" r:id="rId6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5" name="Picture 2" descr="cid:ee19d15713">
          <a:hlinkClick xmlns:r="http://schemas.openxmlformats.org/officeDocument/2006/relationships" r:id="rId6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7" name="Picture 2" descr="cid:f336ae0513">
          <a:hlinkClick xmlns:r="http://schemas.openxmlformats.org/officeDocument/2006/relationships" r:id="rId6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89" name="Picture 2" descr="cid:2a34f1913">
          <a:hlinkClick xmlns:r="http://schemas.openxmlformats.org/officeDocument/2006/relationships" r:id="rId6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1" name="Picture 2" descr="cid:2a6402f13">
          <a:hlinkClick xmlns:r="http://schemas.openxmlformats.org/officeDocument/2006/relationships" r:id="rId6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3" name="Picture 2" descr="cid:2a8275a13">
          <a:hlinkClick xmlns:r="http://schemas.openxmlformats.org/officeDocument/2006/relationships" r:id="rId6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5" name="Picture 2" descr="cid:8ce589313">
          <a:hlinkClick xmlns:r="http://schemas.openxmlformats.org/officeDocument/2006/relationships" r:id="rId6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0" cstate="print"/>
        <a:srcRect/>
        <a:stretch>
          <a:fillRect/>
        </a:stretch>
      </xdr:blipFill>
      <xdr:spPr bwMode="auto">
        <a:xfrm>
          <a:off x="19992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7" name="Picture 2" descr="cid:cffdcff13">
          <a:hlinkClick xmlns:r="http://schemas.openxmlformats.org/officeDocument/2006/relationships" r:id="rId6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9" name="Picture 2" descr="cid:1212874113">
          <a:hlinkClick xmlns:r="http://schemas.openxmlformats.org/officeDocument/2006/relationships" r:id="rId6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1" name="Picture 2" descr="cid:174ffe7613">
          <a:hlinkClick xmlns:r="http://schemas.openxmlformats.org/officeDocument/2006/relationships" r:id="rId6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3" name="Picture 2" descr="cid:26b6ba8e13">
          <a:hlinkClick xmlns:r="http://schemas.openxmlformats.org/officeDocument/2006/relationships" r:id="rId6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5" name="Picture 2" descr="cid:2be8618a13">
          <a:hlinkClick xmlns:r="http://schemas.openxmlformats.org/officeDocument/2006/relationships" r:id="rId6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7" name="Picture 2" descr="cid:312c577b13">
          <a:hlinkClick xmlns:r="http://schemas.openxmlformats.org/officeDocument/2006/relationships" r:id="rId6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2" cstate="print"/>
        <a:srcRect/>
        <a:stretch>
          <a:fillRect/>
        </a:stretch>
      </xdr:blipFill>
      <xdr:spPr bwMode="auto">
        <a:xfrm>
          <a:off x="198405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09" name="Picture 2" descr="cid:3648ce8a13">
          <a:hlinkClick xmlns:r="http://schemas.openxmlformats.org/officeDocument/2006/relationships" r:id="rId6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1" name="Picture 2" descr="cid:3c6b665113">
          <a:hlinkClick xmlns:r="http://schemas.openxmlformats.org/officeDocument/2006/relationships" r:id="rId6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3" name="Picture 2" descr="cid:4accbfba13">
          <a:hlinkClick xmlns:r="http://schemas.openxmlformats.org/officeDocument/2006/relationships" r:id="rId6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5" name="Picture 2" descr="cid:5002287713">
          <a:hlinkClick xmlns:r="http://schemas.openxmlformats.org/officeDocument/2006/relationships" r:id="rId6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M41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O19" sqref="O19"/>
    </sheetView>
  </sheetViews>
  <sheetFormatPr defaultRowHeight="11.25"/>
  <cols>
    <col min="1" max="1" width="9.7109375" style="1" customWidth="1"/>
    <col min="2" max="2" width="4.5703125" style="4" customWidth="1"/>
    <col min="3" max="4" width="9.140625" style="1"/>
    <col min="5" max="5" width="12.28515625" style="1" customWidth="1"/>
    <col min="6" max="6" width="13.7109375" style="26" customWidth="1"/>
    <col min="7" max="7" width="14.28515625" style="1" customWidth="1"/>
    <col min="8" max="8" width="11.85546875" style="26" customWidth="1"/>
    <col min="9" max="9" width="11.28515625" style="2" customWidth="1"/>
    <col min="10" max="10" width="12.85546875" style="2" customWidth="1"/>
    <col min="11" max="12" width="9.85546875" style="2" customWidth="1"/>
    <col min="13" max="16384" width="9.140625" style="1"/>
  </cols>
  <sheetData>
    <row r="1" spans="1:13">
      <c r="A1" s="5"/>
      <c r="B1" s="6"/>
      <c r="C1" s="7"/>
      <c r="D1" s="8"/>
      <c r="E1" s="9" t="s">
        <v>0</v>
      </c>
      <c r="F1" s="23" t="s">
        <v>1</v>
      </c>
      <c r="G1" s="10" t="s">
        <v>42</v>
      </c>
      <c r="H1" s="23" t="s">
        <v>2</v>
      </c>
      <c r="I1" s="17" t="s">
        <v>40</v>
      </c>
      <c r="J1" s="18" t="s">
        <v>41</v>
      </c>
      <c r="K1" s="19" t="s">
        <v>43</v>
      </c>
      <c r="L1" s="19" t="s">
        <v>44</v>
      </c>
    </row>
    <row r="2" spans="1:13">
      <c r="A2" s="11" t="s">
        <v>3</v>
      </c>
      <c r="B2" s="12"/>
      <c r="C2" s="66" t="s">
        <v>4</v>
      </c>
      <c r="D2" s="66"/>
      <c r="E2" s="13"/>
      <c r="F2" s="24"/>
      <c r="G2" s="14"/>
      <c r="H2" s="24"/>
      <c r="I2" s="20"/>
      <c r="J2" s="21"/>
      <c r="K2" s="22"/>
      <c r="L2" s="22"/>
    </row>
    <row r="3" spans="1:13">
      <c r="A3" s="67" t="s">
        <v>5</v>
      </c>
      <c r="B3" s="67"/>
      <c r="C3" s="67"/>
      <c r="D3" s="67"/>
      <c r="E3" s="15">
        <f>SUM(E4:E41)</f>
        <v>12969388.3718</v>
      </c>
      <c r="F3" s="25">
        <f>RA!I7</f>
        <v>1090279.6762999999</v>
      </c>
      <c r="G3" s="16">
        <f>SUM(G4:G41)</f>
        <v>11879108.695499999</v>
      </c>
      <c r="H3" s="27">
        <f>RA!J7</f>
        <v>8.4065620139084594</v>
      </c>
      <c r="I3" s="20">
        <f>SUM(I4:I41)</f>
        <v>12969392.254219294</v>
      </c>
      <c r="J3" s="21">
        <f>SUM(J4:J41)</f>
        <v>11879108.66155822</v>
      </c>
      <c r="K3" s="22">
        <f>E3-I3</f>
        <v>-3.8824192937463522</v>
      </c>
      <c r="L3" s="22">
        <f>G3-J3</f>
        <v>3.3941779285669327E-2</v>
      </c>
    </row>
    <row r="4" spans="1:13">
      <c r="A4" s="68">
        <f>RA!A8</f>
        <v>42485</v>
      </c>
      <c r="B4" s="12">
        <v>12</v>
      </c>
      <c r="C4" s="63" t="s">
        <v>6</v>
      </c>
      <c r="D4" s="63"/>
      <c r="E4" s="15">
        <f>VLOOKUP(C4,RA!B8:D35,3,0)</f>
        <v>432983.05560000002</v>
      </c>
      <c r="F4" s="25">
        <f>VLOOKUP(C4,RA!B8:I38,8,0)</f>
        <v>112119.8259</v>
      </c>
      <c r="G4" s="16">
        <f t="shared" ref="G4:G41" si="0">E4-F4</f>
        <v>320863.22970000003</v>
      </c>
      <c r="H4" s="27">
        <f>RA!J8</f>
        <v>25.894737553789898</v>
      </c>
      <c r="I4" s="20">
        <f>VLOOKUP(B4,RMS!B:D,3,FALSE)</f>
        <v>432983.59287350398</v>
      </c>
      <c r="J4" s="21">
        <f>VLOOKUP(B4,RMS!B:E,4,FALSE)</f>
        <v>320863.239917094</v>
      </c>
      <c r="K4" s="22">
        <f t="shared" ref="K4:K41" si="1">E4-I4</f>
        <v>-0.53727350395638496</v>
      </c>
      <c r="L4" s="22">
        <f t="shared" ref="L4:L41" si="2">G4-J4</f>
        <v>-1.0217093979008496E-2</v>
      </c>
    </row>
    <row r="5" spans="1:13">
      <c r="A5" s="68"/>
      <c r="B5" s="12">
        <v>13</v>
      </c>
      <c r="C5" s="63" t="s">
        <v>7</v>
      </c>
      <c r="D5" s="63"/>
      <c r="E5" s="15">
        <f>VLOOKUP(C5,RA!B8:D36,3,0)</f>
        <v>46594.377099999998</v>
      </c>
      <c r="F5" s="25">
        <f>VLOOKUP(C5,RA!B9:I39,8,0)</f>
        <v>9635.3271999999997</v>
      </c>
      <c r="G5" s="16">
        <f t="shared" si="0"/>
        <v>36959.049899999998</v>
      </c>
      <c r="H5" s="27">
        <f>RA!J9</f>
        <v>20.679163022870402</v>
      </c>
      <c r="I5" s="20">
        <f>VLOOKUP(B5,RMS!B:D,3,FALSE)</f>
        <v>46594.396564102601</v>
      </c>
      <c r="J5" s="21">
        <f>VLOOKUP(B5,RMS!B:E,4,FALSE)</f>
        <v>36959.051151282103</v>
      </c>
      <c r="K5" s="22">
        <f t="shared" si="1"/>
        <v>-1.9464102602796629E-2</v>
      </c>
      <c r="L5" s="22">
        <f t="shared" si="2"/>
        <v>-1.2512821049313061E-3</v>
      </c>
      <c r="M5" s="32"/>
    </row>
    <row r="6" spans="1:13">
      <c r="A6" s="68"/>
      <c r="B6" s="12">
        <v>14</v>
      </c>
      <c r="C6" s="63" t="s">
        <v>8</v>
      </c>
      <c r="D6" s="63"/>
      <c r="E6" s="15">
        <f>VLOOKUP(C6,RA!B10:D37,3,0)</f>
        <v>84839.583100000003</v>
      </c>
      <c r="F6" s="25">
        <f>VLOOKUP(C6,RA!B10:I40,8,0)</f>
        <v>22270.882600000001</v>
      </c>
      <c r="G6" s="16">
        <f t="shared" si="0"/>
        <v>62568.700500000006</v>
      </c>
      <c r="H6" s="27">
        <f>RA!J10</f>
        <v>26.2505799607118</v>
      </c>
      <c r="I6" s="20">
        <f>VLOOKUP(B6,RMS!B:D,3,FALSE)</f>
        <v>84841.291100794202</v>
      </c>
      <c r="J6" s="21">
        <f>VLOOKUP(B6,RMS!B:E,4,FALSE)</f>
        <v>62568.701058607599</v>
      </c>
      <c r="K6" s="22">
        <f>E6-I6</f>
        <v>-1.7080007941985969</v>
      </c>
      <c r="L6" s="22">
        <f t="shared" si="2"/>
        <v>-5.5860759312054142E-4</v>
      </c>
      <c r="M6" s="32"/>
    </row>
    <row r="7" spans="1:13">
      <c r="A7" s="68"/>
      <c r="B7" s="12">
        <v>15</v>
      </c>
      <c r="C7" s="63" t="s">
        <v>9</v>
      </c>
      <c r="D7" s="63"/>
      <c r="E7" s="15">
        <f>VLOOKUP(C7,RA!B10:D38,3,0)</f>
        <v>36170.656799999997</v>
      </c>
      <c r="F7" s="25">
        <f>VLOOKUP(C7,RA!B11:I41,8,0)</f>
        <v>8777.8955000000005</v>
      </c>
      <c r="G7" s="16">
        <f t="shared" si="0"/>
        <v>27392.761299999998</v>
      </c>
      <c r="H7" s="27">
        <f>RA!J11</f>
        <v>24.268001403834099</v>
      </c>
      <c r="I7" s="20">
        <f>VLOOKUP(B7,RMS!B:D,3,FALSE)</f>
        <v>36170.680259995497</v>
      </c>
      <c r="J7" s="21">
        <f>VLOOKUP(B7,RMS!B:E,4,FALSE)</f>
        <v>27392.7610905605</v>
      </c>
      <c r="K7" s="22">
        <f t="shared" si="1"/>
        <v>-2.3459995500161313E-2</v>
      </c>
      <c r="L7" s="22">
        <f t="shared" si="2"/>
        <v>2.0943949857610278E-4</v>
      </c>
      <c r="M7" s="32"/>
    </row>
    <row r="8" spans="1:13">
      <c r="A8" s="68"/>
      <c r="B8" s="12">
        <v>16</v>
      </c>
      <c r="C8" s="63" t="s">
        <v>10</v>
      </c>
      <c r="D8" s="63"/>
      <c r="E8" s="15">
        <f>VLOOKUP(C8,RA!B12:D38,3,0)</f>
        <v>104056.2179</v>
      </c>
      <c r="F8" s="25">
        <f>VLOOKUP(C8,RA!B12:I42,8,0)</f>
        <v>16438.036400000001</v>
      </c>
      <c r="G8" s="16">
        <f t="shared" si="0"/>
        <v>87618.181500000006</v>
      </c>
      <c r="H8" s="27">
        <f>RA!J12</f>
        <v>15.7972649128928</v>
      </c>
      <c r="I8" s="20">
        <f>VLOOKUP(B8,RMS!B:D,3,FALSE)</f>
        <v>104056.223995726</v>
      </c>
      <c r="J8" s="21">
        <f>VLOOKUP(B8,RMS!B:E,4,FALSE)</f>
        <v>87618.181488888906</v>
      </c>
      <c r="K8" s="22">
        <f t="shared" si="1"/>
        <v>-6.0957259993301705E-3</v>
      </c>
      <c r="L8" s="22">
        <f t="shared" si="2"/>
        <v>1.1111100320704281E-5</v>
      </c>
      <c r="M8" s="32"/>
    </row>
    <row r="9" spans="1:13">
      <c r="A9" s="68"/>
      <c r="B9" s="12">
        <v>17</v>
      </c>
      <c r="C9" s="63" t="s">
        <v>11</v>
      </c>
      <c r="D9" s="63"/>
      <c r="E9" s="15">
        <f>VLOOKUP(C9,RA!B12:D39,3,0)</f>
        <v>156981.41529999999</v>
      </c>
      <c r="F9" s="25">
        <f>VLOOKUP(C9,RA!B13:I43,8,0)</f>
        <v>45922.793100000003</v>
      </c>
      <c r="G9" s="16">
        <f t="shared" si="0"/>
        <v>111058.62219999998</v>
      </c>
      <c r="H9" s="27">
        <f>RA!J13</f>
        <v>29.2536495560567</v>
      </c>
      <c r="I9" s="20">
        <f>VLOOKUP(B9,RMS!B:D,3,FALSE)</f>
        <v>156981.57016923101</v>
      </c>
      <c r="J9" s="21">
        <f>VLOOKUP(B9,RMS!B:E,4,FALSE)</f>
        <v>111058.621237607</v>
      </c>
      <c r="K9" s="22">
        <f t="shared" si="1"/>
        <v>-0.15486923101707362</v>
      </c>
      <c r="L9" s="22">
        <f t="shared" si="2"/>
        <v>9.6239298000000417E-4</v>
      </c>
      <c r="M9" s="32"/>
    </row>
    <row r="10" spans="1:13">
      <c r="A10" s="68"/>
      <c r="B10" s="12">
        <v>18</v>
      </c>
      <c r="C10" s="63" t="s">
        <v>12</v>
      </c>
      <c r="D10" s="63"/>
      <c r="E10" s="15">
        <f>VLOOKUP(C10,RA!B14:D40,3,0)</f>
        <v>113887.0129</v>
      </c>
      <c r="F10" s="25">
        <f>VLOOKUP(C10,RA!B14:I43,8,0)</f>
        <v>13627.173199999999</v>
      </c>
      <c r="G10" s="16">
        <f t="shared" si="0"/>
        <v>100259.8397</v>
      </c>
      <c r="H10" s="27">
        <f>RA!J14</f>
        <v>11.965519906967399</v>
      </c>
      <c r="I10" s="20">
        <f>VLOOKUP(B10,RMS!B:D,3,FALSE)</f>
        <v>113887.02655470101</v>
      </c>
      <c r="J10" s="21">
        <f>VLOOKUP(B10,RMS!B:E,4,FALSE)</f>
        <v>100259.842429914</v>
      </c>
      <c r="K10" s="22">
        <f t="shared" si="1"/>
        <v>-1.3654701004270464E-2</v>
      </c>
      <c r="L10" s="22">
        <f t="shared" si="2"/>
        <v>-2.7299140056129545E-3</v>
      </c>
      <c r="M10" s="32"/>
    </row>
    <row r="11" spans="1:13">
      <c r="A11" s="68"/>
      <c r="B11" s="12">
        <v>19</v>
      </c>
      <c r="C11" s="63" t="s">
        <v>13</v>
      </c>
      <c r="D11" s="63"/>
      <c r="E11" s="15">
        <f>VLOOKUP(C11,RA!B14:D41,3,0)</f>
        <v>73078.091700000004</v>
      </c>
      <c r="F11" s="25">
        <f>VLOOKUP(C11,RA!B15:I44,8,0)</f>
        <v>10393.869500000001</v>
      </c>
      <c r="G11" s="16">
        <f t="shared" si="0"/>
        <v>62684.222200000004</v>
      </c>
      <c r="H11" s="27">
        <f>RA!J15</f>
        <v>14.222962392982099</v>
      </c>
      <c r="I11" s="20">
        <f>VLOOKUP(B11,RMS!B:D,3,FALSE)</f>
        <v>73078.231227350407</v>
      </c>
      <c r="J11" s="21">
        <f>VLOOKUP(B11,RMS!B:E,4,FALSE)</f>
        <v>62684.223167521399</v>
      </c>
      <c r="K11" s="22">
        <f t="shared" si="1"/>
        <v>-0.13952735040220432</v>
      </c>
      <c r="L11" s="22">
        <f t="shared" si="2"/>
        <v>-9.6752139506861567E-4</v>
      </c>
      <c r="M11" s="32"/>
    </row>
    <row r="12" spans="1:13">
      <c r="A12" s="68"/>
      <c r="B12" s="12">
        <v>21</v>
      </c>
      <c r="C12" s="63" t="s">
        <v>14</v>
      </c>
      <c r="D12" s="63"/>
      <c r="E12" s="15">
        <f>VLOOKUP(C12,RA!B16:D42,3,0)</f>
        <v>592676.45169999998</v>
      </c>
      <c r="F12" s="25">
        <f>VLOOKUP(C12,RA!B16:I45,8,0)</f>
        <v>-13309.691500000001</v>
      </c>
      <c r="G12" s="16">
        <f t="shared" si="0"/>
        <v>605986.14319999993</v>
      </c>
      <c r="H12" s="27">
        <f>RA!J16</f>
        <v>-2.2456926476196601</v>
      </c>
      <c r="I12" s="20">
        <f>VLOOKUP(B12,RMS!B:D,3,FALSE)</f>
        <v>592676.08615470096</v>
      </c>
      <c r="J12" s="21">
        <f>VLOOKUP(B12,RMS!B:E,4,FALSE)</f>
        <v>605986.14346666704</v>
      </c>
      <c r="K12" s="22">
        <f t="shared" si="1"/>
        <v>0.36554529902059585</v>
      </c>
      <c r="L12" s="22">
        <f t="shared" si="2"/>
        <v>-2.6666710618883371E-4</v>
      </c>
      <c r="M12" s="32"/>
    </row>
    <row r="13" spans="1:13">
      <c r="A13" s="68"/>
      <c r="B13" s="12">
        <v>22</v>
      </c>
      <c r="C13" s="63" t="s">
        <v>15</v>
      </c>
      <c r="D13" s="63"/>
      <c r="E13" s="15">
        <f>VLOOKUP(C13,RA!B16:D43,3,0)</f>
        <v>376215.75780000002</v>
      </c>
      <c r="F13" s="25">
        <f>VLOOKUP(C13,RA!B17:I46,8,0)</f>
        <v>35021.702599999997</v>
      </c>
      <c r="G13" s="16">
        <f t="shared" si="0"/>
        <v>341194.0552</v>
      </c>
      <c r="H13" s="27">
        <f>RA!J17</f>
        <v>9.3089409132665502</v>
      </c>
      <c r="I13" s="20">
        <f>VLOOKUP(B13,RMS!B:D,3,FALSE)</f>
        <v>376215.73528974399</v>
      </c>
      <c r="J13" s="21">
        <f>VLOOKUP(B13,RMS!B:E,4,FALSE)</f>
        <v>341194.05593846203</v>
      </c>
      <c r="K13" s="22">
        <f t="shared" si="1"/>
        <v>2.2510256036184728E-2</v>
      </c>
      <c r="L13" s="22">
        <f t="shared" si="2"/>
        <v>-7.384620257653296E-4</v>
      </c>
      <c r="M13" s="32"/>
    </row>
    <row r="14" spans="1:13">
      <c r="A14" s="68"/>
      <c r="B14" s="12">
        <v>23</v>
      </c>
      <c r="C14" s="63" t="s">
        <v>16</v>
      </c>
      <c r="D14" s="63"/>
      <c r="E14" s="15">
        <f>VLOOKUP(C14,RA!B18:D43,3,0)</f>
        <v>1142849.3753</v>
      </c>
      <c r="F14" s="25">
        <f>VLOOKUP(C14,RA!B18:I47,8,0)</f>
        <v>141450.18119999999</v>
      </c>
      <c r="G14" s="16">
        <f t="shared" si="0"/>
        <v>1001399.1941</v>
      </c>
      <c r="H14" s="27">
        <f>RA!J18</f>
        <v>12.376974976502799</v>
      </c>
      <c r="I14" s="20">
        <f>VLOOKUP(B14,RMS!B:D,3,FALSE)</f>
        <v>1142849.5990341899</v>
      </c>
      <c r="J14" s="21">
        <f>VLOOKUP(B14,RMS!B:E,4,FALSE)</f>
        <v>1001399.18909573</v>
      </c>
      <c r="K14" s="22">
        <f t="shared" si="1"/>
        <v>-0.22373418998904526</v>
      </c>
      <c r="L14" s="22">
        <f t="shared" si="2"/>
        <v>5.004270002245903E-3</v>
      </c>
      <c r="M14" s="32"/>
    </row>
    <row r="15" spans="1:13">
      <c r="A15" s="68"/>
      <c r="B15" s="12">
        <v>24</v>
      </c>
      <c r="C15" s="63" t="s">
        <v>17</v>
      </c>
      <c r="D15" s="63"/>
      <c r="E15" s="15">
        <f>VLOOKUP(C15,RA!B18:D44,3,0)</f>
        <v>384484.13459999999</v>
      </c>
      <c r="F15" s="25">
        <f>VLOOKUP(C15,RA!B19:I48,8,0)</f>
        <v>34809.554100000001</v>
      </c>
      <c r="G15" s="16">
        <f t="shared" si="0"/>
        <v>349674.58049999998</v>
      </c>
      <c r="H15" s="27">
        <f>RA!J19</f>
        <v>9.05357359835258</v>
      </c>
      <c r="I15" s="20">
        <f>VLOOKUP(B15,RMS!B:D,3,FALSE)</f>
        <v>384484.15680940199</v>
      </c>
      <c r="J15" s="21">
        <f>VLOOKUP(B15,RMS!B:E,4,FALSE)</f>
        <v>349674.58148461499</v>
      </c>
      <c r="K15" s="22">
        <f t="shared" si="1"/>
        <v>-2.220940199913457E-2</v>
      </c>
      <c r="L15" s="22">
        <f t="shared" si="2"/>
        <v>-9.8461500601842999E-4</v>
      </c>
      <c r="M15" s="32"/>
    </row>
    <row r="16" spans="1:13">
      <c r="A16" s="68"/>
      <c r="B16" s="12">
        <v>25</v>
      </c>
      <c r="C16" s="63" t="s">
        <v>18</v>
      </c>
      <c r="D16" s="63"/>
      <c r="E16" s="15">
        <f>VLOOKUP(C16,RA!B20:D45,3,0)</f>
        <v>810262.02980000002</v>
      </c>
      <c r="F16" s="25">
        <f>VLOOKUP(C16,RA!B20:I49,8,0)</f>
        <v>44928.830499999996</v>
      </c>
      <c r="G16" s="16">
        <f t="shared" si="0"/>
        <v>765333.19929999998</v>
      </c>
      <c r="H16" s="27">
        <f>RA!J20</f>
        <v>5.5449754335754804</v>
      </c>
      <c r="I16" s="20">
        <f>VLOOKUP(B16,RMS!B:D,3,FALSE)</f>
        <v>810262.08149999997</v>
      </c>
      <c r="J16" s="21">
        <f>VLOOKUP(B16,RMS!B:E,4,FALSE)</f>
        <v>765333.19929999998</v>
      </c>
      <c r="K16" s="22">
        <f t="shared" si="1"/>
        <v>-5.1699999952688813E-2</v>
      </c>
      <c r="L16" s="22">
        <f t="shared" si="2"/>
        <v>0</v>
      </c>
      <c r="M16" s="32"/>
    </row>
    <row r="17" spans="1:13">
      <c r="A17" s="68"/>
      <c r="B17" s="12">
        <v>26</v>
      </c>
      <c r="C17" s="63" t="s">
        <v>19</v>
      </c>
      <c r="D17" s="63"/>
      <c r="E17" s="15">
        <f>VLOOKUP(C17,RA!B20:D46,3,0)</f>
        <v>263821.11959999998</v>
      </c>
      <c r="F17" s="25">
        <f>VLOOKUP(C17,RA!B21:I50,8,0)</f>
        <v>34496.128900000003</v>
      </c>
      <c r="G17" s="16">
        <f t="shared" si="0"/>
        <v>229324.99069999997</v>
      </c>
      <c r="H17" s="27">
        <f>RA!J21</f>
        <v>13.075575205011001</v>
      </c>
      <c r="I17" s="20">
        <f>VLOOKUP(B17,RMS!B:D,3,FALSE)</f>
        <v>263820.84012345498</v>
      </c>
      <c r="J17" s="21">
        <f>VLOOKUP(B17,RMS!B:E,4,FALSE)</f>
        <v>229324.990542591</v>
      </c>
      <c r="K17" s="22">
        <f t="shared" si="1"/>
        <v>0.27947654499439523</v>
      </c>
      <c r="L17" s="22">
        <f t="shared" si="2"/>
        <v>1.5740896924398839E-4</v>
      </c>
      <c r="M17" s="32"/>
    </row>
    <row r="18" spans="1:13">
      <c r="A18" s="68"/>
      <c r="B18" s="12">
        <v>27</v>
      </c>
      <c r="C18" s="63" t="s">
        <v>20</v>
      </c>
      <c r="D18" s="63"/>
      <c r="E18" s="15">
        <f>VLOOKUP(C18,RA!B22:D47,3,0)</f>
        <v>868116.49739999999</v>
      </c>
      <c r="F18" s="25">
        <f>VLOOKUP(C18,RA!B22:I51,8,0)</f>
        <v>36042.941200000001</v>
      </c>
      <c r="G18" s="16">
        <f t="shared" si="0"/>
        <v>832073.55619999999</v>
      </c>
      <c r="H18" s="27">
        <f>RA!J22</f>
        <v>4.1518553452155604</v>
      </c>
      <c r="I18" s="20">
        <f>VLOOKUP(B18,RMS!B:D,3,FALSE)</f>
        <v>868117.54240000003</v>
      </c>
      <c r="J18" s="21">
        <f>VLOOKUP(B18,RMS!B:E,4,FALSE)</f>
        <v>832073.55660000001</v>
      </c>
      <c r="K18" s="22">
        <f t="shared" si="1"/>
        <v>-1.0450000000419095</v>
      </c>
      <c r="L18" s="22">
        <f t="shared" si="2"/>
        <v>-4.0000001899898052E-4</v>
      </c>
      <c r="M18" s="32"/>
    </row>
    <row r="19" spans="1:13">
      <c r="A19" s="68"/>
      <c r="B19" s="12">
        <v>29</v>
      </c>
      <c r="C19" s="63" t="s">
        <v>21</v>
      </c>
      <c r="D19" s="63"/>
      <c r="E19" s="15">
        <f>VLOOKUP(C19,RA!B22:D48,3,0)</f>
        <v>1853993.3759999999</v>
      </c>
      <c r="F19" s="25">
        <f>VLOOKUP(C19,RA!B23:I52,8,0)</f>
        <v>91462.033800000005</v>
      </c>
      <c r="G19" s="16">
        <f t="shared" si="0"/>
        <v>1762531.3421999998</v>
      </c>
      <c r="H19" s="27">
        <f>RA!J23</f>
        <v>4.93324490712744</v>
      </c>
      <c r="I19" s="20">
        <f>VLOOKUP(B19,RMS!B:D,3,FALSE)</f>
        <v>1853994.24129915</v>
      </c>
      <c r="J19" s="21">
        <f>VLOOKUP(B19,RMS!B:E,4,FALSE)</f>
        <v>1762531.3587453</v>
      </c>
      <c r="K19" s="22">
        <f t="shared" si="1"/>
        <v>-0.86529915011487901</v>
      </c>
      <c r="L19" s="22">
        <f t="shared" si="2"/>
        <v>-1.6545300139114261E-2</v>
      </c>
      <c r="M19" s="32"/>
    </row>
    <row r="20" spans="1:13">
      <c r="A20" s="68"/>
      <c r="B20" s="12">
        <v>31</v>
      </c>
      <c r="C20" s="63" t="s">
        <v>22</v>
      </c>
      <c r="D20" s="63"/>
      <c r="E20" s="15">
        <f>VLOOKUP(C20,RA!B24:D49,3,0)</f>
        <v>177771.27849999999</v>
      </c>
      <c r="F20" s="25">
        <f>VLOOKUP(C20,RA!B24:I53,8,0)</f>
        <v>28758.022000000001</v>
      </c>
      <c r="G20" s="16">
        <f t="shared" si="0"/>
        <v>149013.25649999999</v>
      </c>
      <c r="H20" s="27">
        <f>RA!J24</f>
        <v>16.176978780067699</v>
      </c>
      <c r="I20" s="20">
        <f>VLOOKUP(B20,RMS!B:D,3,FALSE)</f>
        <v>177771.301614628</v>
      </c>
      <c r="J20" s="21">
        <f>VLOOKUP(B20,RMS!B:E,4,FALSE)</f>
        <v>149013.244518286</v>
      </c>
      <c r="K20" s="22">
        <f t="shared" si="1"/>
        <v>-2.3114628012990579E-2</v>
      </c>
      <c r="L20" s="22">
        <f t="shared" si="2"/>
        <v>1.198171399300918E-2</v>
      </c>
      <c r="M20" s="32"/>
    </row>
    <row r="21" spans="1:13">
      <c r="A21" s="68"/>
      <c r="B21" s="12">
        <v>32</v>
      </c>
      <c r="C21" s="63" t="s">
        <v>23</v>
      </c>
      <c r="D21" s="63"/>
      <c r="E21" s="15">
        <f>VLOOKUP(C21,RA!B24:D50,3,0)</f>
        <v>174554.38829999999</v>
      </c>
      <c r="F21" s="25">
        <f>VLOOKUP(C21,RA!B25:I54,8,0)</f>
        <v>14474.218500000001</v>
      </c>
      <c r="G21" s="16">
        <f t="shared" si="0"/>
        <v>160080.1698</v>
      </c>
      <c r="H21" s="27">
        <f>RA!J25</f>
        <v>8.2920966015037703</v>
      </c>
      <c r="I21" s="20">
        <f>VLOOKUP(B21,RMS!B:D,3,FALSE)</f>
        <v>174554.36613780301</v>
      </c>
      <c r="J21" s="21">
        <f>VLOOKUP(B21,RMS!B:E,4,FALSE)</f>
        <v>160080.170617136</v>
      </c>
      <c r="K21" s="22">
        <f t="shared" si="1"/>
        <v>2.216219698311761E-2</v>
      </c>
      <c r="L21" s="22">
        <f t="shared" si="2"/>
        <v>-8.1713599502108991E-4</v>
      </c>
      <c r="M21" s="32"/>
    </row>
    <row r="22" spans="1:13">
      <c r="A22" s="68"/>
      <c r="B22" s="12">
        <v>33</v>
      </c>
      <c r="C22" s="63" t="s">
        <v>24</v>
      </c>
      <c r="D22" s="63"/>
      <c r="E22" s="15">
        <f>VLOOKUP(C22,RA!B26:D51,3,0)</f>
        <v>464824.9327</v>
      </c>
      <c r="F22" s="25">
        <f>VLOOKUP(C22,RA!B26:I55,8,0)</f>
        <v>94121.314400000003</v>
      </c>
      <c r="G22" s="16">
        <f t="shared" si="0"/>
        <v>370703.61829999997</v>
      </c>
      <c r="H22" s="27">
        <f>RA!J26</f>
        <v>20.248766315800498</v>
      </c>
      <c r="I22" s="20">
        <f>VLOOKUP(B22,RMS!B:D,3,FALSE)</f>
        <v>464824.88399996201</v>
      </c>
      <c r="J22" s="21">
        <f>VLOOKUP(B22,RMS!B:E,4,FALSE)</f>
        <v>370703.612257817</v>
      </c>
      <c r="K22" s="22">
        <f t="shared" si="1"/>
        <v>4.8700037994422019E-2</v>
      </c>
      <c r="L22" s="22">
        <f t="shared" si="2"/>
        <v>6.0421829693950713E-3</v>
      </c>
      <c r="M22" s="32"/>
    </row>
    <row r="23" spans="1:13">
      <c r="A23" s="68"/>
      <c r="B23" s="12">
        <v>34</v>
      </c>
      <c r="C23" s="63" t="s">
        <v>25</v>
      </c>
      <c r="D23" s="63"/>
      <c r="E23" s="15">
        <f>VLOOKUP(C23,RA!B26:D52,3,0)</f>
        <v>181990.10130000001</v>
      </c>
      <c r="F23" s="25">
        <f>VLOOKUP(C23,RA!B27:I56,8,0)</f>
        <v>51221.182000000001</v>
      </c>
      <c r="G23" s="16">
        <f t="shared" si="0"/>
        <v>130768.91930000001</v>
      </c>
      <c r="H23" s="27">
        <f>RA!J27</f>
        <v>28.145037358688501</v>
      </c>
      <c r="I23" s="20">
        <f>VLOOKUP(B23,RMS!B:D,3,FALSE)</f>
        <v>181989.92814471701</v>
      </c>
      <c r="J23" s="21">
        <f>VLOOKUP(B23,RMS!B:E,4,FALSE)</f>
        <v>130768.93642974499</v>
      </c>
      <c r="K23" s="22">
        <f t="shared" si="1"/>
        <v>0.17315528300241567</v>
      </c>
      <c r="L23" s="22">
        <f t="shared" si="2"/>
        <v>-1.712974498514086E-2</v>
      </c>
      <c r="M23" s="32"/>
    </row>
    <row r="24" spans="1:13">
      <c r="A24" s="68"/>
      <c r="B24" s="12">
        <v>35</v>
      </c>
      <c r="C24" s="63" t="s">
        <v>26</v>
      </c>
      <c r="D24" s="63"/>
      <c r="E24" s="15">
        <f>VLOOKUP(C24,RA!B28:D53,3,0)</f>
        <v>707878.17279999994</v>
      </c>
      <c r="F24" s="25">
        <f>VLOOKUP(C24,RA!B28:I57,8,0)</f>
        <v>31543.176899999999</v>
      </c>
      <c r="G24" s="16">
        <f t="shared" si="0"/>
        <v>676334.99589999998</v>
      </c>
      <c r="H24" s="27">
        <f>RA!J28</f>
        <v>4.45601773186924</v>
      </c>
      <c r="I24" s="20">
        <f>VLOOKUP(B24,RMS!B:D,3,FALSE)</f>
        <v>707878.17294690304</v>
      </c>
      <c r="J24" s="21">
        <f>VLOOKUP(B24,RMS!B:E,4,FALSE)</f>
        <v>676334.99384955701</v>
      </c>
      <c r="K24" s="22">
        <f t="shared" si="1"/>
        <v>-1.4690309762954712E-4</v>
      </c>
      <c r="L24" s="22">
        <f t="shared" si="2"/>
        <v>2.0504429703578353E-3</v>
      </c>
      <c r="M24" s="32"/>
    </row>
    <row r="25" spans="1:13">
      <c r="A25" s="68"/>
      <c r="B25" s="12">
        <v>36</v>
      </c>
      <c r="C25" s="63" t="s">
        <v>27</v>
      </c>
      <c r="D25" s="63"/>
      <c r="E25" s="15">
        <f>VLOOKUP(C25,RA!B28:D54,3,0)</f>
        <v>760784.23910000001</v>
      </c>
      <c r="F25" s="25">
        <f>VLOOKUP(C25,RA!B29:I58,8,0)</f>
        <v>111867.3456</v>
      </c>
      <c r="G25" s="16">
        <f t="shared" si="0"/>
        <v>648916.89350000001</v>
      </c>
      <c r="H25" s="27">
        <f>RA!J29</f>
        <v>14.704214394916701</v>
      </c>
      <c r="I25" s="20">
        <f>VLOOKUP(B25,RMS!B:D,3,FALSE)</f>
        <v>760784.238578761</v>
      </c>
      <c r="J25" s="21">
        <f>VLOOKUP(B25,RMS!B:E,4,FALSE)</f>
        <v>648916.89160142594</v>
      </c>
      <c r="K25" s="22">
        <f t="shared" si="1"/>
        <v>5.2123900968581438E-4</v>
      </c>
      <c r="L25" s="22">
        <f t="shared" si="2"/>
        <v>1.8985740607604384E-3</v>
      </c>
      <c r="M25" s="32"/>
    </row>
    <row r="26" spans="1:13">
      <c r="A26" s="68"/>
      <c r="B26" s="12">
        <v>37</v>
      </c>
      <c r="C26" s="63" t="s">
        <v>71</v>
      </c>
      <c r="D26" s="63"/>
      <c r="E26" s="15">
        <f>VLOOKUP(C26,RA!B30:D55,3,0)</f>
        <v>1003530.9355</v>
      </c>
      <c r="F26" s="25">
        <f>VLOOKUP(C26,RA!B30:I59,8,0)</f>
        <v>99813.710300000006</v>
      </c>
      <c r="G26" s="16">
        <f t="shared" si="0"/>
        <v>903717.22519999999</v>
      </c>
      <c r="H26" s="27">
        <f>RA!J30</f>
        <v>9.9462514576363095</v>
      </c>
      <c r="I26" s="20">
        <f>VLOOKUP(B26,RMS!B:D,3,FALSE)</f>
        <v>1003530.95136195</v>
      </c>
      <c r="J26" s="21">
        <f>VLOOKUP(B26,RMS!B:E,4,FALSE)</f>
        <v>903717.23884042702</v>
      </c>
      <c r="K26" s="22">
        <f t="shared" si="1"/>
        <v>-1.5861949999816716E-2</v>
      </c>
      <c r="L26" s="22">
        <f t="shared" si="2"/>
        <v>-1.3640427030622959E-2</v>
      </c>
      <c r="M26" s="32"/>
    </row>
    <row r="27" spans="1:13">
      <c r="A27" s="68"/>
      <c r="B27" s="12">
        <v>38</v>
      </c>
      <c r="C27" s="63" t="s">
        <v>29</v>
      </c>
      <c r="D27" s="63"/>
      <c r="E27" s="15">
        <f>VLOOKUP(C27,RA!B30:D56,3,0)</f>
        <v>673911.84400000004</v>
      </c>
      <c r="F27" s="25">
        <f>VLOOKUP(C27,RA!B31:I60,8,0)</f>
        <v>30667.575400000002</v>
      </c>
      <c r="G27" s="16">
        <f t="shared" si="0"/>
        <v>643244.26860000007</v>
      </c>
      <c r="H27" s="27">
        <f>RA!J31</f>
        <v>4.5506805783339201</v>
      </c>
      <c r="I27" s="20">
        <f>VLOOKUP(B27,RMS!B:D,3,FALSE)</f>
        <v>673911.82158584101</v>
      </c>
      <c r="J27" s="21">
        <f>VLOOKUP(B27,RMS!B:E,4,FALSE)</f>
        <v>643244.20518938103</v>
      </c>
      <c r="K27" s="22">
        <f t="shared" si="1"/>
        <v>2.2414159029722214E-2</v>
      </c>
      <c r="L27" s="22">
        <f t="shared" si="2"/>
        <v>6.3410619040951133E-2</v>
      </c>
      <c r="M27" s="32"/>
    </row>
    <row r="28" spans="1:13">
      <c r="A28" s="68"/>
      <c r="B28" s="12">
        <v>39</v>
      </c>
      <c r="C28" s="63" t="s">
        <v>30</v>
      </c>
      <c r="D28" s="63"/>
      <c r="E28" s="15">
        <f>VLOOKUP(C28,RA!B32:D57,3,0)</f>
        <v>94588.619300000006</v>
      </c>
      <c r="F28" s="25">
        <f>VLOOKUP(C28,RA!B32:I61,8,0)</f>
        <v>24954.755499999999</v>
      </c>
      <c r="G28" s="16">
        <f t="shared" si="0"/>
        <v>69633.863800000006</v>
      </c>
      <c r="H28" s="27">
        <f>RA!J32</f>
        <v>26.382408036692802</v>
      </c>
      <c r="I28" s="20">
        <f>VLOOKUP(B28,RMS!B:D,3,FALSE)</f>
        <v>94588.592905612299</v>
      </c>
      <c r="J28" s="21">
        <f>VLOOKUP(B28,RMS!B:E,4,FALSE)</f>
        <v>69633.852335338597</v>
      </c>
      <c r="K28" s="22">
        <f t="shared" si="1"/>
        <v>2.639438770711422E-2</v>
      </c>
      <c r="L28" s="22">
        <f t="shared" si="2"/>
        <v>1.1464661409263499E-2</v>
      </c>
      <c r="M28" s="32"/>
    </row>
    <row r="29" spans="1:13">
      <c r="A29" s="68"/>
      <c r="B29" s="12">
        <v>40</v>
      </c>
      <c r="C29" s="63" t="s">
        <v>73</v>
      </c>
      <c r="D29" s="63"/>
      <c r="E29" s="15">
        <f>VLOOKUP(C29,RA!B32:D58,3,0)</f>
        <v>0</v>
      </c>
      <c r="F29" s="25">
        <f>VLOOKUP(C29,RA!B33:I62,8,0)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2"/>
    </row>
    <row r="30" spans="1:13" ht="12" thickBot="1">
      <c r="A30" s="68"/>
      <c r="B30" s="12">
        <v>42</v>
      </c>
      <c r="C30" s="63" t="s">
        <v>31</v>
      </c>
      <c r="D30" s="63"/>
      <c r="E30" s="15">
        <f>VLOOKUP(C30,RA!B34:D60,3,0)</f>
        <v>112553.6128</v>
      </c>
      <c r="F30" s="25">
        <f>VLOOKUP(C30,RA!B34:I64,8,0)</f>
        <v>9115.3361999999997</v>
      </c>
      <c r="G30" s="16">
        <f t="shared" si="0"/>
        <v>103438.2766</v>
      </c>
      <c r="H30" s="27">
        <f>RA!J34</f>
        <v>8.0986615829003394</v>
      </c>
      <c r="I30" s="20">
        <f>VLOOKUP(B30,RMS!B:D,3,FALSE)</f>
        <v>112553.6124</v>
      </c>
      <c r="J30" s="21">
        <f>VLOOKUP(B30,RMS!B:E,4,FALSE)</f>
        <v>103438.27899999999</v>
      </c>
      <c r="K30" s="22">
        <f t="shared" si="1"/>
        <v>4.0000000444706529E-4</v>
      </c>
      <c r="L30" s="22">
        <f t="shared" si="2"/>
        <v>-2.3999999975785613E-3</v>
      </c>
      <c r="M30" s="32"/>
    </row>
    <row r="31" spans="1:13" s="35" customFormat="1" ht="12" thickBot="1">
      <c r="A31" s="68"/>
      <c r="B31" s="12">
        <v>70</v>
      </c>
      <c r="C31" s="69" t="s">
        <v>68</v>
      </c>
      <c r="D31" s="70"/>
      <c r="E31" s="15">
        <f>VLOOKUP(C31,RA!B34:D61,3,0)</f>
        <v>96592.3</v>
      </c>
      <c r="F31" s="25">
        <f>VLOOKUP(C31,RA!B34:I65,8,0)</f>
        <v>-535.24</v>
      </c>
      <c r="G31" s="16">
        <f t="shared" si="0"/>
        <v>97127.540000000008</v>
      </c>
      <c r="H31" s="27">
        <f>RA!J34</f>
        <v>8.0986615829003394</v>
      </c>
      <c r="I31" s="20">
        <f>VLOOKUP(B31,RMS!B:D,3,FALSE)</f>
        <v>96592.3</v>
      </c>
      <c r="J31" s="21">
        <f>VLOOKUP(B31,RMS!B:E,4,FALSE)</f>
        <v>97127.54</v>
      </c>
      <c r="K31" s="22">
        <f t="shared" si="1"/>
        <v>0</v>
      </c>
      <c r="L31" s="22">
        <f t="shared" si="2"/>
        <v>0</v>
      </c>
    </row>
    <row r="32" spans="1:13">
      <c r="A32" s="68"/>
      <c r="B32" s="12">
        <v>71</v>
      </c>
      <c r="C32" s="63" t="s">
        <v>35</v>
      </c>
      <c r="D32" s="63"/>
      <c r="E32" s="15">
        <f>VLOOKUP(C32,RA!B34:D61,3,0)</f>
        <v>162076.51</v>
      </c>
      <c r="F32" s="25">
        <f>VLOOKUP(C32,RA!B34:I65,8,0)</f>
        <v>-23147.81</v>
      </c>
      <c r="G32" s="16">
        <f t="shared" si="0"/>
        <v>185224.32000000001</v>
      </c>
      <c r="H32" s="27">
        <f>RA!J34</f>
        <v>8.0986615829003394</v>
      </c>
      <c r="I32" s="20">
        <f>VLOOKUP(B32,RMS!B:D,3,FALSE)</f>
        <v>162076.51</v>
      </c>
      <c r="J32" s="21">
        <f>VLOOKUP(B32,RMS!B:E,4,FALSE)</f>
        <v>185224.32000000001</v>
      </c>
      <c r="K32" s="22">
        <f t="shared" si="1"/>
        <v>0</v>
      </c>
      <c r="L32" s="22">
        <f t="shared" si="2"/>
        <v>0</v>
      </c>
      <c r="M32" s="32"/>
    </row>
    <row r="33" spans="1:13">
      <c r="A33" s="68"/>
      <c r="B33" s="12">
        <v>72</v>
      </c>
      <c r="C33" s="63" t="s">
        <v>36</v>
      </c>
      <c r="D33" s="63"/>
      <c r="E33" s="15">
        <f>VLOOKUP(C33,RA!B34:D62,3,0)</f>
        <v>55276.09</v>
      </c>
      <c r="F33" s="25">
        <f>VLOOKUP(C33,RA!B34:I66,8,0)</f>
        <v>-6176.06</v>
      </c>
      <c r="G33" s="16">
        <f t="shared" si="0"/>
        <v>61452.149999999994</v>
      </c>
      <c r="H33" s="27">
        <f>RA!J35</f>
        <v>-0.55412284416045599</v>
      </c>
      <c r="I33" s="20">
        <f>VLOOKUP(B33,RMS!B:D,3,FALSE)</f>
        <v>55276.09</v>
      </c>
      <c r="J33" s="21">
        <f>VLOOKUP(B33,RMS!B:E,4,FALSE)</f>
        <v>61452.15</v>
      </c>
      <c r="K33" s="22">
        <f t="shared" si="1"/>
        <v>0</v>
      </c>
      <c r="L33" s="22">
        <f t="shared" si="2"/>
        <v>0</v>
      </c>
      <c r="M33" s="32"/>
    </row>
    <row r="34" spans="1:13">
      <c r="A34" s="68"/>
      <c r="B34" s="12">
        <v>73</v>
      </c>
      <c r="C34" s="63" t="s">
        <v>37</v>
      </c>
      <c r="D34" s="63"/>
      <c r="E34" s="15">
        <f>VLOOKUP(C34,RA!B34:D63,3,0)</f>
        <v>407285.06</v>
      </c>
      <c r="F34" s="25">
        <f>VLOOKUP(C34,RA!B34:I67,8,0)</f>
        <v>-26082.92</v>
      </c>
      <c r="G34" s="16">
        <f t="shared" si="0"/>
        <v>433367.98</v>
      </c>
      <c r="H34" s="27">
        <f>RA!J34</f>
        <v>8.0986615829003394</v>
      </c>
      <c r="I34" s="20">
        <f>VLOOKUP(B34,RMS!B:D,3,FALSE)</f>
        <v>407285.06</v>
      </c>
      <c r="J34" s="21">
        <f>VLOOKUP(B34,RMS!B:E,4,FALSE)</f>
        <v>433367.98</v>
      </c>
      <c r="K34" s="22">
        <f t="shared" si="1"/>
        <v>0</v>
      </c>
      <c r="L34" s="22">
        <f t="shared" si="2"/>
        <v>0</v>
      </c>
      <c r="M34" s="32"/>
    </row>
    <row r="35" spans="1:13" s="35" customFormat="1">
      <c r="A35" s="68"/>
      <c r="B35" s="12">
        <v>74</v>
      </c>
      <c r="C35" s="63" t="s">
        <v>69</v>
      </c>
      <c r="D35" s="63"/>
      <c r="E35" s="15">
        <f>VLOOKUP(C35,RA!B35:D64,3,0)</f>
        <v>0</v>
      </c>
      <c r="F35" s="25">
        <f>VLOOKUP(C35,RA!B35:I68,8,0)</f>
        <v>0</v>
      </c>
      <c r="G35" s="16">
        <f t="shared" si="0"/>
        <v>0</v>
      </c>
      <c r="H35" s="27">
        <f>RA!J35</f>
        <v>-0.55412284416045599</v>
      </c>
      <c r="I35" s="20">
        <f>VLOOKUP(B35,RMS!B:D,3,FALSE)</f>
        <v>0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>
      <c r="A36" s="68"/>
      <c r="B36" s="12">
        <v>75</v>
      </c>
      <c r="C36" s="63" t="s">
        <v>32</v>
      </c>
      <c r="D36" s="63"/>
      <c r="E36" s="15">
        <f>VLOOKUP(C36,RA!B8:D64,3,0)</f>
        <v>30621.3675</v>
      </c>
      <c r="F36" s="25">
        <f>VLOOKUP(C36,RA!B8:I68,8,0)</f>
        <v>2146.1972000000001</v>
      </c>
      <c r="G36" s="16">
        <f t="shared" si="0"/>
        <v>28475.170300000002</v>
      </c>
      <c r="H36" s="27">
        <f>RA!J35</f>
        <v>-0.55412284416045599</v>
      </c>
      <c r="I36" s="20">
        <f>VLOOKUP(B36,RMS!B:D,3,FALSE)</f>
        <v>30621.367521367501</v>
      </c>
      <c r="J36" s="21">
        <f>VLOOKUP(B36,RMS!B:E,4,FALSE)</f>
        <v>28475.170940170901</v>
      </c>
      <c r="K36" s="22">
        <f t="shared" si="1"/>
        <v>-2.136750117642805E-5</v>
      </c>
      <c r="L36" s="22">
        <f t="shared" si="2"/>
        <v>-6.4017089971457608E-4</v>
      </c>
      <c r="M36" s="32"/>
    </row>
    <row r="37" spans="1:13">
      <c r="A37" s="68"/>
      <c r="B37" s="12">
        <v>76</v>
      </c>
      <c r="C37" s="63" t="s">
        <v>33</v>
      </c>
      <c r="D37" s="63"/>
      <c r="E37" s="15">
        <f>VLOOKUP(C37,RA!B8:D65,3,0)</f>
        <v>245579.23800000001</v>
      </c>
      <c r="F37" s="25">
        <f>VLOOKUP(C37,RA!B8:I69,8,0)</f>
        <v>11904.3231</v>
      </c>
      <c r="G37" s="16">
        <f t="shared" si="0"/>
        <v>233674.9149</v>
      </c>
      <c r="H37" s="27">
        <f>RA!J36</f>
        <v>-14.2820264330716</v>
      </c>
      <c r="I37" s="20">
        <f>VLOOKUP(B37,RMS!B:D,3,FALSE)</f>
        <v>245579.23213162401</v>
      </c>
      <c r="J37" s="21">
        <f>VLOOKUP(B37,RMS!B:E,4,FALSE)</f>
        <v>233674.915352137</v>
      </c>
      <c r="K37" s="22">
        <f t="shared" si="1"/>
        <v>5.8683759998530149E-3</v>
      </c>
      <c r="L37" s="22">
        <f t="shared" si="2"/>
        <v>-4.5213699922896922E-4</v>
      </c>
      <c r="M37" s="32"/>
    </row>
    <row r="38" spans="1:13">
      <c r="A38" s="68"/>
      <c r="B38" s="12">
        <v>77</v>
      </c>
      <c r="C38" s="63" t="s">
        <v>38</v>
      </c>
      <c r="D38" s="63"/>
      <c r="E38" s="15">
        <f>VLOOKUP(C38,RA!B9:D66,3,0)</f>
        <v>225784.78</v>
      </c>
      <c r="F38" s="25">
        <f>VLOOKUP(C38,RA!B9:I70,8,0)</f>
        <v>-15777.6</v>
      </c>
      <c r="G38" s="16">
        <f t="shared" si="0"/>
        <v>241562.38</v>
      </c>
      <c r="H38" s="27">
        <f>RA!J37</f>
        <v>-11.173113004194001</v>
      </c>
      <c r="I38" s="20">
        <f>VLOOKUP(B38,RMS!B:D,3,FALSE)</f>
        <v>225784.78</v>
      </c>
      <c r="J38" s="21">
        <f>VLOOKUP(B38,RMS!B:E,4,FALSE)</f>
        <v>241562.38</v>
      </c>
      <c r="K38" s="22">
        <f t="shared" si="1"/>
        <v>0</v>
      </c>
      <c r="L38" s="22">
        <f t="shared" si="2"/>
        <v>0</v>
      </c>
      <c r="M38" s="32"/>
    </row>
    <row r="39" spans="1:13">
      <c r="A39" s="68"/>
      <c r="B39" s="12">
        <v>78</v>
      </c>
      <c r="C39" s="63" t="s">
        <v>39</v>
      </c>
      <c r="D39" s="63"/>
      <c r="E39" s="15">
        <f>VLOOKUP(C39,RA!B10:D67,3,0)</f>
        <v>45730.79</v>
      </c>
      <c r="F39" s="25">
        <f>VLOOKUP(C39,RA!B10:I71,8,0)</f>
        <v>6398.59</v>
      </c>
      <c r="G39" s="16">
        <f t="shared" si="0"/>
        <v>39332.199999999997</v>
      </c>
      <c r="H39" s="27">
        <f>RA!J38</f>
        <v>-6.4040944688715102</v>
      </c>
      <c r="I39" s="20">
        <f>VLOOKUP(B39,RMS!B:D,3,FALSE)</f>
        <v>45730.79</v>
      </c>
      <c r="J39" s="21">
        <f>VLOOKUP(B39,RMS!B:E,4,FALSE)</f>
        <v>39332.199999999997</v>
      </c>
      <c r="K39" s="22">
        <f t="shared" si="1"/>
        <v>0</v>
      </c>
      <c r="L39" s="22">
        <f t="shared" si="2"/>
        <v>0</v>
      </c>
      <c r="M39" s="32"/>
    </row>
    <row r="40" spans="1:13" s="36" customFormat="1">
      <c r="A40" s="68"/>
      <c r="B40" s="12">
        <v>9101</v>
      </c>
      <c r="C40" s="64" t="s">
        <v>75</v>
      </c>
      <c r="D40" s="65"/>
      <c r="E40" s="15">
        <f>VLOOKUP(C40,RA!B11:D68,3,0)</f>
        <v>0</v>
      </c>
      <c r="F40" s="25">
        <f>VLOOKUP(C40,RA!B11:I72,8,0)</f>
        <v>0</v>
      </c>
      <c r="G40" s="16">
        <f t="shared" si="0"/>
        <v>0</v>
      </c>
      <c r="H40" s="27">
        <f>RA!J39</f>
        <v>0</v>
      </c>
      <c r="I40" s="20">
        <f>VLOOKUP(B40,RMS!B:D,3,FALSE)</f>
        <v>0</v>
      </c>
      <c r="J40" s="21">
        <f>VLOOKUP(B40,RMS!B:E,4,FALSE)</f>
        <v>0</v>
      </c>
      <c r="K40" s="22">
        <f t="shared" si="1"/>
        <v>0</v>
      </c>
      <c r="L40" s="22">
        <f t="shared" si="2"/>
        <v>0</v>
      </c>
    </row>
    <row r="41" spans="1:13">
      <c r="A41" s="68"/>
      <c r="B41" s="12">
        <v>99</v>
      </c>
      <c r="C41" s="63" t="s">
        <v>34</v>
      </c>
      <c r="D41" s="63"/>
      <c r="E41" s="15">
        <f>VLOOKUP(C41,RA!B8:D68,3,0)</f>
        <v>7044.9593999999997</v>
      </c>
      <c r="F41" s="25">
        <f>VLOOKUP(C41,RA!B8:I72,8,0)</f>
        <v>926.07500000000005</v>
      </c>
      <c r="G41" s="16">
        <f t="shared" si="0"/>
        <v>6118.8843999999999</v>
      </c>
      <c r="H41" s="27">
        <f>RA!J39</f>
        <v>0</v>
      </c>
      <c r="I41" s="20">
        <f>VLOOKUP(B41,RMS!B:D,3,FALSE)</f>
        <v>7044.95953407458</v>
      </c>
      <c r="J41" s="21">
        <f>VLOOKUP(B41,RMS!B:E,4,FALSE)</f>
        <v>6118.8839119582499</v>
      </c>
      <c r="K41" s="22">
        <f t="shared" si="1"/>
        <v>-1.3407458027359098E-4</v>
      </c>
      <c r="L41" s="22">
        <f t="shared" si="2"/>
        <v>4.8804175003169803E-4</v>
      </c>
      <c r="M41" s="32"/>
    </row>
  </sheetData>
  <mergeCells count="41">
    <mergeCell ref="C2:D2"/>
    <mergeCell ref="C4:D4"/>
    <mergeCell ref="C5:D5"/>
    <mergeCell ref="C6:D6"/>
    <mergeCell ref="C7:D7"/>
    <mergeCell ref="A3:D3"/>
    <mergeCell ref="A4:A41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  <mergeCell ref="C37:D37"/>
    <mergeCell ref="C38:D38"/>
    <mergeCell ref="C41:D41"/>
    <mergeCell ref="C39:D39"/>
    <mergeCell ref="C10:D10"/>
    <mergeCell ref="C23:D23"/>
    <mergeCell ref="C24:D24"/>
    <mergeCell ref="C25:D25"/>
    <mergeCell ref="C26:D26"/>
    <mergeCell ref="C28:D28"/>
    <mergeCell ref="C40:D4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3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W45"/>
  <sheetViews>
    <sheetView workbookViewId="0">
      <selection sqref="A1:XFD1048576"/>
    </sheetView>
  </sheetViews>
  <sheetFormatPr defaultRowHeight="11.25"/>
  <cols>
    <col min="1" max="1" width="8.85546875" style="41" customWidth="1"/>
    <col min="2" max="3" width="9.140625" style="41"/>
    <col min="4" max="5" width="13.140625" style="41" bestFit="1" customWidth="1"/>
    <col min="6" max="7" width="14" style="41" bestFit="1" customWidth="1"/>
    <col min="8" max="8" width="9.140625" style="41"/>
    <col min="9" max="9" width="14" style="41" bestFit="1" customWidth="1"/>
    <col min="10" max="10" width="9.140625" style="41"/>
    <col min="11" max="11" width="14" style="41" bestFit="1" customWidth="1"/>
    <col min="12" max="12" width="12" style="41" bestFit="1" customWidth="1"/>
    <col min="13" max="13" width="14" style="41" bestFit="1" customWidth="1"/>
    <col min="14" max="15" width="15.85546875" style="41" bestFit="1" customWidth="1"/>
    <col min="16" max="16" width="10.5703125" style="41" bestFit="1" customWidth="1"/>
    <col min="17" max="18" width="12" style="41" bestFit="1" customWidth="1"/>
    <col min="19" max="20" width="9.140625" style="41"/>
    <col min="21" max="21" width="12" style="41" bestFit="1" customWidth="1"/>
    <col min="22" max="22" width="41.140625" style="41" bestFit="1" customWidth="1"/>
    <col min="23" max="16384" width="9.140625" style="41"/>
  </cols>
  <sheetData>
    <row r="1" spans="1:23" ht="12.75">
      <c r="A1" s="71"/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42" t="s">
        <v>45</v>
      </c>
      <c r="W1" s="73"/>
    </row>
    <row r="2" spans="1:23" ht="12.75">
      <c r="A2" s="71"/>
      <c r="B2" s="71"/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42"/>
      <c r="W2" s="73"/>
    </row>
    <row r="3" spans="1:23" ht="23.25" thickBot="1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43" t="s">
        <v>46</v>
      </c>
      <c r="W3" s="73"/>
    </row>
    <row r="4" spans="1:23" ht="12.75" thickTop="1" thickBot="1">
      <c r="A4" s="72"/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W4" s="73"/>
    </row>
    <row r="5" spans="1:23" ht="22.5" thickTop="1" thickBot="1">
      <c r="A5" s="44"/>
      <c r="B5" s="45"/>
      <c r="C5" s="46"/>
      <c r="D5" s="47" t="s">
        <v>0</v>
      </c>
      <c r="E5" s="47" t="s">
        <v>58</v>
      </c>
      <c r="F5" s="47" t="s">
        <v>59</v>
      </c>
      <c r="G5" s="47" t="s">
        <v>47</v>
      </c>
      <c r="H5" s="47" t="s">
        <v>48</v>
      </c>
      <c r="I5" s="47" t="s">
        <v>1</v>
      </c>
      <c r="J5" s="47" t="s">
        <v>2</v>
      </c>
      <c r="K5" s="47" t="s">
        <v>49</v>
      </c>
      <c r="L5" s="47" t="s">
        <v>50</v>
      </c>
      <c r="M5" s="47" t="s">
        <v>51</v>
      </c>
      <c r="N5" s="47" t="s">
        <v>52</v>
      </c>
      <c r="O5" s="47" t="s">
        <v>53</v>
      </c>
      <c r="P5" s="47" t="s">
        <v>60</v>
      </c>
      <c r="Q5" s="47" t="s">
        <v>61</v>
      </c>
      <c r="R5" s="47" t="s">
        <v>54</v>
      </c>
      <c r="S5" s="47" t="s">
        <v>55</v>
      </c>
      <c r="T5" s="47" t="s">
        <v>56</v>
      </c>
      <c r="U5" s="48" t="s">
        <v>57</v>
      </c>
    </row>
    <row r="6" spans="1:23" ht="12" thickBot="1">
      <c r="A6" s="49" t="s">
        <v>3</v>
      </c>
      <c r="B6" s="74" t="s">
        <v>4</v>
      </c>
      <c r="C6" s="75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50"/>
    </row>
    <row r="7" spans="1:23" ht="12" thickBot="1">
      <c r="A7" s="76" t="s">
        <v>5</v>
      </c>
      <c r="B7" s="77"/>
      <c r="C7" s="78"/>
      <c r="D7" s="51">
        <v>12969388.3718</v>
      </c>
      <c r="E7" s="51">
        <v>14561115.739700001</v>
      </c>
      <c r="F7" s="52">
        <v>89.0686442141226</v>
      </c>
      <c r="G7" s="51">
        <v>21079810.000500001</v>
      </c>
      <c r="H7" s="52">
        <v>-38.474832688281502</v>
      </c>
      <c r="I7" s="51">
        <v>1090279.6762999999</v>
      </c>
      <c r="J7" s="52">
        <v>8.4065620139084594</v>
      </c>
      <c r="K7" s="51">
        <v>1707786.5752999999</v>
      </c>
      <c r="L7" s="52">
        <v>8.1015273631948901</v>
      </c>
      <c r="M7" s="52">
        <v>-0.36158317902898701</v>
      </c>
      <c r="N7" s="51">
        <v>422593936.94129997</v>
      </c>
      <c r="O7" s="51">
        <v>2755379199.0669999</v>
      </c>
      <c r="P7" s="51">
        <v>718068</v>
      </c>
      <c r="Q7" s="51">
        <v>1153042</v>
      </c>
      <c r="R7" s="52">
        <v>-37.724037806081697</v>
      </c>
      <c r="S7" s="51">
        <v>18.061504442197698</v>
      </c>
      <c r="T7" s="51">
        <v>20.930508327797298</v>
      </c>
      <c r="U7" s="53">
        <v>-15.8846340557137</v>
      </c>
    </row>
    <row r="8" spans="1:23" ht="12" thickBot="1">
      <c r="A8" s="79">
        <v>42485</v>
      </c>
      <c r="B8" s="69" t="s">
        <v>6</v>
      </c>
      <c r="C8" s="70"/>
      <c r="D8" s="54">
        <v>432983.05560000002</v>
      </c>
      <c r="E8" s="54">
        <v>570456.41040000005</v>
      </c>
      <c r="F8" s="55">
        <v>75.901163998910206</v>
      </c>
      <c r="G8" s="54">
        <v>653389.33559999999</v>
      </c>
      <c r="H8" s="55">
        <v>-33.732763605271202</v>
      </c>
      <c r="I8" s="54">
        <v>112119.8259</v>
      </c>
      <c r="J8" s="55">
        <v>25.894737553789898</v>
      </c>
      <c r="K8" s="54">
        <v>147737.33069999999</v>
      </c>
      <c r="L8" s="55">
        <v>22.6109185826142</v>
      </c>
      <c r="M8" s="55">
        <v>-0.24108669509080299</v>
      </c>
      <c r="N8" s="54">
        <v>15308258.101399999</v>
      </c>
      <c r="O8" s="54">
        <v>104694253.89820001</v>
      </c>
      <c r="P8" s="54">
        <v>17998</v>
      </c>
      <c r="Q8" s="54">
        <v>32618</v>
      </c>
      <c r="R8" s="55">
        <v>-44.821877490955899</v>
      </c>
      <c r="S8" s="54">
        <v>24.0572872319147</v>
      </c>
      <c r="T8" s="54">
        <v>30.486803197620901</v>
      </c>
      <c r="U8" s="56">
        <v>-26.7258560939358</v>
      </c>
    </row>
    <row r="9" spans="1:23" ht="12" thickBot="1">
      <c r="A9" s="80"/>
      <c r="B9" s="69" t="s">
        <v>7</v>
      </c>
      <c r="C9" s="70"/>
      <c r="D9" s="54">
        <v>46594.377099999998</v>
      </c>
      <c r="E9" s="54">
        <v>72754.964399999997</v>
      </c>
      <c r="F9" s="55">
        <v>64.0428835121525</v>
      </c>
      <c r="G9" s="54">
        <v>131628.02970000001</v>
      </c>
      <c r="H9" s="55">
        <v>-64.6014779631697</v>
      </c>
      <c r="I9" s="54">
        <v>9635.3271999999997</v>
      </c>
      <c r="J9" s="55">
        <v>20.679163022870402</v>
      </c>
      <c r="K9" s="54">
        <v>28449.7431</v>
      </c>
      <c r="L9" s="55">
        <v>21.613742274226301</v>
      </c>
      <c r="M9" s="55">
        <v>-0.66132111751828104</v>
      </c>
      <c r="N9" s="54">
        <v>2437637.0987</v>
      </c>
      <c r="O9" s="54">
        <v>14395228.0527</v>
      </c>
      <c r="P9" s="54">
        <v>2895</v>
      </c>
      <c r="Q9" s="54">
        <v>6753</v>
      </c>
      <c r="R9" s="55">
        <v>-57.130164371390499</v>
      </c>
      <c r="S9" s="54">
        <v>16.0947762003454</v>
      </c>
      <c r="T9" s="54">
        <v>20.404292358951601</v>
      </c>
      <c r="U9" s="56">
        <v>-26.775868797191801</v>
      </c>
    </row>
    <row r="10" spans="1:23" ht="12" thickBot="1">
      <c r="A10" s="80"/>
      <c r="B10" s="69" t="s">
        <v>8</v>
      </c>
      <c r="C10" s="70"/>
      <c r="D10" s="54">
        <v>84839.583100000003</v>
      </c>
      <c r="E10" s="54">
        <v>118800.07399999999</v>
      </c>
      <c r="F10" s="55">
        <v>71.413746004905704</v>
      </c>
      <c r="G10" s="54">
        <v>205808.24119999999</v>
      </c>
      <c r="H10" s="55">
        <v>-58.777363527656398</v>
      </c>
      <c r="I10" s="54">
        <v>22270.882600000001</v>
      </c>
      <c r="J10" s="55">
        <v>26.2505799607118</v>
      </c>
      <c r="K10" s="54">
        <v>44539.411699999997</v>
      </c>
      <c r="L10" s="55">
        <v>21.641218757959098</v>
      </c>
      <c r="M10" s="55">
        <v>-0.49997357957918398</v>
      </c>
      <c r="N10" s="54">
        <v>3564209.6727</v>
      </c>
      <c r="O10" s="54">
        <v>24760315.267000001</v>
      </c>
      <c r="P10" s="54">
        <v>73963</v>
      </c>
      <c r="Q10" s="54">
        <v>121887</v>
      </c>
      <c r="R10" s="55">
        <v>-39.318385061573402</v>
      </c>
      <c r="S10" s="54">
        <v>1.14705437989265</v>
      </c>
      <c r="T10" s="54">
        <v>1.6954370039462801</v>
      </c>
      <c r="U10" s="56">
        <v>-47.807901148065099</v>
      </c>
    </row>
    <row r="11" spans="1:23" ht="12" thickBot="1">
      <c r="A11" s="80"/>
      <c r="B11" s="69" t="s">
        <v>9</v>
      </c>
      <c r="C11" s="70"/>
      <c r="D11" s="54">
        <v>36170.656799999997</v>
      </c>
      <c r="E11" s="54">
        <v>85530.361999999994</v>
      </c>
      <c r="F11" s="55">
        <v>42.289844160837298</v>
      </c>
      <c r="G11" s="54">
        <v>57430.963000000003</v>
      </c>
      <c r="H11" s="55">
        <v>-37.018892056537503</v>
      </c>
      <c r="I11" s="54">
        <v>8777.8955000000005</v>
      </c>
      <c r="J11" s="55">
        <v>24.268001403834099</v>
      </c>
      <c r="K11" s="54">
        <v>12244.403899999999</v>
      </c>
      <c r="L11" s="55">
        <v>21.320213453498901</v>
      </c>
      <c r="M11" s="55">
        <v>-0.28310960895368698</v>
      </c>
      <c r="N11" s="54">
        <v>1251998.6757</v>
      </c>
      <c r="O11" s="54">
        <v>8293648.8465</v>
      </c>
      <c r="P11" s="54">
        <v>1739</v>
      </c>
      <c r="Q11" s="54">
        <v>2648</v>
      </c>
      <c r="R11" s="55">
        <v>-34.327794561933501</v>
      </c>
      <c r="S11" s="54">
        <v>20.799687636572699</v>
      </c>
      <c r="T11" s="54">
        <v>19.109022280966801</v>
      </c>
      <c r="U11" s="56">
        <v>8.1283208918639005</v>
      </c>
    </row>
    <row r="12" spans="1:23" ht="12" thickBot="1">
      <c r="A12" s="80"/>
      <c r="B12" s="69" t="s">
        <v>10</v>
      </c>
      <c r="C12" s="70"/>
      <c r="D12" s="54">
        <v>104056.2179</v>
      </c>
      <c r="E12" s="54">
        <v>150050.51070000001</v>
      </c>
      <c r="F12" s="55">
        <v>69.347460008344996</v>
      </c>
      <c r="G12" s="54">
        <v>189589.79519999999</v>
      </c>
      <c r="H12" s="55">
        <v>-45.115074474219398</v>
      </c>
      <c r="I12" s="54">
        <v>16438.036400000001</v>
      </c>
      <c r="J12" s="55">
        <v>15.7972649128928</v>
      </c>
      <c r="K12" s="54">
        <v>20743.7945</v>
      </c>
      <c r="L12" s="55">
        <v>10.9414087810566</v>
      </c>
      <c r="M12" s="55">
        <v>-0.20756848994044899</v>
      </c>
      <c r="N12" s="54">
        <v>3291445.4183999998</v>
      </c>
      <c r="O12" s="54">
        <v>26965485.125</v>
      </c>
      <c r="P12" s="54">
        <v>1309</v>
      </c>
      <c r="Q12" s="54">
        <v>2528</v>
      </c>
      <c r="R12" s="55">
        <v>-48.2199367088608</v>
      </c>
      <c r="S12" s="54">
        <v>79.492909014514893</v>
      </c>
      <c r="T12" s="54">
        <v>85.237360680379794</v>
      </c>
      <c r="U12" s="56">
        <v>-7.2263699203861798</v>
      </c>
    </row>
    <row r="13" spans="1:23" ht="12" thickBot="1">
      <c r="A13" s="80"/>
      <c r="B13" s="69" t="s">
        <v>11</v>
      </c>
      <c r="C13" s="70"/>
      <c r="D13" s="54">
        <v>156981.41529999999</v>
      </c>
      <c r="E13" s="54">
        <v>229806.17920000001</v>
      </c>
      <c r="F13" s="55">
        <v>68.3103543370691</v>
      </c>
      <c r="G13" s="54">
        <v>272689.98629999999</v>
      </c>
      <c r="H13" s="55">
        <v>-42.432277242737896</v>
      </c>
      <c r="I13" s="54">
        <v>45922.793100000003</v>
      </c>
      <c r="J13" s="55">
        <v>29.2536495560567</v>
      </c>
      <c r="K13" s="54">
        <v>78152.059800000003</v>
      </c>
      <c r="L13" s="55">
        <v>28.659673521718901</v>
      </c>
      <c r="M13" s="55">
        <v>-0.41239177550122602</v>
      </c>
      <c r="N13" s="54">
        <v>5494977.9302000003</v>
      </c>
      <c r="O13" s="54">
        <v>45002493.6391</v>
      </c>
      <c r="P13" s="54">
        <v>7618</v>
      </c>
      <c r="Q13" s="54">
        <v>16024</v>
      </c>
      <c r="R13" s="55">
        <v>-52.458811782326499</v>
      </c>
      <c r="S13" s="54">
        <v>20.606644171698601</v>
      </c>
      <c r="T13" s="54">
        <v>21.0377768472292</v>
      </c>
      <c r="U13" s="56">
        <v>-2.0922022622328198</v>
      </c>
    </row>
    <row r="14" spans="1:23" ht="12" thickBot="1">
      <c r="A14" s="80"/>
      <c r="B14" s="69" t="s">
        <v>12</v>
      </c>
      <c r="C14" s="70"/>
      <c r="D14" s="54">
        <v>113887.0129</v>
      </c>
      <c r="E14" s="54">
        <v>130342.6401</v>
      </c>
      <c r="F14" s="55">
        <v>87.375100590739095</v>
      </c>
      <c r="G14" s="54">
        <v>157716.48000000001</v>
      </c>
      <c r="H14" s="55">
        <v>-27.790036336088701</v>
      </c>
      <c r="I14" s="54">
        <v>13627.173199999999</v>
      </c>
      <c r="J14" s="55">
        <v>11.965519906967399</v>
      </c>
      <c r="K14" s="54">
        <v>30088.343000000001</v>
      </c>
      <c r="L14" s="55">
        <v>19.077488287844101</v>
      </c>
      <c r="M14" s="55">
        <v>-0.54709459407585204</v>
      </c>
      <c r="N14" s="54">
        <v>3262799.6233999999</v>
      </c>
      <c r="O14" s="54">
        <v>19796943.606899999</v>
      </c>
      <c r="P14" s="54">
        <v>2796</v>
      </c>
      <c r="Q14" s="54">
        <v>3462</v>
      </c>
      <c r="R14" s="55">
        <v>-19.2374350086655</v>
      </c>
      <c r="S14" s="54">
        <v>40.732121924177399</v>
      </c>
      <c r="T14" s="54">
        <v>44.820330011553999</v>
      </c>
      <c r="U14" s="56">
        <v>-10.0368158943126</v>
      </c>
    </row>
    <row r="15" spans="1:23" ht="12" thickBot="1">
      <c r="A15" s="80"/>
      <c r="B15" s="69" t="s">
        <v>13</v>
      </c>
      <c r="C15" s="70"/>
      <c r="D15" s="54">
        <v>73078.091700000004</v>
      </c>
      <c r="E15" s="54">
        <v>122903.8075</v>
      </c>
      <c r="F15" s="55">
        <v>59.459583219177297</v>
      </c>
      <c r="G15" s="54">
        <v>146449.11040000001</v>
      </c>
      <c r="H15" s="55">
        <v>-50.100009825665701</v>
      </c>
      <c r="I15" s="54">
        <v>10393.869500000001</v>
      </c>
      <c r="J15" s="55">
        <v>14.222962392982099</v>
      </c>
      <c r="K15" s="54">
        <v>25198.831600000001</v>
      </c>
      <c r="L15" s="55">
        <v>17.2065446701409</v>
      </c>
      <c r="M15" s="55">
        <v>-0.58752573670915798</v>
      </c>
      <c r="N15" s="54">
        <v>2746360.4637000002</v>
      </c>
      <c r="O15" s="54">
        <v>16070225.334100001</v>
      </c>
      <c r="P15" s="54">
        <v>3154</v>
      </c>
      <c r="Q15" s="54">
        <v>7598</v>
      </c>
      <c r="R15" s="55">
        <v>-58.489076072650697</v>
      </c>
      <c r="S15" s="54">
        <v>23.169972003804698</v>
      </c>
      <c r="T15" s="54">
        <v>20.952120136878101</v>
      </c>
      <c r="U15" s="56">
        <v>9.5720955837252397</v>
      </c>
    </row>
    <row r="16" spans="1:23" ht="12" thickBot="1">
      <c r="A16" s="80"/>
      <c r="B16" s="69" t="s">
        <v>14</v>
      </c>
      <c r="C16" s="70"/>
      <c r="D16" s="54">
        <v>592676.45169999998</v>
      </c>
      <c r="E16" s="54">
        <v>846601.23710000003</v>
      </c>
      <c r="F16" s="55">
        <v>70.006565751095593</v>
      </c>
      <c r="G16" s="54">
        <v>1377155.9846000001</v>
      </c>
      <c r="H16" s="55">
        <v>-56.963738434310699</v>
      </c>
      <c r="I16" s="54">
        <v>-13309.691500000001</v>
      </c>
      <c r="J16" s="55">
        <v>-2.2456926476196601</v>
      </c>
      <c r="K16" s="54">
        <v>-27981.249800000001</v>
      </c>
      <c r="L16" s="55">
        <v>-2.0318141236649598</v>
      </c>
      <c r="M16" s="55">
        <v>-0.52433534616455901</v>
      </c>
      <c r="N16" s="54">
        <v>22210999.8039</v>
      </c>
      <c r="O16" s="54">
        <v>133790751.836</v>
      </c>
      <c r="P16" s="54">
        <v>27741</v>
      </c>
      <c r="Q16" s="54">
        <v>52341</v>
      </c>
      <c r="R16" s="55">
        <v>-46.999484152003198</v>
      </c>
      <c r="S16" s="54">
        <v>21.364639043293302</v>
      </c>
      <c r="T16" s="54">
        <v>21.356194528190098</v>
      </c>
      <c r="U16" s="56">
        <v>3.9525662409117999E-2</v>
      </c>
    </row>
    <row r="17" spans="1:21" ht="12" thickBot="1">
      <c r="A17" s="80"/>
      <c r="B17" s="69" t="s">
        <v>15</v>
      </c>
      <c r="C17" s="70"/>
      <c r="D17" s="54">
        <v>376215.75780000002</v>
      </c>
      <c r="E17" s="54">
        <v>581810.62459999998</v>
      </c>
      <c r="F17" s="55">
        <v>64.662923276564698</v>
      </c>
      <c r="G17" s="54">
        <v>440480.60080000001</v>
      </c>
      <c r="H17" s="55">
        <v>-14.5897101673223</v>
      </c>
      <c r="I17" s="54">
        <v>35021.702599999997</v>
      </c>
      <c r="J17" s="55">
        <v>9.3089409132665502</v>
      </c>
      <c r="K17" s="54">
        <v>57195.223299999998</v>
      </c>
      <c r="L17" s="55">
        <v>12.984731494672401</v>
      </c>
      <c r="M17" s="55">
        <v>-0.38768133806726501</v>
      </c>
      <c r="N17" s="54">
        <v>21255557.797699999</v>
      </c>
      <c r="O17" s="54">
        <v>170829764.30599999</v>
      </c>
      <c r="P17" s="54">
        <v>8725</v>
      </c>
      <c r="Q17" s="54">
        <v>12030</v>
      </c>
      <c r="R17" s="55">
        <v>-27.472984206151299</v>
      </c>
      <c r="S17" s="54">
        <v>43.119284561604601</v>
      </c>
      <c r="T17" s="54">
        <v>34.404734721529501</v>
      </c>
      <c r="U17" s="56">
        <v>20.210330316646601</v>
      </c>
    </row>
    <row r="18" spans="1:21" ht="12" customHeight="1" thickBot="1">
      <c r="A18" s="80"/>
      <c r="B18" s="69" t="s">
        <v>16</v>
      </c>
      <c r="C18" s="70"/>
      <c r="D18" s="54">
        <v>1142849.3753</v>
      </c>
      <c r="E18" s="54">
        <v>1392060.2871000001</v>
      </c>
      <c r="F18" s="55">
        <v>82.0976925992791</v>
      </c>
      <c r="G18" s="54">
        <v>2069080.0814</v>
      </c>
      <c r="H18" s="55">
        <v>-44.765338684875097</v>
      </c>
      <c r="I18" s="54">
        <v>141450.18119999999</v>
      </c>
      <c r="J18" s="55">
        <v>12.376974976502799</v>
      </c>
      <c r="K18" s="54">
        <v>277003.09600000002</v>
      </c>
      <c r="L18" s="55">
        <v>13.387741658243201</v>
      </c>
      <c r="M18" s="55">
        <v>-0.489355233776882</v>
      </c>
      <c r="N18" s="54">
        <v>41822177.950800002</v>
      </c>
      <c r="O18" s="54">
        <v>321102017.98070002</v>
      </c>
      <c r="P18" s="54">
        <v>55269</v>
      </c>
      <c r="Q18" s="54">
        <v>104370</v>
      </c>
      <c r="R18" s="55">
        <v>-47.045127910319103</v>
      </c>
      <c r="S18" s="54">
        <v>20.677945598798601</v>
      </c>
      <c r="T18" s="54">
        <v>25.830964595190199</v>
      </c>
      <c r="U18" s="56">
        <v>-24.920362478809199</v>
      </c>
    </row>
    <row r="19" spans="1:21" ht="12" customHeight="1" thickBot="1">
      <c r="A19" s="80"/>
      <c r="B19" s="69" t="s">
        <v>17</v>
      </c>
      <c r="C19" s="70"/>
      <c r="D19" s="54">
        <v>384484.13459999999</v>
      </c>
      <c r="E19" s="54">
        <v>484153.68530000001</v>
      </c>
      <c r="F19" s="55">
        <v>79.413654439449104</v>
      </c>
      <c r="G19" s="54">
        <v>690134.70559999999</v>
      </c>
      <c r="H19" s="55">
        <v>-44.288537950611897</v>
      </c>
      <c r="I19" s="54">
        <v>34809.554100000001</v>
      </c>
      <c r="J19" s="55">
        <v>9.05357359835258</v>
      </c>
      <c r="K19" s="54">
        <v>37778.814400000003</v>
      </c>
      <c r="L19" s="55">
        <v>5.4741218045476003</v>
      </c>
      <c r="M19" s="55">
        <v>-7.8595910092933E-2</v>
      </c>
      <c r="N19" s="54">
        <v>13212080.7763</v>
      </c>
      <c r="O19" s="54">
        <v>90600662.107199997</v>
      </c>
      <c r="P19" s="54">
        <v>7651</v>
      </c>
      <c r="Q19" s="54">
        <v>13361</v>
      </c>
      <c r="R19" s="55">
        <v>-42.736322131576998</v>
      </c>
      <c r="S19" s="54">
        <v>50.252795007188602</v>
      </c>
      <c r="T19" s="54">
        <v>47.071979979043498</v>
      </c>
      <c r="U19" s="56">
        <v>6.3296280887264196</v>
      </c>
    </row>
    <row r="20" spans="1:21" ht="12" thickBot="1">
      <c r="A20" s="80"/>
      <c r="B20" s="69" t="s">
        <v>18</v>
      </c>
      <c r="C20" s="70"/>
      <c r="D20" s="54">
        <v>810262.02980000002</v>
      </c>
      <c r="E20" s="54">
        <v>834334.88060000003</v>
      </c>
      <c r="F20" s="55">
        <v>97.114725590438198</v>
      </c>
      <c r="G20" s="54">
        <v>1072060.8814999999</v>
      </c>
      <c r="H20" s="55">
        <v>-24.420147793630701</v>
      </c>
      <c r="I20" s="54">
        <v>44928.830499999996</v>
      </c>
      <c r="J20" s="55">
        <v>5.5449754335754804</v>
      </c>
      <c r="K20" s="54">
        <v>56994.904999999999</v>
      </c>
      <c r="L20" s="55">
        <v>5.3163869686443697</v>
      </c>
      <c r="M20" s="55">
        <v>-0.21170444094959001</v>
      </c>
      <c r="N20" s="54">
        <v>23902024.936900001</v>
      </c>
      <c r="O20" s="54">
        <v>150783366.06330001</v>
      </c>
      <c r="P20" s="54">
        <v>32735</v>
      </c>
      <c r="Q20" s="54">
        <v>49635</v>
      </c>
      <c r="R20" s="55">
        <v>-34.048554447466501</v>
      </c>
      <c r="S20" s="54">
        <v>24.752162205590299</v>
      </c>
      <c r="T20" s="54">
        <v>26.676682381384101</v>
      </c>
      <c r="U20" s="56">
        <v>-7.7751598418302903</v>
      </c>
    </row>
    <row r="21" spans="1:21" ht="12" customHeight="1" thickBot="1">
      <c r="A21" s="80"/>
      <c r="B21" s="69" t="s">
        <v>19</v>
      </c>
      <c r="C21" s="70"/>
      <c r="D21" s="54">
        <v>263821.11959999998</v>
      </c>
      <c r="E21" s="54">
        <v>325921.53960000002</v>
      </c>
      <c r="F21" s="55">
        <v>80.946205618623694</v>
      </c>
      <c r="G21" s="54">
        <v>410286.7366</v>
      </c>
      <c r="H21" s="55">
        <v>-35.698355304815401</v>
      </c>
      <c r="I21" s="54">
        <v>34496.128900000003</v>
      </c>
      <c r="J21" s="55">
        <v>13.075575205011001</v>
      </c>
      <c r="K21" s="54">
        <v>32430.263900000002</v>
      </c>
      <c r="L21" s="55">
        <v>7.9042925366649497</v>
      </c>
      <c r="M21" s="55">
        <v>6.3701763462986005E-2</v>
      </c>
      <c r="N21" s="54">
        <v>8309391.8153999997</v>
      </c>
      <c r="O21" s="54">
        <v>55675271.772600003</v>
      </c>
      <c r="P21" s="54">
        <v>22177</v>
      </c>
      <c r="Q21" s="54">
        <v>36095</v>
      </c>
      <c r="R21" s="55">
        <v>-38.559357251696902</v>
      </c>
      <c r="S21" s="54">
        <v>11.896159065698701</v>
      </c>
      <c r="T21" s="54">
        <v>12.296844044881601</v>
      </c>
      <c r="U21" s="56">
        <v>-3.3681878072578799</v>
      </c>
    </row>
    <row r="22" spans="1:21" ht="12" customHeight="1" thickBot="1">
      <c r="A22" s="80"/>
      <c r="B22" s="69" t="s">
        <v>20</v>
      </c>
      <c r="C22" s="70"/>
      <c r="D22" s="54">
        <v>868116.49739999999</v>
      </c>
      <c r="E22" s="54">
        <v>1149268.0274</v>
      </c>
      <c r="F22" s="55">
        <v>75.536469883700505</v>
      </c>
      <c r="G22" s="54">
        <v>1594633.1591</v>
      </c>
      <c r="H22" s="55">
        <v>-45.560112528328503</v>
      </c>
      <c r="I22" s="54">
        <v>36042.941200000001</v>
      </c>
      <c r="J22" s="55">
        <v>4.1518553452155604</v>
      </c>
      <c r="K22" s="54">
        <v>179986.1151</v>
      </c>
      <c r="L22" s="55">
        <v>11.286991874769701</v>
      </c>
      <c r="M22" s="55">
        <v>-0.79974599051724304</v>
      </c>
      <c r="N22" s="54">
        <v>28903066.701000001</v>
      </c>
      <c r="O22" s="54">
        <v>172799518.93869999</v>
      </c>
      <c r="P22" s="54">
        <v>54246</v>
      </c>
      <c r="Q22" s="54">
        <v>92716</v>
      </c>
      <c r="R22" s="55">
        <v>-41.492299063807799</v>
      </c>
      <c r="S22" s="54">
        <v>16.003327386351099</v>
      </c>
      <c r="T22" s="54">
        <v>16.25537034816</v>
      </c>
      <c r="U22" s="56">
        <v>-1.5749409839847801</v>
      </c>
    </row>
    <row r="23" spans="1:21" ht="12" thickBot="1">
      <c r="A23" s="80"/>
      <c r="B23" s="69" t="s">
        <v>21</v>
      </c>
      <c r="C23" s="70"/>
      <c r="D23" s="54">
        <v>1853993.3759999999</v>
      </c>
      <c r="E23" s="54">
        <v>2338084.9674</v>
      </c>
      <c r="F23" s="55">
        <v>79.295380700457599</v>
      </c>
      <c r="G23" s="54">
        <v>3151991.0959000001</v>
      </c>
      <c r="H23" s="55">
        <v>-41.180247037765803</v>
      </c>
      <c r="I23" s="54">
        <v>91462.033800000005</v>
      </c>
      <c r="J23" s="55">
        <v>4.93324490712744</v>
      </c>
      <c r="K23" s="54">
        <v>208737.08420000001</v>
      </c>
      <c r="L23" s="55">
        <v>6.6223881302049996</v>
      </c>
      <c r="M23" s="55">
        <v>-0.56183141030960104</v>
      </c>
      <c r="N23" s="54">
        <v>67185220.4991</v>
      </c>
      <c r="O23" s="54">
        <v>388995052.28100002</v>
      </c>
      <c r="P23" s="54">
        <v>54671</v>
      </c>
      <c r="Q23" s="54">
        <v>124119</v>
      </c>
      <c r="R23" s="55">
        <v>-55.952755017362399</v>
      </c>
      <c r="S23" s="54">
        <v>33.911824843152701</v>
      </c>
      <c r="T23" s="54">
        <v>46.744292156720597</v>
      </c>
      <c r="U23" s="56">
        <v>-37.840686465325902</v>
      </c>
    </row>
    <row r="24" spans="1:21" ht="12" thickBot="1">
      <c r="A24" s="80"/>
      <c r="B24" s="69" t="s">
        <v>22</v>
      </c>
      <c r="C24" s="70"/>
      <c r="D24" s="54">
        <v>177771.27849999999</v>
      </c>
      <c r="E24" s="54">
        <v>186760.83720000001</v>
      </c>
      <c r="F24" s="55">
        <v>95.186593273635197</v>
      </c>
      <c r="G24" s="54">
        <v>256545.68580000001</v>
      </c>
      <c r="H24" s="55">
        <v>-30.705800822318899</v>
      </c>
      <c r="I24" s="54">
        <v>28758.022000000001</v>
      </c>
      <c r="J24" s="55">
        <v>16.176978780067699</v>
      </c>
      <c r="K24" s="54">
        <v>38913.396699999998</v>
      </c>
      <c r="L24" s="55">
        <v>15.168213247731799</v>
      </c>
      <c r="M24" s="55">
        <v>-0.26097374069634999</v>
      </c>
      <c r="N24" s="54">
        <v>5478944.9824999999</v>
      </c>
      <c r="O24" s="54">
        <v>38349482.686700001</v>
      </c>
      <c r="P24" s="54">
        <v>18845</v>
      </c>
      <c r="Q24" s="54">
        <v>27322</v>
      </c>
      <c r="R24" s="55">
        <v>-31.026279188932001</v>
      </c>
      <c r="S24" s="54">
        <v>9.4333392677102701</v>
      </c>
      <c r="T24" s="54">
        <v>10.034444484298399</v>
      </c>
      <c r="U24" s="56">
        <v>-6.3721360965532599</v>
      </c>
    </row>
    <row r="25" spans="1:21" ht="12" thickBot="1">
      <c r="A25" s="80"/>
      <c r="B25" s="69" t="s">
        <v>23</v>
      </c>
      <c r="C25" s="70"/>
      <c r="D25" s="54">
        <v>174554.38829999999</v>
      </c>
      <c r="E25" s="54">
        <v>197910.53820000001</v>
      </c>
      <c r="F25" s="55">
        <v>88.198632517285503</v>
      </c>
      <c r="G25" s="54">
        <v>275975.23629999999</v>
      </c>
      <c r="H25" s="55">
        <v>-36.749981396791</v>
      </c>
      <c r="I25" s="54">
        <v>14474.218500000001</v>
      </c>
      <c r="J25" s="55">
        <v>8.2920966015037703</v>
      </c>
      <c r="K25" s="54">
        <v>21867.143400000001</v>
      </c>
      <c r="L25" s="55">
        <v>7.9235889760156697</v>
      </c>
      <c r="M25" s="55">
        <v>-0.33808370690064599</v>
      </c>
      <c r="N25" s="54">
        <v>6146856.0005999999</v>
      </c>
      <c r="O25" s="54">
        <v>50883356.370899998</v>
      </c>
      <c r="P25" s="54">
        <v>13047</v>
      </c>
      <c r="Q25" s="54">
        <v>19447</v>
      </c>
      <c r="R25" s="55">
        <v>-32.909960405203897</v>
      </c>
      <c r="S25" s="54">
        <v>13.3788908024833</v>
      </c>
      <c r="T25" s="54">
        <v>14.710026194271601</v>
      </c>
      <c r="U25" s="56">
        <v>-9.9495198177505308</v>
      </c>
    </row>
    <row r="26" spans="1:21" ht="12" thickBot="1">
      <c r="A26" s="80"/>
      <c r="B26" s="69" t="s">
        <v>24</v>
      </c>
      <c r="C26" s="70"/>
      <c r="D26" s="54">
        <v>464824.9327</v>
      </c>
      <c r="E26" s="54">
        <v>522390.52909999999</v>
      </c>
      <c r="F26" s="55">
        <v>88.980352209069196</v>
      </c>
      <c r="G26" s="54">
        <v>694191.49820000003</v>
      </c>
      <c r="H26" s="55">
        <v>-33.040820306030099</v>
      </c>
      <c r="I26" s="54">
        <v>94121.314400000003</v>
      </c>
      <c r="J26" s="55">
        <v>20.248766315800498</v>
      </c>
      <c r="K26" s="54">
        <v>126533.5698</v>
      </c>
      <c r="L26" s="55">
        <v>18.2274732733107</v>
      </c>
      <c r="M26" s="55">
        <v>-0.25615538588874898</v>
      </c>
      <c r="N26" s="54">
        <v>13918412.853800001</v>
      </c>
      <c r="O26" s="54">
        <v>90103969.523200005</v>
      </c>
      <c r="P26" s="54">
        <v>33832</v>
      </c>
      <c r="Q26" s="54">
        <v>51075</v>
      </c>
      <c r="R26" s="55">
        <v>-33.760156632403302</v>
      </c>
      <c r="S26" s="54">
        <v>13.739209408252499</v>
      </c>
      <c r="T26" s="54">
        <v>14.4084786020558</v>
      </c>
      <c r="U26" s="56">
        <v>-4.8712351192584702</v>
      </c>
    </row>
    <row r="27" spans="1:21" ht="12" thickBot="1">
      <c r="A27" s="80"/>
      <c r="B27" s="69" t="s">
        <v>25</v>
      </c>
      <c r="C27" s="70"/>
      <c r="D27" s="54">
        <v>181990.10130000001</v>
      </c>
      <c r="E27" s="54">
        <v>225436.35010000001</v>
      </c>
      <c r="F27" s="55">
        <v>80.727931063145803</v>
      </c>
      <c r="G27" s="54">
        <v>280947.27490000002</v>
      </c>
      <c r="H27" s="55">
        <v>-35.2226849807398</v>
      </c>
      <c r="I27" s="54">
        <v>51221.182000000001</v>
      </c>
      <c r="J27" s="55">
        <v>28.145037358688501</v>
      </c>
      <c r="K27" s="54">
        <v>101100.3012</v>
      </c>
      <c r="L27" s="55">
        <v>35.985506973144901</v>
      </c>
      <c r="M27" s="55">
        <v>-0.49336271611424198</v>
      </c>
      <c r="N27" s="54">
        <v>5583103.9894000003</v>
      </c>
      <c r="O27" s="54">
        <v>30685806.085499998</v>
      </c>
      <c r="P27" s="54">
        <v>23841</v>
      </c>
      <c r="Q27" s="54">
        <v>37321</v>
      </c>
      <c r="R27" s="55">
        <v>-36.1190750515795</v>
      </c>
      <c r="S27" s="54">
        <v>7.6334927771486099</v>
      </c>
      <c r="T27" s="54">
        <v>7.7206142413118597</v>
      </c>
      <c r="U27" s="56">
        <v>-1.14130538544629</v>
      </c>
    </row>
    <row r="28" spans="1:21" ht="12" thickBot="1">
      <c r="A28" s="80"/>
      <c r="B28" s="69" t="s">
        <v>26</v>
      </c>
      <c r="C28" s="70"/>
      <c r="D28" s="54">
        <v>707878.17279999994</v>
      </c>
      <c r="E28" s="54">
        <v>691419.37710000004</v>
      </c>
      <c r="F28" s="55">
        <v>102.380435990821</v>
      </c>
      <c r="G28" s="54">
        <v>936670.24580000003</v>
      </c>
      <c r="H28" s="55">
        <v>-24.426106628869299</v>
      </c>
      <c r="I28" s="54">
        <v>31543.176899999999</v>
      </c>
      <c r="J28" s="55">
        <v>4.45601773186924</v>
      </c>
      <c r="K28" s="54">
        <v>27318.625700000001</v>
      </c>
      <c r="L28" s="55">
        <v>2.9165681116162099</v>
      </c>
      <c r="M28" s="55">
        <v>0.154639960530665</v>
      </c>
      <c r="N28" s="54">
        <v>20007357.865899999</v>
      </c>
      <c r="O28" s="54">
        <v>128711041.47490001</v>
      </c>
      <c r="P28" s="54">
        <v>33824</v>
      </c>
      <c r="Q28" s="54">
        <v>43492</v>
      </c>
      <c r="R28" s="55">
        <v>-22.2293755173365</v>
      </c>
      <c r="S28" s="54">
        <v>20.928280889309399</v>
      </c>
      <c r="T28" s="54">
        <v>22.550475990986801</v>
      </c>
      <c r="U28" s="56">
        <v>-7.75121048048499</v>
      </c>
    </row>
    <row r="29" spans="1:21" ht="12" thickBot="1">
      <c r="A29" s="80"/>
      <c r="B29" s="69" t="s">
        <v>27</v>
      </c>
      <c r="C29" s="70"/>
      <c r="D29" s="54">
        <v>760784.23910000001</v>
      </c>
      <c r="E29" s="54">
        <v>693517.55920000002</v>
      </c>
      <c r="F29" s="55">
        <v>109.699347768151</v>
      </c>
      <c r="G29" s="54">
        <v>832872.1348</v>
      </c>
      <c r="H29" s="55">
        <v>-8.6553376788516108</v>
      </c>
      <c r="I29" s="54">
        <v>111867.3456</v>
      </c>
      <c r="J29" s="55">
        <v>14.704214394916701</v>
      </c>
      <c r="K29" s="54">
        <v>117824.235</v>
      </c>
      <c r="L29" s="55">
        <v>14.1467375455289</v>
      </c>
      <c r="M29" s="55">
        <v>-5.0557420551044001E-2</v>
      </c>
      <c r="N29" s="54">
        <v>20493054.862100001</v>
      </c>
      <c r="O29" s="54">
        <v>94380672.916299999</v>
      </c>
      <c r="P29" s="54">
        <v>99014</v>
      </c>
      <c r="Q29" s="54">
        <v>120298</v>
      </c>
      <c r="R29" s="55">
        <v>-17.6927297211924</v>
      </c>
      <c r="S29" s="54">
        <v>7.6836027137576499</v>
      </c>
      <c r="T29" s="54">
        <v>8.3061607333455303</v>
      </c>
      <c r="U29" s="56">
        <v>-8.1024233394208807</v>
      </c>
    </row>
    <row r="30" spans="1:21" ht="12" thickBot="1">
      <c r="A30" s="80"/>
      <c r="B30" s="69" t="s">
        <v>28</v>
      </c>
      <c r="C30" s="70"/>
      <c r="D30" s="54">
        <v>1003530.9355</v>
      </c>
      <c r="E30" s="54">
        <v>1093500.0793000001</v>
      </c>
      <c r="F30" s="55">
        <v>91.772369705030698</v>
      </c>
      <c r="G30" s="54">
        <v>1421248.2884</v>
      </c>
      <c r="H30" s="55">
        <v>-29.3908781674069</v>
      </c>
      <c r="I30" s="54">
        <v>99813.710300000006</v>
      </c>
      <c r="J30" s="55">
        <v>9.9462514576363095</v>
      </c>
      <c r="K30" s="54">
        <v>184771.89499999999</v>
      </c>
      <c r="L30" s="55">
        <v>13.0006766944297</v>
      </c>
      <c r="M30" s="55">
        <v>-0.459800364660437</v>
      </c>
      <c r="N30" s="54">
        <v>30975690.112100001</v>
      </c>
      <c r="O30" s="54">
        <v>135206384.42590001</v>
      </c>
      <c r="P30" s="54">
        <v>67583</v>
      </c>
      <c r="Q30" s="54">
        <v>93487</v>
      </c>
      <c r="R30" s="55">
        <v>-27.708665375934601</v>
      </c>
      <c r="S30" s="54">
        <v>14.848866364322401</v>
      </c>
      <c r="T30" s="54">
        <v>17.274885136970902</v>
      </c>
      <c r="U30" s="56">
        <v>-16.338073985752601</v>
      </c>
    </row>
    <row r="31" spans="1:21" ht="12" thickBot="1">
      <c r="A31" s="80"/>
      <c r="B31" s="69" t="s">
        <v>29</v>
      </c>
      <c r="C31" s="70"/>
      <c r="D31" s="54">
        <v>673911.84400000004</v>
      </c>
      <c r="E31" s="54">
        <v>581202.27489999996</v>
      </c>
      <c r="F31" s="55">
        <v>115.951343121627</v>
      </c>
      <c r="G31" s="54">
        <v>774554.61129999999</v>
      </c>
      <c r="H31" s="55">
        <v>-12.9936308985473</v>
      </c>
      <c r="I31" s="54">
        <v>30667.575400000002</v>
      </c>
      <c r="J31" s="55">
        <v>4.5506805783339201</v>
      </c>
      <c r="K31" s="54">
        <v>32165.116900000001</v>
      </c>
      <c r="L31" s="55">
        <v>4.1527242147606103</v>
      </c>
      <c r="M31" s="55">
        <v>-4.6557937428170999E-2</v>
      </c>
      <c r="N31" s="54">
        <v>22469994.703600001</v>
      </c>
      <c r="O31" s="54">
        <v>156467958.0548</v>
      </c>
      <c r="P31" s="54">
        <v>24016</v>
      </c>
      <c r="Q31" s="54">
        <v>40790</v>
      </c>
      <c r="R31" s="55">
        <v>-41.122824221622899</v>
      </c>
      <c r="S31" s="54">
        <v>28.0609528647568</v>
      </c>
      <c r="T31" s="54">
        <v>28.083184871292001</v>
      </c>
      <c r="U31" s="56">
        <v>-7.9227553826517E-2</v>
      </c>
    </row>
    <row r="32" spans="1:21" ht="12" thickBot="1">
      <c r="A32" s="80"/>
      <c r="B32" s="69" t="s">
        <v>30</v>
      </c>
      <c r="C32" s="70"/>
      <c r="D32" s="54">
        <v>94588.619300000006</v>
      </c>
      <c r="E32" s="54">
        <v>106960.107</v>
      </c>
      <c r="F32" s="55">
        <v>88.433549622384007</v>
      </c>
      <c r="G32" s="54">
        <v>126144.6202</v>
      </c>
      <c r="H32" s="55">
        <v>-25.01573261703</v>
      </c>
      <c r="I32" s="54">
        <v>24954.755499999999</v>
      </c>
      <c r="J32" s="55">
        <v>26.382408036692802</v>
      </c>
      <c r="K32" s="54">
        <v>36409.260600000001</v>
      </c>
      <c r="L32" s="55">
        <v>28.8631100892561</v>
      </c>
      <c r="M32" s="55">
        <v>-0.31460416694097898</v>
      </c>
      <c r="N32" s="54">
        <v>2562403.6826999998</v>
      </c>
      <c r="O32" s="54">
        <v>14878757.5088</v>
      </c>
      <c r="P32" s="54">
        <v>19439</v>
      </c>
      <c r="Q32" s="54">
        <v>27306</v>
      </c>
      <c r="R32" s="55">
        <v>-28.810517834908101</v>
      </c>
      <c r="S32" s="54">
        <v>4.8659200216060503</v>
      </c>
      <c r="T32" s="54">
        <v>4.9687043104079702</v>
      </c>
      <c r="U32" s="56">
        <v>-2.11233000841625</v>
      </c>
    </row>
    <row r="33" spans="1:21" ht="12" thickBot="1">
      <c r="A33" s="80"/>
      <c r="B33" s="69" t="s">
        <v>74</v>
      </c>
      <c r="C33" s="70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4">
        <v>9.8230000000000004</v>
      </c>
      <c r="O33" s="54">
        <v>301.12830000000002</v>
      </c>
      <c r="P33" s="57"/>
      <c r="Q33" s="57"/>
      <c r="R33" s="57"/>
      <c r="S33" s="57"/>
      <c r="T33" s="57"/>
      <c r="U33" s="58"/>
    </row>
    <row r="34" spans="1:21" ht="12" thickBot="1">
      <c r="A34" s="80"/>
      <c r="B34" s="69" t="s">
        <v>31</v>
      </c>
      <c r="C34" s="70"/>
      <c r="D34" s="54">
        <v>112553.6128</v>
      </c>
      <c r="E34" s="54">
        <v>110331.0855</v>
      </c>
      <c r="F34" s="55">
        <v>102.014416236302</v>
      </c>
      <c r="G34" s="54">
        <v>156827.6648</v>
      </c>
      <c r="H34" s="55">
        <v>-28.2310216481652</v>
      </c>
      <c r="I34" s="54">
        <v>9115.3361999999997</v>
      </c>
      <c r="J34" s="55">
        <v>8.0986615829003394</v>
      </c>
      <c r="K34" s="54">
        <v>19964.376199999999</v>
      </c>
      <c r="L34" s="55">
        <v>12.730136755820601</v>
      </c>
      <c r="M34" s="55">
        <v>-0.543419934152513</v>
      </c>
      <c r="N34" s="54">
        <v>3057794.8872000002</v>
      </c>
      <c r="O34" s="54">
        <v>25953437.554299999</v>
      </c>
      <c r="P34" s="54">
        <v>8303</v>
      </c>
      <c r="Q34" s="54">
        <v>11794</v>
      </c>
      <c r="R34" s="55">
        <v>-29.599796506698301</v>
      </c>
      <c r="S34" s="54">
        <v>13.5557765626882</v>
      </c>
      <c r="T34" s="54">
        <v>14.1576535187383</v>
      </c>
      <c r="U34" s="56">
        <v>-4.4400035163371099</v>
      </c>
    </row>
    <row r="35" spans="1:21" ht="12" customHeight="1" thickBot="1">
      <c r="A35" s="80"/>
      <c r="B35" s="69" t="s">
        <v>68</v>
      </c>
      <c r="C35" s="70"/>
      <c r="D35" s="54">
        <v>96592.3</v>
      </c>
      <c r="E35" s="57"/>
      <c r="F35" s="57"/>
      <c r="G35" s="54">
        <v>9134.18</v>
      </c>
      <c r="H35" s="55">
        <v>957.48189766350094</v>
      </c>
      <c r="I35" s="54">
        <v>-535.24</v>
      </c>
      <c r="J35" s="55">
        <v>-0.55412284416045599</v>
      </c>
      <c r="K35" s="54">
        <v>-875.93</v>
      </c>
      <c r="L35" s="55">
        <v>-9.5895854909800295</v>
      </c>
      <c r="M35" s="55">
        <v>-0.38894660532234299</v>
      </c>
      <c r="N35" s="54">
        <v>2426167.09</v>
      </c>
      <c r="O35" s="54">
        <v>17627007.32</v>
      </c>
      <c r="P35" s="54">
        <v>52</v>
      </c>
      <c r="Q35" s="54">
        <v>53</v>
      </c>
      <c r="R35" s="55">
        <v>-1.88679245283019</v>
      </c>
      <c r="S35" s="54">
        <v>1857.5442307692299</v>
      </c>
      <c r="T35" s="54">
        <v>1619.7386792452801</v>
      </c>
      <c r="U35" s="56">
        <v>12.8021474581776</v>
      </c>
    </row>
    <row r="36" spans="1:21" ht="12" thickBot="1">
      <c r="A36" s="80"/>
      <c r="B36" s="69" t="s">
        <v>35</v>
      </c>
      <c r="C36" s="70"/>
      <c r="D36" s="54">
        <v>162076.51</v>
      </c>
      <c r="E36" s="57"/>
      <c r="F36" s="57"/>
      <c r="G36" s="54">
        <v>475772.36</v>
      </c>
      <c r="H36" s="55">
        <v>-65.934021471949293</v>
      </c>
      <c r="I36" s="54">
        <v>-23147.81</v>
      </c>
      <c r="J36" s="55">
        <v>-14.2820264330716</v>
      </c>
      <c r="K36" s="54">
        <v>-66701.59</v>
      </c>
      <c r="L36" s="55">
        <v>-14.019643764089199</v>
      </c>
      <c r="M36" s="55">
        <v>-0.652964644470994</v>
      </c>
      <c r="N36" s="54">
        <v>4946079.28</v>
      </c>
      <c r="O36" s="54">
        <v>55216220.729999997</v>
      </c>
      <c r="P36" s="54">
        <v>61</v>
      </c>
      <c r="Q36" s="54">
        <v>112</v>
      </c>
      <c r="R36" s="55">
        <v>-45.535714285714299</v>
      </c>
      <c r="S36" s="54">
        <v>2656.99196721311</v>
      </c>
      <c r="T36" s="54">
        <v>1990.7980357142901</v>
      </c>
      <c r="U36" s="56">
        <v>25.073238448575001</v>
      </c>
    </row>
    <row r="37" spans="1:21" ht="12" thickBot="1">
      <c r="A37" s="80"/>
      <c r="B37" s="69" t="s">
        <v>36</v>
      </c>
      <c r="C37" s="70"/>
      <c r="D37" s="54">
        <v>55276.09</v>
      </c>
      <c r="E37" s="57"/>
      <c r="F37" s="57"/>
      <c r="G37" s="54">
        <v>732883.11</v>
      </c>
      <c r="H37" s="55">
        <v>-92.457720849918402</v>
      </c>
      <c r="I37" s="54">
        <v>-6176.06</v>
      </c>
      <c r="J37" s="55">
        <v>-11.173113004194001</v>
      </c>
      <c r="K37" s="54">
        <v>-68609.14</v>
      </c>
      <c r="L37" s="55">
        <v>-9.3615392500995203</v>
      </c>
      <c r="M37" s="55">
        <v>-0.909981964502106</v>
      </c>
      <c r="N37" s="54">
        <v>2196887.5499999998</v>
      </c>
      <c r="O37" s="54">
        <v>26562184.75</v>
      </c>
      <c r="P37" s="54">
        <v>28</v>
      </c>
      <c r="Q37" s="54">
        <v>39</v>
      </c>
      <c r="R37" s="55">
        <v>-28.205128205128201</v>
      </c>
      <c r="S37" s="54">
        <v>1974.1460714285699</v>
      </c>
      <c r="T37" s="54">
        <v>2296.99743589744</v>
      </c>
      <c r="U37" s="56">
        <v>-16.3539754804079</v>
      </c>
    </row>
    <row r="38" spans="1:21" ht="12" thickBot="1">
      <c r="A38" s="80"/>
      <c r="B38" s="69" t="s">
        <v>37</v>
      </c>
      <c r="C38" s="70"/>
      <c r="D38" s="54">
        <v>407285.06</v>
      </c>
      <c r="E38" s="57"/>
      <c r="F38" s="57"/>
      <c r="G38" s="54">
        <v>464779.64</v>
      </c>
      <c r="H38" s="55">
        <v>-12.3702879928217</v>
      </c>
      <c r="I38" s="54">
        <v>-26082.92</v>
      </c>
      <c r="J38" s="55">
        <v>-6.4040944688715102</v>
      </c>
      <c r="K38" s="54">
        <v>-78531.94</v>
      </c>
      <c r="L38" s="55">
        <v>-16.8965964171752</v>
      </c>
      <c r="M38" s="55">
        <v>-0.667868640453808</v>
      </c>
      <c r="N38" s="54">
        <v>3872902.79</v>
      </c>
      <c r="O38" s="54">
        <v>31735575.600000001</v>
      </c>
      <c r="P38" s="54">
        <v>82</v>
      </c>
      <c r="Q38" s="54">
        <v>106</v>
      </c>
      <c r="R38" s="55">
        <v>-22.641509433962302</v>
      </c>
      <c r="S38" s="54">
        <v>4966.8909756097601</v>
      </c>
      <c r="T38" s="54">
        <v>1643.2205660377399</v>
      </c>
      <c r="U38" s="56">
        <v>66.916516305534401</v>
      </c>
    </row>
    <row r="39" spans="1:21" ht="12" thickBot="1">
      <c r="A39" s="80"/>
      <c r="B39" s="69" t="s">
        <v>70</v>
      </c>
      <c r="C39" s="70"/>
      <c r="D39" s="57"/>
      <c r="E39" s="57"/>
      <c r="F39" s="57"/>
      <c r="G39" s="54">
        <v>8.52</v>
      </c>
      <c r="H39" s="57"/>
      <c r="I39" s="57"/>
      <c r="J39" s="57"/>
      <c r="K39" s="54">
        <v>8.49</v>
      </c>
      <c r="L39" s="55">
        <v>99.647887323943706</v>
      </c>
      <c r="M39" s="57"/>
      <c r="N39" s="54">
        <v>17.11</v>
      </c>
      <c r="O39" s="54">
        <v>1244.42</v>
      </c>
      <c r="P39" s="57"/>
      <c r="Q39" s="57"/>
      <c r="R39" s="57"/>
      <c r="S39" s="57"/>
      <c r="T39" s="57"/>
      <c r="U39" s="58"/>
    </row>
    <row r="40" spans="1:21" ht="12" customHeight="1" thickBot="1">
      <c r="A40" s="80"/>
      <c r="B40" s="69" t="s">
        <v>32</v>
      </c>
      <c r="C40" s="70"/>
      <c r="D40" s="54">
        <v>30621.3675</v>
      </c>
      <c r="E40" s="57"/>
      <c r="F40" s="57"/>
      <c r="G40" s="54">
        <v>160688.0344</v>
      </c>
      <c r="H40" s="55">
        <v>-80.943591964181806</v>
      </c>
      <c r="I40" s="54">
        <v>2146.1972000000001</v>
      </c>
      <c r="J40" s="55">
        <v>7.0088221892768203</v>
      </c>
      <c r="K40" s="54">
        <v>10843.7667</v>
      </c>
      <c r="L40" s="55">
        <v>6.7483348965528203</v>
      </c>
      <c r="M40" s="55">
        <v>-0.80208010192620605</v>
      </c>
      <c r="N40" s="54">
        <v>1260102.568</v>
      </c>
      <c r="O40" s="54">
        <v>11136944.6976</v>
      </c>
      <c r="P40" s="54">
        <v>75</v>
      </c>
      <c r="Q40" s="54">
        <v>103</v>
      </c>
      <c r="R40" s="55">
        <v>-27.184466019417499</v>
      </c>
      <c r="S40" s="54">
        <v>408.28489999999999</v>
      </c>
      <c r="T40" s="54">
        <v>471.23890291262097</v>
      </c>
      <c r="U40" s="56">
        <v>-15.419135734047799</v>
      </c>
    </row>
    <row r="41" spans="1:21" ht="12" thickBot="1">
      <c r="A41" s="80"/>
      <c r="B41" s="69" t="s">
        <v>33</v>
      </c>
      <c r="C41" s="70"/>
      <c r="D41" s="54">
        <v>245579.23800000001</v>
      </c>
      <c r="E41" s="54">
        <v>718806.80469999998</v>
      </c>
      <c r="F41" s="55">
        <v>34.164846019020999</v>
      </c>
      <c r="G41" s="54">
        <v>479635.82490000001</v>
      </c>
      <c r="H41" s="55">
        <v>-48.798812505049803</v>
      </c>
      <c r="I41" s="54">
        <v>11904.3231</v>
      </c>
      <c r="J41" s="55">
        <v>4.8474468757819</v>
      </c>
      <c r="K41" s="54">
        <v>21858.941599999998</v>
      </c>
      <c r="L41" s="55">
        <v>4.5574038604304397</v>
      </c>
      <c r="M41" s="55">
        <v>-0.45540258454233701</v>
      </c>
      <c r="N41" s="54">
        <v>8164520.7258000001</v>
      </c>
      <c r="O41" s="54">
        <v>62771678.830799997</v>
      </c>
      <c r="P41" s="54">
        <v>1214</v>
      </c>
      <c r="Q41" s="54">
        <v>1924</v>
      </c>
      <c r="R41" s="55">
        <v>-36.902286902286903</v>
      </c>
      <c r="S41" s="54">
        <v>202.289322899506</v>
      </c>
      <c r="T41" s="54">
        <v>244.24340618503101</v>
      </c>
      <c r="U41" s="56">
        <v>-20.739642945153101</v>
      </c>
    </row>
    <row r="42" spans="1:21" ht="12" thickBot="1">
      <c r="A42" s="80"/>
      <c r="B42" s="69" t="s">
        <v>38</v>
      </c>
      <c r="C42" s="70"/>
      <c r="D42" s="54">
        <v>225784.78</v>
      </c>
      <c r="E42" s="57"/>
      <c r="F42" s="57"/>
      <c r="G42" s="54">
        <v>245553.97</v>
      </c>
      <c r="H42" s="55">
        <v>-8.0508533419353796</v>
      </c>
      <c r="I42" s="54">
        <v>-15777.6</v>
      </c>
      <c r="J42" s="55">
        <v>-6.9878935152316304</v>
      </c>
      <c r="K42" s="54">
        <v>-44595.54</v>
      </c>
      <c r="L42" s="55">
        <v>-18.161196905103999</v>
      </c>
      <c r="M42" s="55">
        <v>-0.64620677314368202</v>
      </c>
      <c r="N42" s="54">
        <v>3050424.4</v>
      </c>
      <c r="O42" s="54">
        <v>26279870.98</v>
      </c>
      <c r="P42" s="54">
        <v>53</v>
      </c>
      <c r="Q42" s="54">
        <v>90</v>
      </c>
      <c r="R42" s="55">
        <v>-41.1111111111111</v>
      </c>
      <c r="S42" s="54">
        <v>4260.0901886792499</v>
      </c>
      <c r="T42" s="54">
        <v>1398.2436666666699</v>
      </c>
      <c r="U42" s="56">
        <v>67.178073591438107</v>
      </c>
    </row>
    <row r="43" spans="1:21" ht="12" thickBot="1">
      <c r="A43" s="80"/>
      <c r="B43" s="69" t="s">
        <v>39</v>
      </c>
      <c r="C43" s="70"/>
      <c r="D43" s="54">
        <v>45730.79</v>
      </c>
      <c r="E43" s="57"/>
      <c r="F43" s="57"/>
      <c r="G43" s="54">
        <v>112366.71</v>
      </c>
      <c r="H43" s="55">
        <v>-59.302190123747501</v>
      </c>
      <c r="I43" s="54">
        <v>6398.59</v>
      </c>
      <c r="J43" s="55">
        <v>13.9918641248052</v>
      </c>
      <c r="K43" s="54">
        <v>14451.91</v>
      </c>
      <c r="L43" s="55">
        <v>12.8613803857032</v>
      </c>
      <c r="M43" s="55">
        <v>-0.55724952618719603</v>
      </c>
      <c r="N43" s="54">
        <v>1404727.98</v>
      </c>
      <c r="O43" s="54">
        <v>9952955.5099999998</v>
      </c>
      <c r="P43" s="54">
        <v>49</v>
      </c>
      <c r="Q43" s="54">
        <v>71</v>
      </c>
      <c r="R43" s="55">
        <v>-30.985915492957801</v>
      </c>
      <c r="S43" s="54">
        <v>933.28142857142905</v>
      </c>
      <c r="T43" s="54">
        <v>1023.2816901408499</v>
      </c>
      <c r="U43" s="56">
        <v>-9.64342146046768</v>
      </c>
    </row>
    <row r="44" spans="1:21" ht="12" thickBot="1">
      <c r="A44" s="80"/>
      <c r="B44" s="69" t="s">
        <v>76</v>
      </c>
      <c r="C44" s="70"/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4">
        <v>828.80349999999999</v>
      </c>
      <c r="O44" s="54">
        <v>-695.12810000000002</v>
      </c>
      <c r="P44" s="57"/>
      <c r="Q44" s="57"/>
      <c r="R44" s="57"/>
      <c r="S44" s="57"/>
      <c r="T44" s="57"/>
      <c r="U44" s="58"/>
    </row>
    <row r="45" spans="1:21" ht="12" thickBot="1">
      <c r="A45" s="81"/>
      <c r="B45" s="69" t="s">
        <v>34</v>
      </c>
      <c r="C45" s="70"/>
      <c r="D45" s="59">
        <v>7044.9593999999997</v>
      </c>
      <c r="E45" s="60"/>
      <c r="F45" s="60"/>
      <c r="G45" s="59">
        <v>22485.203799999999</v>
      </c>
      <c r="H45" s="61">
        <v>-68.668465437702594</v>
      </c>
      <c r="I45" s="59">
        <v>926.07500000000005</v>
      </c>
      <c r="J45" s="61">
        <v>13.145214151269601</v>
      </c>
      <c r="K45" s="59">
        <v>3771.5160999999998</v>
      </c>
      <c r="L45" s="61">
        <v>16.773324064779001</v>
      </c>
      <c r="M45" s="61">
        <v>-0.75445550928444904</v>
      </c>
      <c r="N45" s="59">
        <v>419447.61580000003</v>
      </c>
      <c r="O45" s="59">
        <v>3920044.5721</v>
      </c>
      <c r="P45" s="59">
        <v>23</v>
      </c>
      <c r="Q45" s="59">
        <v>27</v>
      </c>
      <c r="R45" s="61">
        <v>-14.814814814814801</v>
      </c>
      <c r="S45" s="59">
        <v>306.30258260869601</v>
      </c>
      <c r="T45" s="59">
        <v>994.97545185185197</v>
      </c>
      <c r="U45" s="62">
        <v>-224.83416998247901</v>
      </c>
    </row>
  </sheetData>
  <mergeCells count="43">
    <mergeCell ref="B18:C18"/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24:C24"/>
    <mergeCell ref="B19:C19"/>
    <mergeCell ref="B20:C20"/>
    <mergeCell ref="B21:C21"/>
    <mergeCell ref="B22:C22"/>
    <mergeCell ref="B23:C23"/>
  </mergeCells>
  <phoneticPr fontId="3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H62"/>
  <sheetViews>
    <sheetView topLeftCell="A16" workbookViewId="0">
      <selection activeCell="B33" sqref="B33:E38"/>
    </sheetView>
  </sheetViews>
  <sheetFormatPr defaultRowHeight="12.75"/>
  <cols>
    <col min="1" max="1" width="3.140625" style="28" customWidth="1"/>
    <col min="2" max="2" width="5.28515625" style="29" customWidth="1"/>
    <col min="3" max="3" width="9.140625" style="28"/>
    <col min="4" max="7" width="9.85546875" style="28" customWidth="1"/>
    <col min="8" max="8" width="11.140625" style="28" customWidth="1"/>
    <col min="9" max="16384" width="9.140625" style="3"/>
  </cols>
  <sheetData>
    <row r="1" spans="1:8">
      <c r="A1" s="38" t="s">
        <v>72</v>
      </c>
      <c r="B1" s="38" t="s">
        <v>62</v>
      </c>
      <c r="C1" s="38" t="s">
        <v>63</v>
      </c>
      <c r="D1" s="38" t="s">
        <v>64</v>
      </c>
      <c r="E1" s="38" t="s">
        <v>65</v>
      </c>
      <c r="F1" s="38" t="s">
        <v>66</v>
      </c>
      <c r="G1" s="38" t="s">
        <v>65</v>
      </c>
      <c r="H1" s="38" t="s">
        <v>67</v>
      </c>
    </row>
    <row r="2" spans="1:8">
      <c r="A2" s="37">
        <v>1</v>
      </c>
      <c r="B2" s="37">
        <v>12</v>
      </c>
      <c r="C2" s="37">
        <v>55420</v>
      </c>
      <c r="D2" s="37">
        <v>432983.59287350398</v>
      </c>
      <c r="E2" s="37">
        <v>320863.239917094</v>
      </c>
      <c r="F2" s="37">
        <v>112120.35295641</v>
      </c>
      <c r="G2" s="37">
        <v>320863.239917094</v>
      </c>
      <c r="H2" s="37">
        <v>0.25894827148604199</v>
      </c>
    </row>
    <row r="3" spans="1:8">
      <c r="A3" s="37">
        <v>2</v>
      </c>
      <c r="B3" s="37">
        <v>13</v>
      </c>
      <c r="C3" s="37">
        <v>5423</v>
      </c>
      <c r="D3" s="37">
        <v>46594.396564102601</v>
      </c>
      <c r="E3" s="37">
        <v>36959.051151282103</v>
      </c>
      <c r="F3" s="37">
        <v>9635.3454128205103</v>
      </c>
      <c r="G3" s="37">
        <v>36959.051151282103</v>
      </c>
      <c r="H3" s="37">
        <v>0.20679193472469601</v>
      </c>
    </row>
    <row r="4" spans="1:8">
      <c r="A4" s="37">
        <v>3</v>
      </c>
      <c r="B4" s="37">
        <v>14</v>
      </c>
      <c r="C4" s="37">
        <v>82497</v>
      </c>
      <c r="D4" s="37">
        <v>84841.291100794202</v>
      </c>
      <c r="E4" s="37">
        <v>62568.701058607599</v>
      </c>
      <c r="F4" s="37">
        <v>22272.590042186599</v>
      </c>
      <c r="G4" s="37">
        <v>62568.701058607599</v>
      </c>
      <c r="H4" s="37">
        <v>0.262520640046909</v>
      </c>
    </row>
    <row r="5" spans="1:8">
      <c r="A5" s="37">
        <v>4</v>
      </c>
      <c r="B5" s="37">
        <v>15</v>
      </c>
      <c r="C5" s="37">
        <v>2257</v>
      </c>
      <c r="D5" s="37">
        <v>36170.680259995497</v>
      </c>
      <c r="E5" s="37">
        <v>27392.7610905605</v>
      </c>
      <c r="F5" s="37">
        <v>8777.9191694349902</v>
      </c>
      <c r="G5" s="37">
        <v>27392.7610905605</v>
      </c>
      <c r="H5" s="37">
        <v>0.242680511019952</v>
      </c>
    </row>
    <row r="6" spans="1:8">
      <c r="A6" s="37">
        <v>5</v>
      </c>
      <c r="B6" s="37">
        <v>16</v>
      </c>
      <c r="C6" s="37">
        <v>7272</v>
      </c>
      <c r="D6" s="37">
        <v>104056.223995726</v>
      </c>
      <c r="E6" s="37">
        <v>87618.181488888906</v>
      </c>
      <c r="F6" s="37">
        <v>16438.042506837599</v>
      </c>
      <c r="G6" s="37">
        <v>87618.181488888906</v>
      </c>
      <c r="H6" s="37">
        <v>0.157972698562584</v>
      </c>
    </row>
    <row r="7" spans="1:8">
      <c r="A7" s="37">
        <v>6</v>
      </c>
      <c r="B7" s="37">
        <v>17</v>
      </c>
      <c r="C7" s="37">
        <v>14083</v>
      </c>
      <c r="D7" s="37">
        <v>156981.57016923101</v>
      </c>
      <c r="E7" s="37">
        <v>111058.621237607</v>
      </c>
      <c r="F7" s="37">
        <v>45922.948931623898</v>
      </c>
      <c r="G7" s="37">
        <v>111058.621237607</v>
      </c>
      <c r="H7" s="37">
        <v>0.29253719963507602</v>
      </c>
    </row>
    <row r="8" spans="1:8">
      <c r="A8" s="37">
        <v>7</v>
      </c>
      <c r="B8" s="37">
        <v>18</v>
      </c>
      <c r="C8" s="37">
        <v>36866</v>
      </c>
      <c r="D8" s="37">
        <v>113887.02655470101</v>
      </c>
      <c r="E8" s="37">
        <v>100259.842429914</v>
      </c>
      <c r="F8" s="37">
        <v>13627.184124786299</v>
      </c>
      <c r="G8" s="37">
        <v>100259.842429914</v>
      </c>
      <c r="H8" s="37">
        <v>0.119655280649909</v>
      </c>
    </row>
    <row r="9" spans="1:8">
      <c r="A9" s="37">
        <v>8</v>
      </c>
      <c r="B9" s="37">
        <v>19</v>
      </c>
      <c r="C9" s="37">
        <v>15493</v>
      </c>
      <c r="D9" s="37">
        <v>73078.231227350407</v>
      </c>
      <c r="E9" s="37">
        <v>62684.223167521399</v>
      </c>
      <c r="F9" s="37">
        <v>10394.008059829101</v>
      </c>
      <c r="G9" s="37">
        <v>62684.223167521399</v>
      </c>
      <c r="H9" s="37">
        <v>0.14223124842051399</v>
      </c>
    </row>
    <row r="10" spans="1:8">
      <c r="A10" s="37">
        <v>9</v>
      </c>
      <c r="B10" s="37">
        <v>21</v>
      </c>
      <c r="C10" s="37">
        <v>163420.1</v>
      </c>
      <c r="D10" s="37">
        <v>592676.08615470096</v>
      </c>
      <c r="E10" s="37">
        <v>605986.14346666704</v>
      </c>
      <c r="F10" s="37">
        <v>-13310.0573119658</v>
      </c>
      <c r="G10" s="37">
        <v>605986.14346666704</v>
      </c>
      <c r="H10" s="37">
        <v>-2.2457557547701699E-2</v>
      </c>
    </row>
    <row r="11" spans="1:8">
      <c r="A11" s="37">
        <v>10</v>
      </c>
      <c r="B11" s="37">
        <v>22</v>
      </c>
      <c r="C11" s="37">
        <v>30066</v>
      </c>
      <c r="D11" s="37">
        <v>376215.73528974399</v>
      </c>
      <c r="E11" s="37">
        <v>341194.05593846203</v>
      </c>
      <c r="F11" s="37">
        <v>35021.679351282102</v>
      </c>
      <c r="G11" s="37">
        <v>341194.05593846203</v>
      </c>
      <c r="H11" s="37">
        <v>9.3089352906278594E-2</v>
      </c>
    </row>
    <row r="12" spans="1:8">
      <c r="A12" s="37">
        <v>11</v>
      </c>
      <c r="B12" s="37">
        <v>23</v>
      </c>
      <c r="C12" s="37">
        <v>123110.07399999999</v>
      </c>
      <c r="D12" s="37">
        <v>1142849.5990341899</v>
      </c>
      <c r="E12" s="37">
        <v>1001399.18909573</v>
      </c>
      <c r="F12" s="37">
        <v>141450.409938461</v>
      </c>
      <c r="G12" s="37">
        <v>1001399.18909573</v>
      </c>
      <c r="H12" s="37">
        <v>0.12376992568226</v>
      </c>
    </row>
    <row r="13" spans="1:8">
      <c r="A13" s="37">
        <v>12</v>
      </c>
      <c r="B13" s="37">
        <v>24</v>
      </c>
      <c r="C13" s="37">
        <v>14905</v>
      </c>
      <c r="D13" s="37">
        <v>384484.15680940199</v>
      </c>
      <c r="E13" s="37">
        <v>349674.58148461499</v>
      </c>
      <c r="F13" s="37">
        <v>34809.575324786303</v>
      </c>
      <c r="G13" s="37">
        <v>349674.58148461499</v>
      </c>
      <c r="H13" s="37">
        <v>9.0535785957085099E-2</v>
      </c>
    </row>
    <row r="14" spans="1:8">
      <c r="A14" s="37">
        <v>13</v>
      </c>
      <c r="B14" s="37">
        <v>25</v>
      </c>
      <c r="C14" s="37">
        <v>67093</v>
      </c>
      <c r="D14" s="37">
        <v>810262.08149999997</v>
      </c>
      <c r="E14" s="37">
        <v>765333.19929999998</v>
      </c>
      <c r="F14" s="37">
        <v>44928.8822</v>
      </c>
      <c r="G14" s="37">
        <v>765333.19929999998</v>
      </c>
      <c r="H14" s="37">
        <v>5.5449814604214602E-2</v>
      </c>
    </row>
    <row r="15" spans="1:8">
      <c r="A15" s="37">
        <v>14</v>
      </c>
      <c r="B15" s="37">
        <v>26</v>
      </c>
      <c r="C15" s="37">
        <v>51144</v>
      </c>
      <c r="D15" s="37">
        <v>263820.84012345498</v>
      </c>
      <c r="E15" s="37">
        <v>229324.990542591</v>
      </c>
      <c r="F15" s="37">
        <v>34495.849580863804</v>
      </c>
      <c r="G15" s="37">
        <v>229324.990542591</v>
      </c>
      <c r="H15" s="37">
        <v>0.13075483181965999</v>
      </c>
    </row>
    <row r="16" spans="1:8">
      <c r="A16" s="37">
        <v>15</v>
      </c>
      <c r="B16" s="37">
        <v>27</v>
      </c>
      <c r="C16" s="37">
        <v>120698.095</v>
      </c>
      <c r="D16" s="37">
        <v>868117.54240000003</v>
      </c>
      <c r="E16" s="37">
        <v>832073.55660000001</v>
      </c>
      <c r="F16" s="37">
        <v>36043.985800000002</v>
      </c>
      <c r="G16" s="37">
        <v>832073.55660000001</v>
      </c>
      <c r="H16" s="37">
        <v>4.1519706767303301E-2</v>
      </c>
    </row>
    <row r="17" spans="1:8">
      <c r="A17" s="37">
        <v>16</v>
      </c>
      <c r="B17" s="37">
        <v>29</v>
      </c>
      <c r="C17" s="37">
        <v>140378</v>
      </c>
      <c r="D17" s="37">
        <v>1853994.24129915</v>
      </c>
      <c r="E17" s="37">
        <v>1762531.3587453</v>
      </c>
      <c r="F17" s="37">
        <v>91462.882553846197</v>
      </c>
      <c r="G17" s="37">
        <v>1762531.3587453</v>
      </c>
      <c r="H17" s="37">
        <v>4.9332883844210598E-2</v>
      </c>
    </row>
    <row r="18" spans="1:8">
      <c r="A18" s="37">
        <v>17</v>
      </c>
      <c r="B18" s="37">
        <v>31</v>
      </c>
      <c r="C18" s="37">
        <v>21553.313999999998</v>
      </c>
      <c r="D18" s="37">
        <v>177771.301614628</v>
      </c>
      <c r="E18" s="37">
        <v>149013.244518286</v>
      </c>
      <c r="F18" s="37">
        <v>28758.057096341799</v>
      </c>
      <c r="G18" s="37">
        <v>149013.244518286</v>
      </c>
      <c r="H18" s="37">
        <v>0.16176996419075201</v>
      </c>
    </row>
    <row r="19" spans="1:8">
      <c r="A19" s="37">
        <v>18</v>
      </c>
      <c r="B19" s="37">
        <v>32</v>
      </c>
      <c r="C19" s="37">
        <v>10348.285</v>
      </c>
      <c r="D19" s="37">
        <v>174554.36613780301</v>
      </c>
      <c r="E19" s="37">
        <v>160080.170617136</v>
      </c>
      <c r="F19" s="37">
        <v>14474.195520667199</v>
      </c>
      <c r="G19" s="37">
        <v>160080.170617136</v>
      </c>
      <c r="H19" s="37">
        <v>8.29208448973449E-2</v>
      </c>
    </row>
    <row r="20" spans="1:8">
      <c r="A20" s="37">
        <v>19</v>
      </c>
      <c r="B20" s="37">
        <v>33</v>
      </c>
      <c r="C20" s="37">
        <v>35512.953000000001</v>
      </c>
      <c r="D20" s="37">
        <v>464824.88399996201</v>
      </c>
      <c r="E20" s="37">
        <v>370703.612257817</v>
      </c>
      <c r="F20" s="37">
        <v>94121.271742145094</v>
      </c>
      <c r="G20" s="37">
        <v>370703.612257817</v>
      </c>
      <c r="H20" s="37">
        <v>0.20248759260089999</v>
      </c>
    </row>
    <row r="21" spans="1:8">
      <c r="A21" s="37">
        <v>20</v>
      </c>
      <c r="B21" s="37">
        <v>34</v>
      </c>
      <c r="C21" s="37">
        <v>30387.382000000001</v>
      </c>
      <c r="D21" s="37">
        <v>181989.92814471701</v>
      </c>
      <c r="E21" s="37">
        <v>130768.93642974499</v>
      </c>
      <c r="F21" s="37">
        <v>51220.9917149721</v>
      </c>
      <c r="G21" s="37">
        <v>130768.93642974499</v>
      </c>
      <c r="H21" s="37">
        <v>0.28144959579434298</v>
      </c>
    </row>
    <row r="22" spans="1:8">
      <c r="A22" s="37">
        <v>21</v>
      </c>
      <c r="B22" s="37">
        <v>35</v>
      </c>
      <c r="C22" s="37">
        <v>22989.508000000002</v>
      </c>
      <c r="D22" s="37">
        <v>707878.17294690304</v>
      </c>
      <c r="E22" s="37">
        <v>676334.99384955701</v>
      </c>
      <c r="F22" s="37">
        <v>31543.179097345099</v>
      </c>
      <c r="G22" s="37">
        <v>676334.99384955701</v>
      </c>
      <c r="H22" s="37">
        <v>4.4560180413573999E-2</v>
      </c>
    </row>
    <row r="23" spans="1:8">
      <c r="A23" s="37">
        <v>22</v>
      </c>
      <c r="B23" s="37">
        <v>36</v>
      </c>
      <c r="C23" s="37">
        <v>129861.406</v>
      </c>
      <c r="D23" s="37">
        <v>760784.238578761</v>
      </c>
      <c r="E23" s="37">
        <v>648916.89160142594</v>
      </c>
      <c r="F23" s="37">
        <v>111867.34697733499</v>
      </c>
      <c r="G23" s="37">
        <v>648916.89160142594</v>
      </c>
      <c r="H23" s="37">
        <v>0.14704214586032499</v>
      </c>
    </row>
    <row r="24" spans="1:8">
      <c r="A24" s="37">
        <v>23</v>
      </c>
      <c r="B24" s="37">
        <v>37</v>
      </c>
      <c r="C24" s="37">
        <v>126564.995</v>
      </c>
      <c r="D24" s="37">
        <v>1003530.95136195</v>
      </c>
      <c r="E24" s="37">
        <v>903717.23884042702</v>
      </c>
      <c r="F24" s="37">
        <v>99813.712521519294</v>
      </c>
      <c r="G24" s="37">
        <v>903717.23884042702</v>
      </c>
      <c r="H24" s="37">
        <v>9.9462515217947897E-2</v>
      </c>
    </row>
    <row r="25" spans="1:8">
      <c r="A25" s="37">
        <v>24</v>
      </c>
      <c r="B25" s="37">
        <v>38</v>
      </c>
      <c r="C25" s="37">
        <v>161504.78599999999</v>
      </c>
      <c r="D25" s="37">
        <v>673911.82158584101</v>
      </c>
      <c r="E25" s="37">
        <v>643244.20518938103</v>
      </c>
      <c r="F25" s="37">
        <v>30667.616396460198</v>
      </c>
      <c r="G25" s="37">
        <v>643244.20518938103</v>
      </c>
      <c r="H25" s="37">
        <v>4.5506868130452897E-2</v>
      </c>
    </row>
    <row r="26" spans="1:8">
      <c r="A26" s="37">
        <v>25</v>
      </c>
      <c r="B26" s="37">
        <v>39</v>
      </c>
      <c r="C26" s="37">
        <v>166851.024</v>
      </c>
      <c r="D26" s="37">
        <v>94588.592905612299</v>
      </c>
      <c r="E26" s="37">
        <v>69633.852335338597</v>
      </c>
      <c r="F26" s="37">
        <v>24954.740570273701</v>
      </c>
      <c r="G26" s="37">
        <v>69633.852335338597</v>
      </c>
      <c r="H26" s="37">
        <v>0.26382399614692897</v>
      </c>
    </row>
    <row r="27" spans="1:8">
      <c r="A27" s="37">
        <v>26</v>
      </c>
      <c r="B27" s="37">
        <v>42</v>
      </c>
      <c r="C27" s="37">
        <v>7156.2020000000002</v>
      </c>
      <c r="D27" s="37">
        <v>112553.6124</v>
      </c>
      <c r="E27" s="37">
        <v>103438.27899999999</v>
      </c>
      <c r="F27" s="37">
        <v>9115.3333999999995</v>
      </c>
      <c r="G27" s="37">
        <v>103438.27899999999</v>
      </c>
      <c r="H27" s="37">
        <v>8.0986591239784994E-2</v>
      </c>
    </row>
    <row r="28" spans="1:8">
      <c r="A28" s="37">
        <v>27</v>
      </c>
      <c r="B28" s="37">
        <v>75</v>
      </c>
      <c r="C28" s="37">
        <v>1475</v>
      </c>
      <c r="D28" s="37">
        <v>30621.367521367501</v>
      </c>
      <c r="E28" s="37">
        <v>28475.170940170901</v>
      </c>
      <c r="F28" s="37">
        <v>2146.1965811965802</v>
      </c>
      <c r="G28" s="37">
        <v>28475.170940170901</v>
      </c>
      <c r="H28" s="37">
        <v>7.0088201635637906E-2</v>
      </c>
    </row>
    <row r="29" spans="1:8">
      <c r="A29" s="37">
        <v>28</v>
      </c>
      <c r="B29" s="37">
        <v>76</v>
      </c>
      <c r="C29" s="37">
        <v>1279</v>
      </c>
      <c r="D29" s="37">
        <v>245579.23213162401</v>
      </c>
      <c r="E29" s="37">
        <v>233674.915352137</v>
      </c>
      <c r="F29" s="37">
        <v>11904.316779487201</v>
      </c>
      <c r="G29" s="37">
        <v>233674.915352137</v>
      </c>
      <c r="H29" s="37">
        <v>4.84744441790044E-2</v>
      </c>
    </row>
    <row r="30" spans="1:8">
      <c r="A30" s="37">
        <v>29</v>
      </c>
      <c r="B30" s="37">
        <v>99</v>
      </c>
      <c r="C30" s="37">
        <v>23</v>
      </c>
      <c r="D30" s="37">
        <v>7044.95953407458</v>
      </c>
      <c r="E30" s="37">
        <v>6118.8839119582499</v>
      </c>
      <c r="F30" s="37">
        <v>926.07562211633001</v>
      </c>
      <c r="G30" s="37">
        <v>6118.8839119582499</v>
      </c>
      <c r="H30" s="37">
        <v>0.13145222731758099</v>
      </c>
    </row>
    <row r="31" spans="1:8">
      <c r="A31" s="30">
        <v>30</v>
      </c>
      <c r="B31" s="39">
        <v>9101</v>
      </c>
      <c r="C31" s="40">
        <v>0</v>
      </c>
      <c r="D31" s="40">
        <v>0</v>
      </c>
      <c r="E31" s="40">
        <v>0</v>
      </c>
      <c r="F31" s="40">
        <v>0</v>
      </c>
      <c r="G31" s="40">
        <v>0</v>
      </c>
      <c r="H31" s="40">
        <v>0</v>
      </c>
    </row>
    <row r="32" spans="1:8">
      <c r="A32" s="30">
        <v>31</v>
      </c>
      <c r="B32" s="39">
        <v>40</v>
      </c>
      <c r="C32" s="40">
        <v>0</v>
      </c>
      <c r="D32" s="40">
        <v>0</v>
      </c>
      <c r="E32" s="40">
        <v>0</v>
      </c>
      <c r="F32" s="30">
        <v>0</v>
      </c>
      <c r="G32" s="30">
        <v>0</v>
      </c>
      <c r="H32" s="30">
        <v>0</v>
      </c>
    </row>
    <row r="33" spans="1:8">
      <c r="A33" s="30"/>
      <c r="B33" s="33">
        <v>70</v>
      </c>
      <c r="C33" s="34">
        <v>46</v>
      </c>
      <c r="D33" s="34">
        <v>96592.3</v>
      </c>
      <c r="E33" s="34">
        <v>97127.54</v>
      </c>
      <c r="F33" s="30"/>
      <c r="G33" s="30"/>
      <c r="H33" s="30"/>
    </row>
    <row r="34" spans="1:8">
      <c r="A34" s="30"/>
      <c r="B34" s="33">
        <v>71</v>
      </c>
      <c r="C34" s="34">
        <v>61</v>
      </c>
      <c r="D34" s="34">
        <v>162076.51</v>
      </c>
      <c r="E34" s="34">
        <v>185224.32000000001</v>
      </c>
      <c r="F34" s="30"/>
      <c r="G34" s="30"/>
      <c r="H34" s="30"/>
    </row>
    <row r="35" spans="1:8">
      <c r="A35" s="30"/>
      <c r="B35" s="33">
        <v>72</v>
      </c>
      <c r="C35" s="34">
        <v>20</v>
      </c>
      <c r="D35" s="34">
        <v>55276.09</v>
      </c>
      <c r="E35" s="34">
        <v>61452.15</v>
      </c>
      <c r="F35" s="30"/>
      <c r="G35" s="30"/>
      <c r="H35" s="30"/>
    </row>
    <row r="36" spans="1:8">
      <c r="A36" s="30"/>
      <c r="B36" s="33">
        <v>73</v>
      </c>
      <c r="C36" s="34">
        <v>250</v>
      </c>
      <c r="D36" s="34">
        <v>407285.06</v>
      </c>
      <c r="E36" s="34">
        <v>433367.98</v>
      </c>
      <c r="F36" s="30"/>
      <c r="G36" s="30"/>
      <c r="H36" s="30"/>
    </row>
    <row r="37" spans="1:8">
      <c r="A37" s="30"/>
      <c r="B37" s="33">
        <v>77</v>
      </c>
      <c r="C37" s="34">
        <v>151</v>
      </c>
      <c r="D37" s="34">
        <v>225784.78</v>
      </c>
      <c r="E37" s="34">
        <v>241562.38</v>
      </c>
      <c r="F37" s="30"/>
      <c r="G37" s="30"/>
      <c r="H37" s="30"/>
    </row>
    <row r="38" spans="1:8">
      <c r="A38" s="30"/>
      <c r="B38" s="33">
        <v>78</v>
      </c>
      <c r="C38" s="34">
        <v>39</v>
      </c>
      <c r="D38" s="34">
        <v>45730.79</v>
      </c>
      <c r="E38" s="34">
        <v>39332.199999999997</v>
      </c>
      <c r="F38" s="34"/>
      <c r="G38" s="30"/>
      <c r="H38" s="30"/>
    </row>
    <row r="39" spans="1:8">
      <c r="A39" s="30"/>
      <c r="B39" s="33">
        <v>74</v>
      </c>
      <c r="C39" s="34">
        <v>0</v>
      </c>
      <c r="D39" s="34">
        <v>0</v>
      </c>
      <c r="E39" s="34">
        <v>0</v>
      </c>
      <c r="F39" s="30"/>
      <c r="G39" s="30"/>
      <c r="H39" s="30"/>
    </row>
    <row r="40" spans="1:8">
      <c r="A40" s="30"/>
      <c r="B40" s="31"/>
      <c r="C40" s="30"/>
      <c r="D40" s="30"/>
      <c r="E40" s="30"/>
      <c r="F40" s="30"/>
      <c r="G40" s="30"/>
      <c r="H40" s="30"/>
    </row>
    <row r="41" spans="1:8">
      <c r="A41" s="30"/>
      <c r="B41" s="31"/>
      <c r="C41" s="30"/>
      <c r="D41" s="30"/>
      <c r="E41" s="30"/>
      <c r="F41" s="30"/>
      <c r="G41" s="30"/>
      <c r="H41" s="30"/>
    </row>
    <row r="42" spans="1:8">
      <c r="A42" s="30"/>
      <c r="B42" s="31"/>
      <c r="C42" s="31"/>
      <c r="D42" s="31"/>
      <c r="E42" s="31"/>
      <c r="F42" s="31"/>
      <c r="G42" s="31"/>
      <c r="H42" s="31"/>
    </row>
    <row r="43" spans="1:8">
      <c r="A43" s="30"/>
      <c r="B43" s="31"/>
      <c r="C43" s="31"/>
      <c r="D43" s="31"/>
      <c r="E43" s="31"/>
      <c r="F43" s="31"/>
      <c r="G43" s="31"/>
      <c r="H43" s="31"/>
    </row>
    <row r="44" spans="1:8">
      <c r="A44" s="30"/>
      <c r="B44" s="31"/>
      <c r="C44" s="30"/>
      <c r="D44" s="30"/>
      <c r="E44" s="30"/>
      <c r="F44" s="30"/>
      <c r="G44" s="30"/>
      <c r="H44" s="30"/>
    </row>
    <row r="45" spans="1:8">
      <c r="A45" s="30"/>
      <c r="B45" s="31"/>
      <c r="C45" s="30"/>
      <c r="D45" s="30"/>
      <c r="E45" s="30"/>
      <c r="F45" s="30"/>
      <c r="G45" s="30"/>
      <c r="H45" s="30"/>
    </row>
    <row r="46" spans="1:8">
      <c r="A46" s="30"/>
      <c r="B46" s="31"/>
      <c r="C46" s="30"/>
      <c r="D46" s="30"/>
      <c r="E46" s="30"/>
      <c r="F46" s="30"/>
      <c r="G46" s="30"/>
      <c r="H46" s="30"/>
    </row>
    <row r="47" spans="1:8">
      <c r="A47" s="30"/>
      <c r="B47" s="31"/>
      <c r="C47" s="30"/>
      <c r="D47" s="30"/>
      <c r="E47" s="30"/>
      <c r="F47" s="30"/>
      <c r="G47" s="30"/>
      <c r="H47" s="30"/>
    </row>
    <row r="48" spans="1:8">
      <c r="A48" s="30"/>
      <c r="B48" s="31"/>
      <c r="C48" s="30"/>
      <c r="D48" s="30"/>
      <c r="E48" s="30"/>
      <c r="F48" s="30"/>
      <c r="G48" s="30"/>
      <c r="H48" s="30"/>
    </row>
    <row r="49" spans="1:8">
      <c r="A49" s="30"/>
      <c r="B49" s="31"/>
      <c r="C49" s="30"/>
      <c r="D49" s="30"/>
      <c r="E49" s="30"/>
      <c r="F49" s="30"/>
      <c r="G49" s="30"/>
      <c r="H49" s="30"/>
    </row>
    <row r="50" spans="1:8">
      <c r="A50" s="30"/>
      <c r="B50" s="31"/>
      <c r="C50" s="30"/>
      <c r="D50" s="30"/>
      <c r="E50" s="30"/>
      <c r="F50" s="30"/>
      <c r="G50" s="30"/>
      <c r="H50" s="30"/>
    </row>
    <row r="51" spans="1:8">
      <c r="A51" s="30"/>
      <c r="B51" s="31"/>
      <c r="C51" s="30"/>
      <c r="D51" s="30"/>
      <c r="E51" s="30"/>
      <c r="F51" s="30"/>
      <c r="G51" s="30"/>
      <c r="H51" s="30"/>
    </row>
    <row r="52" spans="1:8">
      <c r="A52" s="30"/>
      <c r="B52" s="31"/>
      <c r="C52" s="30"/>
      <c r="D52" s="30"/>
      <c r="E52" s="30"/>
      <c r="F52" s="30"/>
      <c r="G52" s="30"/>
      <c r="H52" s="30"/>
    </row>
    <row r="53" spans="1:8">
      <c r="A53" s="30"/>
      <c r="B53" s="31"/>
      <c r="C53" s="30"/>
      <c r="D53" s="30"/>
      <c r="E53" s="30"/>
      <c r="F53" s="30"/>
      <c r="G53" s="30"/>
      <c r="H53" s="30"/>
    </row>
    <row r="54" spans="1:8">
      <c r="A54" s="30"/>
      <c r="B54" s="31"/>
      <c r="C54" s="30"/>
      <c r="D54" s="30"/>
      <c r="E54" s="30"/>
      <c r="F54" s="30"/>
      <c r="G54" s="30"/>
      <c r="H54" s="30"/>
    </row>
    <row r="55" spans="1:8">
      <c r="A55" s="30"/>
      <c r="B55" s="31"/>
      <c r="C55" s="30"/>
      <c r="D55" s="30"/>
      <c r="E55" s="30"/>
      <c r="F55" s="30"/>
      <c r="G55" s="30"/>
      <c r="H55" s="30"/>
    </row>
    <row r="56" spans="1:8">
      <c r="A56" s="30"/>
      <c r="B56" s="31"/>
      <c r="C56" s="30"/>
      <c r="D56" s="30"/>
      <c r="E56" s="30"/>
      <c r="F56" s="30"/>
      <c r="G56" s="30"/>
      <c r="H56" s="30"/>
    </row>
    <row r="57" spans="1:8">
      <c r="A57" s="30"/>
      <c r="B57" s="31"/>
      <c r="C57" s="30"/>
      <c r="D57" s="30"/>
      <c r="E57" s="30"/>
      <c r="F57" s="30"/>
      <c r="G57" s="30"/>
      <c r="H57" s="30"/>
    </row>
    <row r="58" spans="1:8">
      <c r="A58" s="30"/>
      <c r="B58" s="31"/>
      <c r="C58" s="30"/>
      <c r="D58" s="30"/>
      <c r="E58" s="30"/>
      <c r="F58" s="30"/>
      <c r="G58" s="30"/>
      <c r="H58" s="30"/>
    </row>
    <row r="59" spans="1:8">
      <c r="A59" s="30"/>
      <c r="B59" s="31"/>
      <c r="C59" s="30"/>
      <c r="D59" s="30"/>
      <c r="E59" s="30"/>
      <c r="F59" s="30"/>
      <c r="G59" s="30"/>
      <c r="H59" s="30"/>
    </row>
    <row r="60" spans="1:8">
      <c r="A60" s="30"/>
      <c r="B60" s="31"/>
      <c r="C60" s="30"/>
      <c r="D60" s="30"/>
      <c r="E60" s="30"/>
      <c r="F60" s="30"/>
      <c r="G60" s="30"/>
      <c r="H60" s="30"/>
    </row>
    <row r="61" spans="1:8">
      <c r="A61" s="30"/>
      <c r="B61" s="31"/>
      <c r="C61" s="30"/>
      <c r="D61" s="30"/>
      <c r="E61" s="30"/>
      <c r="F61" s="30"/>
      <c r="G61" s="30"/>
      <c r="H61" s="30"/>
    </row>
    <row r="62" spans="1:8">
      <c r="A62" s="30"/>
      <c r="B62" s="31"/>
      <c r="C62" s="30"/>
      <c r="D62" s="30"/>
      <c r="E62" s="30"/>
      <c r="F62" s="30"/>
      <c r="G62" s="30"/>
      <c r="H62" s="30"/>
    </row>
  </sheetData>
  <phoneticPr fontId="3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yangjin</cp:lastModifiedBy>
  <dcterms:created xsi:type="dcterms:W3CDTF">2013-06-21T00:28:37Z</dcterms:created>
  <dcterms:modified xsi:type="dcterms:W3CDTF">2016-04-26T00:40:35Z</dcterms:modified>
</cp:coreProperties>
</file>