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<sst xmlns="http://schemas.openxmlformats.org/spreadsheetml/2006/main" count="119" uniqueCount="78">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</sst>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0" fontId="39" fillId="0" borderId="0" xfId="0" applyFont="1" applyAlignment="1">
      <alignment horizontal="left" wrapText="1"/>
    </xf>
    <xf numFmtId="0" fontId="45" fillId="0" borderId="19" xfId="0" applyFont="1" applyBorder="1" applyAlignment="1">
      <alignment horizontal="left" vertical="center" wrapText="1"/>
    </xf>
    <xf numFmtId="0" fontId="34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1" xfId="0" applyFont="1" applyBorder="1" applyAlignment="1">
      <alignment horizontal="right" vertical="center" wrapText="1"/>
    </xf>
    <xf numFmtId="49" fontId="34" fillId="33" borderId="10" xfId="0" applyNumberFormat="1" applyFont="1" applyFill="1" applyBorder="1" applyAlignment="1">
      <alignment vertical="center" wrapText="1"/>
    </xf>
    <xf numFmtId="49" fontId="34" fillId="33" borderId="12" xfId="0" applyNumberFormat="1" applyFont="1" applyFill="1" applyBorder="1" applyAlignment="1">
      <alignment vertical="center" wrapText="1"/>
    </xf>
    <xf numFmtId="0" fontId="34" fillId="33" borderId="10" xfId="0" applyFont="1" applyFill="1" applyBorder="1" applyAlignment="1">
      <alignment vertical="center" wrapText="1"/>
    </xf>
    <xf numFmtId="0" fontId="34" fillId="33" borderId="12" xfId="0" applyFont="1" applyFill="1" applyBorder="1" applyAlignment="1">
      <alignment vertical="center" wrapText="1"/>
    </xf>
    <xf numFmtId="4" fontId="35" fillId="34" borderId="10" xfId="0" applyNumberFormat="1" applyFont="1" applyFill="1" applyBorder="1" applyAlignment="1">
      <alignment horizontal="right" vertical="top" wrapText="1"/>
    </xf>
    <xf numFmtId="176" fontId="35" fillId="34" borderId="10" xfId="0" applyNumberFormat="1" applyFont="1" applyFill="1" applyBorder="1" applyAlignment="1">
      <alignment horizontal="right" vertical="top" wrapText="1"/>
    </xf>
    <xf numFmtId="176" fontId="35" fillId="34" borderId="12" xfId="0" applyNumberFormat="1" applyFont="1" applyFill="1" applyBorder="1" applyAlignment="1">
      <alignment horizontal="right" vertical="top" wrapText="1"/>
    </xf>
    <xf numFmtId="4" fontId="34" fillId="35" borderId="10" xfId="0" applyNumberFormat="1" applyFont="1" applyFill="1" applyBorder="1" applyAlignment="1">
      <alignment horizontal="right" vertical="top" wrapText="1"/>
    </xf>
    <xf numFmtId="176" fontId="34" fillId="35" borderId="10" xfId="0" applyNumberFormat="1" applyFont="1" applyFill="1" applyBorder="1" applyAlignment="1">
      <alignment horizontal="right" vertical="top" wrapText="1"/>
    </xf>
    <xf numFmtId="176" fontId="34" fillId="35" borderId="12" xfId="0" applyNumberFormat="1" applyFont="1" applyFill="1" applyBorder="1" applyAlignment="1">
      <alignment horizontal="right" vertical="top" wrapText="1"/>
    </xf>
    <xf numFmtId="0" fontId="34" fillId="35" borderId="10" xfId="0" applyFont="1" applyFill="1" applyBorder="1" applyAlignment="1">
      <alignment horizontal="right" vertical="top" wrapText="1"/>
    </xf>
    <xf numFmtId="0" fontId="34" fillId="35" borderId="12" xfId="0" applyFont="1" applyFill="1" applyBorder="1" applyAlignment="1">
      <alignment horizontal="right" vertical="top" wrapText="1"/>
    </xf>
    <xf numFmtId="4" fontId="34" fillId="35" borderId="13" xfId="0" applyNumberFormat="1" applyFont="1" applyFill="1" applyBorder="1" applyAlignment="1">
      <alignment horizontal="right" vertical="top" wrapText="1"/>
    </xf>
    <xf numFmtId="0" fontId="34" fillId="35" borderId="13" xfId="0" applyFont="1" applyFill="1" applyBorder="1" applyAlignment="1">
      <alignment horizontal="right" vertical="top" wrapText="1"/>
    </xf>
    <xf numFmtId="176" fontId="34" fillId="35" borderId="13" xfId="0" applyNumberFormat="1" applyFont="1" applyFill="1" applyBorder="1" applyAlignment="1">
      <alignment horizontal="right" vertical="top" wrapText="1"/>
    </xf>
    <xf numFmtId="176" fontId="34" fillId="35" borderId="20" xfId="0" applyNumberFormat="1" applyFont="1" applyFill="1" applyBorder="1" applyAlignment="1">
      <alignment horizontal="right" vertical="top" wrapText="1"/>
    </xf>
    <xf numFmtId="49" fontId="34" fillId="33" borderId="18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4" fillId="33" borderId="18" xfId="0" applyFont="1" applyFill="1" applyBorder="1" applyAlignment="1">
      <alignment vertical="center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wrapText="1"/>
    </xf>
    <xf numFmtId="0" fontId="33" fillId="0" borderId="19" xfId="0" applyFont="1" applyBorder="1" applyAlignment="1">
      <alignment wrapText="1"/>
    </xf>
    <xf numFmtId="0" fontId="33" fillId="0" borderId="0" xfId="0" applyFont="1" applyAlignment="1">
      <alignment horizontal="right" vertical="center" wrapText="1"/>
    </xf>
    <xf numFmtId="0" fontId="34" fillId="33" borderId="13" xfId="0" applyFont="1" applyFill="1" applyBorder="1" applyAlignment="1">
      <alignment vertical="center" wrapText="1"/>
    </xf>
    <xf numFmtId="0" fontId="34" fillId="33" borderId="15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14" fontId="34" fillId="33" borderId="12" xfId="0" applyNumberFormat="1" applyFont="1" applyFill="1" applyBorder="1" applyAlignment="1">
      <alignment vertical="center" wrapText="1"/>
    </xf>
    <xf numFmtId="14" fontId="34" fillId="33" borderId="16" xfId="0" applyNumberFormat="1" applyFont="1" applyFill="1" applyBorder="1" applyAlignment="1">
      <alignment vertical="center" wrapText="1"/>
    </xf>
    <xf numFmtId="14" fontId="34" fillId="33" borderId="17" xfId="0" applyNumberFormat="1" applyFont="1" applyFill="1" applyBorder="1" applyAlignment="1">
      <alignment vertical="center" wrapText="1"/>
    </xf>
  </cellXfs>
  <cellStyles count="38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42305824.847500019</v>
      </c>
      <c r="F3" s="25">
        <f>RA!I7</f>
        <v>-443458.11410000001</v>
      </c>
      <c r="G3" s="16">
        <f>SUM(G4:G41)</f>
        <v>42750013.556799978</v>
      </c>
      <c r="H3" s="27">
        <f>RA!J7</f>
        <v>-1.0479344313151799</v>
      </c>
      <c r="I3" s="20">
        <f>SUM(I4:I41)</f>
        <v>42305832.192583136</v>
      </c>
      <c r="J3" s="21">
        <f>SUM(J4:J41)</f>
        <v>42750012.805113152</v>
      </c>
      <c r="K3" s="22">
        <f>E3-I3</f>
        <v>-7.3450831174850464</v>
      </c>
      <c r="L3" s="22">
        <f>G3-J3</f>
        <v>0.75168682634830475</v>
      </c>
    </row>
    <row r="4" spans="1:13">
      <c r="A4" s="68">
        <f>RA!A8</f>
        <v>42492</v>
      </c>
      <c r="B4" s="12">
        <v>12</v>
      </c>
      <c r="C4" s="63" t="s">
        <v>6</v>
      </c>
      <c r="D4" s="63"/>
      <c r="E4" s="15">
        <f>VLOOKUP(C4,RA!B8:D35,3,0)</f>
        <v>1200791.3777999999</v>
      </c>
      <c r="F4" s="25">
        <f>VLOOKUP(C4,RA!B8:I38,8,0)</f>
        <v>-23629.7781</v>
      </c>
      <c r="G4" s="16">
        <f t="shared" ref="G4:G41" si="0">E4-F4</f>
        <v>1224421.1558999999</v>
      </c>
      <c r="H4" s="27">
        <f>RA!J8</f>
        <v>-1.96785041405716</v>
      </c>
      <c r="I4" s="20">
        <f>VLOOKUP(B4,RMS!B:D,3,FALSE)</f>
        <v>1200792.3339581201</v>
      </c>
      <c r="J4" s="21">
        <f>VLOOKUP(B4,RMS!B:E,4,FALSE)</f>
        <v>1224421.1643658101</v>
      </c>
      <c r="K4" s="22">
        <f t="shared" ref="K4:K41" si="1">E4-I4</f>
        <v>-0.9561581201851368</v>
      </c>
      <c r="L4" s="22">
        <f t="shared" ref="L4:L41" si="2">G4-J4</f>
        <v>-8.4658102132380009E-3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105145.9353</v>
      </c>
      <c r="F5" s="25">
        <f>VLOOKUP(C5,RA!B9:I39,8,0)</f>
        <v>21592.267599999999</v>
      </c>
      <c r="G5" s="16">
        <f t="shared" si="0"/>
        <v>83553.667699999991</v>
      </c>
      <c r="H5" s="27">
        <f>RA!J9</f>
        <v>20.535522879123601</v>
      </c>
      <c r="I5" s="20">
        <f>VLOOKUP(B5,RMS!B:D,3,FALSE)</f>
        <v>105145.980992308</v>
      </c>
      <c r="J5" s="21">
        <f>VLOOKUP(B5,RMS!B:E,4,FALSE)</f>
        <v>83553.694863247903</v>
      </c>
      <c r="K5" s="22">
        <f t="shared" si="1"/>
        <v>-4.5692308005527593E-2</v>
      </c>
      <c r="L5" s="22">
        <f t="shared" si="2"/>
        <v>-2.7163247912540101E-2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187554.68049999999</v>
      </c>
      <c r="F6" s="25">
        <f>VLOOKUP(C6,RA!B10:I40,8,0)</f>
        <v>46446.419199999997</v>
      </c>
      <c r="G6" s="16">
        <f t="shared" si="0"/>
        <v>141108.26129999998</v>
      </c>
      <c r="H6" s="27">
        <f>RA!J10</f>
        <v>24.764201605728498</v>
      </c>
      <c r="I6" s="20">
        <f>VLOOKUP(B6,RMS!B:D,3,FALSE)</f>
        <v>187557.17264176701</v>
      </c>
      <c r="J6" s="21">
        <f>VLOOKUP(B6,RMS!B:E,4,FALSE)</f>
        <v>141108.259664907</v>
      </c>
      <c r="K6" s="22">
        <f>E6-I6</f>
        <v>-2.4921417670266237</v>
      </c>
      <c r="L6" s="22">
        <f t="shared" si="2"/>
        <v>1.6350929799955338E-3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94197.520600000003</v>
      </c>
      <c r="F7" s="25">
        <f>VLOOKUP(C7,RA!B11:I41,8,0)</f>
        <v>-6264.9830000000002</v>
      </c>
      <c r="G7" s="16">
        <f t="shared" si="0"/>
        <v>100462.5036</v>
      </c>
      <c r="H7" s="27">
        <f>RA!J11</f>
        <v>-6.6509001087232402</v>
      </c>
      <c r="I7" s="20">
        <f>VLOOKUP(B7,RMS!B:D,3,FALSE)</f>
        <v>94197.539091430299</v>
      </c>
      <c r="J7" s="21">
        <f>VLOOKUP(B7,RMS!B:E,4,FALSE)</f>
        <v>100462.503306649</v>
      </c>
      <c r="K7" s="22">
        <f t="shared" si="1"/>
        <v>-1.8491430295398459E-2</v>
      </c>
      <c r="L7" s="22">
        <f t="shared" si="2"/>
        <v>2.9335099679883569E-4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322604.86410000001</v>
      </c>
      <c r="F8" s="25">
        <f>VLOOKUP(C8,RA!B12:I42,8,0)</f>
        <v>50976.204599999997</v>
      </c>
      <c r="G8" s="16">
        <f t="shared" si="0"/>
        <v>271628.65950000001</v>
      </c>
      <c r="H8" s="27">
        <f>RA!J12</f>
        <v>15.8014370744883</v>
      </c>
      <c r="I8" s="20">
        <f>VLOOKUP(B8,RMS!B:D,3,FALSE)</f>
        <v>322604.89160940202</v>
      </c>
      <c r="J8" s="21">
        <f>VLOOKUP(B8,RMS!B:E,4,FALSE)</f>
        <v>271628.65634102601</v>
      </c>
      <c r="K8" s="22">
        <f t="shared" si="1"/>
        <v>-2.7509402018040419E-2</v>
      </c>
      <c r="L8" s="22">
        <f t="shared" si="2"/>
        <v>3.1589739955961704E-3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388879.21610000002</v>
      </c>
      <c r="F9" s="25">
        <f>VLOOKUP(C9,RA!B13:I43,8,0)</f>
        <v>53151.5268</v>
      </c>
      <c r="G9" s="16">
        <f t="shared" si="0"/>
        <v>335727.68930000003</v>
      </c>
      <c r="H9" s="27">
        <f>RA!J13</f>
        <v>13.667875422360501</v>
      </c>
      <c r="I9" s="20">
        <f>VLOOKUP(B9,RMS!B:D,3,FALSE)</f>
        <v>388879.52555811999</v>
      </c>
      <c r="J9" s="21">
        <f>VLOOKUP(B9,RMS!B:E,4,FALSE)</f>
        <v>335727.681699145</v>
      </c>
      <c r="K9" s="22">
        <f t="shared" si="1"/>
        <v>-0.30945811996934935</v>
      </c>
      <c r="L9" s="22">
        <f t="shared" si="2"/>
        <v>7.6008550240658224E-3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262637.96350000001</v>
      </c>
      <c r="F10" s="25">
        <f>VLOOKUP(C10,RA!B14:I43,8,0)</f>
        <v>40159.472900000001</v>
      </c>
      <c r="G10" s="16">
        <f t="shared" si="0"/>
        <v>222478.49060000002</v>
      </c>
      <c r="H10" s="27">
        <f>RA!J14</f>
        <v>15.2908103477584</v>
      </c>
      <c r="I10" s="20">
        <f>VLOOKUP(B10,RMS!B:D,3,FALSE)</f>
        <v>262638.04925470101</v>
      </c>
      <c r="J10" s="21">
        <f>VLOOKUP(B10,RMS!B:E,4,FALSE)</f>
        <v>222478.49698632499</v>
      </c>
      <c r="K10" s="22">
        <f t="shared" si="1"/>
        <v>-8.5754700994584709E-2</v>
      </c>
      <c r="L10" s="22">
        <f t="shared" si="2"/>
        <v>-6.3863249670248479E-3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238144.38579999999</v>
      </c>
      <c r="F11" s="25">
        <f>VLOOKUP(C11,RA!B15:I44,8,0)</f>
        <v>16556.8632</v>
      </c>
      <c r="G11" s="16">
        <f t="shared" si="0"/>
        <v>221587.5226</v>
      </c>
      <c r="H11" s="27">
        <f>RA!J15</f>
        <v>6.9524474173012401</v>
      </c>
      <c r="I11" s="20">
        <f>VLOOKUP(B11,RMS!B:D,3,FALSE)</f>
        <v>238145.00143247901</v>
      </c>
      <c r="J11" s="21">
        <f>VLOOKUP(B11,RMS!B:E,4,FALSE)</f>
        <v>221587.52198974401</v>
      </c>
      <c r="K11" s="22">
        <f t="shared" si="1"/>
        <v>-0.61563247902086005</v>
      </c>
      <c r="L11" s="22">
        <f t="shared" si="2"/>
        <v>6.1025598552078009E-4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2486844.4232000001</v>
      </c>
      <c r="F12" s="25">
        <f>VLOOKUP(C12,RA!B16:I45,8,0)</f>
        <v>-71041.054000000004</v>
      </c>
      <c r="G12" s="16">
        <f t="shared" si="0"/>
        <v>2557885.4772000001</v>
      </c>
      <c r="H12" s="27">
        <f>RA!J16</f>
        <v>-2.8566746410531998</v>
      </c>
      <c r="I12" s="20">
        <f>VLOOKUP(B12,RMS!B:D,3,FALSE)</f>
        <v>2486842.6515017101</v>
      </c>
      <c r="J12" s="21">
        <f>VLOOKUP(B12,RMS!B:E,4,FALSE)</f>
        <v>2557885.4767333302</v>
      </c>
      <c r="K12" s="22">
        <f t="shared" si="1"/>
        <v>1.7716982900165021</v>
      </c>
      <c r="L12" s="22">
        <f t="shared" si="2"/>
        <v>4.6666990965604782E-4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4413595.3795999996</v>
      </c>
      <c r="F13" s="25">
        <f>VLOOKUP(C13,RA!B17:I46,8,0)</f>
        <v>-106589.1122</v>
      </c>
      <c r="G13" s="16">
        <f t="shared" si="0"/>
        <v>4520184.4918</v>
      </c>
      <c r="H13" s="27">
        <f>RA!J17</f>
        <v>-2.4150177583714099</v>
      </c>
      <c r="I13" s="20">
        <f>VLOOKUP(B13,RMS!B:D,3,FALSE)</f>
        <v>4413595.4447547002</v>
      </c>
      <c r="J13" s="21">
        <f>VLOOKUP(B13,RMS!B:E,4,FALSE)</f>
        <v>4520184.4914948698</v>
      </c>
      <c r="K13" s="22">
        <f t="shared" si="1"/>
        <v>-6.5154700540006161E-2</v>
      </c>
      <c r="L13" s="22">
        <f t="shared" si="2"/>
        <v>3.0513014644384384E-4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2583418.1789000002</v>
      </c>
      <c r="F14" s="25">
        <f>VLOOKUP(C14,RA!B18:I47,8,0)</f>
        <v>318468.21710000001</v>
      </c>
      <c r="G14" s="16">
        <f t="shared" si="0"/>
        <v>2264949.9618000002</v>
      </c>
      <c r="H14" s="27">
        <f>RA!J18</f>
        <v>12.3273970780682</v>
      </c>
      <c r="I14" s="20">
        <f>VLOOKUP(B14,RMS!B:D,3,FALSE)</f>
        <v>2583418.7786641</v>
      </c>
      <c r="J14" s="21">
        <f>VLOOKUP(B14,RMS!B:E,4,FALSE)</f>
        <v>2264950.1497957301</v>
      </c>
      <c r="K14" s="22">
        <f t="shared" si="1"/>
        <v>-0.59976409981027246</v>
      </c>
      <c r="L14" s="22">
        <f t="shared" si="2"/>
        <v>-0.18799572996795177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795160.67180000001</v>
      </c>
      <c r="F15" s="25">
        <f>VLOOKUP(C15,RA!B19:I48,8,0)</f>
        <v>9308.8518000000004</v>
      </c>
      <c r="G15" s="16">
        <f t="shared" si="0"/>
        <v>785851.82000000007</v>
      </c>
      <c r="H15" s="27">
        <f>RA!J19</f>
        <v>1.1706881552539099</v>
      </c>
      <c r="I15" s="20">
        <f>VLOOKUP(B15,RMS!B:D,3,FALSE)</f>
        <v>795160.70170512795</v>
      </c>
      <c r="J15" s="21">
        <f>VLOOKUP(B15,RMS!B:E,4,FALSE)</f>
        <v>785851.82268119697</v>
      </c>
      <c r="K15" s="22">
        <f t="shared" si="1"/>
        <v>-2.9905127943493426E-2</v>
      </c>
      <c r="L15" s="22">
        <f t="shared" si="2"/>
        <v>-2.6811969000846148E-3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3210100.5218000002</v>
      </c>
      <c r="F16" s="25">
        <f>VLOOKUP(C16,RA!B20:I49,8,0)</f>
        <v>-113321.0518</v>
      </c>
      <c r="G16" s="16">
        <f t="shared" si="0"/>
        <v>3323421.5736000002</v>
      </c>
      <c r="H16" s="27">
        <f>RA!J20</f>
        <v>-3.5301402878330301</v>
      </c>
      <c r="I16" s="20">
        <f>VLOOKUP(B16,RMS!B:D,3,FALSE)</f>
        <v>3210100.4808999998</v>
      </c>
      <c r="J16" s="21">
        <f>VLOOKUP(B16,RMS!B:E,4,FALSE)</f>
        <v>3323421.5735999998</v>
      </c>
      <c r="K16" s="22">
        <f t="shared" si="1"/>
        <v>4.0900000371038914E-2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381709.68280000001</v>
      </c>
      <c r="F17" s="25">
        <f>VLOOKUP(C17,RA!B21:I50,8,0)</f>
        <v>33152.929300000003</v>
      </c>
      <c r="G17" s="16">
        <f t="shared" si="0"/>
        <v>348556.75349999999</v>
      </c>
      <c r="H17" s="27">
        <f>RA!J21</f>
        <v>8.6853781273792698</v>
      </c>
      <c r="I17" s="20">
        <f>VLOOKUP(B17,RMS!B:D,3,FALSE)</f>
        <v>381709.36700044601</v>
      </c>
      <c r="J17" s="21">
        <f>VLOOKUP(B17,RMS!B:E,4,FALSE)</f>
        <v>348556.75337533501</v>
      </c>
      <c r="K17" s="22">
        <f t="shared" si="1"/>
        <v>0.31579955399502069</v>
      </c>
      <c r="L17" s="22">
        <f t="shared" si="2"/>
        <v>1.2466497719287872E-4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1778016.7479000001</v>
      </c>
      <c r="F18" s="25">
        <f>VLOOKUP(C18,RA!B22:I51,8,0)</f>
        <v>34633.981599999999</v>
      </c>
      <c r="G18" s="16">
        <f t="shared" si="0"/>
        <v>1743382.7663</v>
      </c>
      <c r="H18" s="27">
        <f>RA!J22</f>
        <v>1.94789962698079</v>
      </c>
      <c r="I18" s="20">
        <f>VLOOKUP(B18,RMS!B:D,3,FALSE)</f>
        <v>1778017.5828957299</v>
      </c>
      <c r="J18" s="21">
        <f>VLOOKUP(B18,RMS!B:E,4,FALSE)</f>
        <v>1743382.7660461499</v>
      </c>
      <c r="K18" s="22">
        <f t="shared" si="1"/>
        <v>-0.83499572984874249</v>
      </c>
      <c r="L18" s="22">
        <f t="shared" si="2"/>
        <v>2.5385012850165367E-4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4724421.9149000002</v>
      </c>
      <c r="F19" s="25">
        <f>VLOOKUP(C19,RA!B23:I52,8,0)</f>
        <v>6847.9143000000004</v>
      </c>
      <c r="G19" s="16">
        <f t="shared" si="0"/>
        <v>4717574.0005999999</v>
      </c>
      <c r="H19" s="27">
        <f>RA!J23</f>
        <v>0.144947136884682</v>
      </c>
      <c r="I19" s="20">
        <f>VLOOKUP(B19,RMS!B:D,3,FALSE)</f>
        <v>4724423.87761111</v>
      </c>
      <c r="J19" s="21">
        <f>VLOOKUP(B19,RMS!B:E,4,FALSE)</f>
        <v>4717574.0285333302</v>
      </c>
      <c r="K19" s="22">
        <f t="shared" si="1"/>
        <v>-1.9627111097797751</v>
      </c>
      <c r="L19" s="22">
        <f t="shared" si="2"/>
        <v>-2.7933330275118351E-2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298261.77789999999</v>
      </c>
      <c r="F20" s="25">
        <f>VLOOKUP(C20,RA!B24:I53,8,0)</f>
        <v>41612.837200000002</v>
      </c>
      <c r="G20" s="16">
        <f t="shared" si="0"/>
        <v>256648.94069999998</v>
      </c>
      <c r="H20" s="27">
        <f>RA!J24</f>
        <v>13.951783394100101</v>
      </c>
      <c r="I20" s="20">
        <f>VLOOKUP(B20,RMS!B:D,3,FALSE)</f>
        <v>298261.866645428</v>
      </c>
      <c r="J20" s="21">
        <f>VLOOKUP(B20,RMS!B:E,4,FALSE)</f>
        <v>256648.92695783201</v>
      </c>
      <c r="K20" s="22">
        <f t="shared" si="1"/>
        <v>-8.8745428016409278E-2</v>
      </c>
      <c r="L20" s="22">
        <f t="shared" si="2"/>
        <v>1.3742167968302965E-2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476064.35629999998</v>
      </c>
      <c r="F21" s="25">
        <f>VLOOKUP(C21,RA!B25:I54,8,0)</f>
        <v>24072.284</v>
      </c>
      <c r="G21" s="16">
        <f t="shared" si="0"/>
        <v>451992.0723</v>
      </c>
      <c r="H21" s="27">
        <f>RA!J25</f>
        <v>5.0565188679722199</v>
      </c>
      <c r="I21" s="20">
        <f>VLOOKUP(B21,RMS!B:D,3,FALSE)</f>
        <v>476064.33039960702</v>
      </c>
      <c r="J21" s="21">
        <f>VLOOKUP(B21,RMS!B:E,4,FALSE)</f>
        <v>451992.06071322999</v>
      </c>
      <c r="K21" s="22">
        <f t="shared" si="1"/>
        <v>2.5900392967741936E-2</v>
      </c>
      <c r="L21" s="22">
        <f t="shared" si="2"/>
        <v>1.1586770007852465E-2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684605.02639999997</v>
      </c>
      <c r="F22" s="25">
        <f>VLOOKUP(C22,RA!B26:I55,8,0)</f>
        <v>111859.22070000001</v>
      </c>
      <c r="G22" s="16">
        <f t="shared" si="0"/>
        <v>572745.80569999991</v>
      </c>
      <c r="H22" s="27">
        <f>RA!J26</f>
        <v>16.3392345055093</v>
      </c>
      <c r="I22" s="20">
        <f>VLOOKUP(B22,RMS!B:D,3,FALSE)</f>
        <v>684604.97522128397</v>
      </c>
      <c r="J22" s="21">
        <f>VLOOKUP(B22,RMS!B:E,4,FALSE)</f>
        <v>572745.79270479199</v>
      </c>
      <c r="K22" s="22">
        <f t="shared" si="1"/>
        <v>5.1178716006688774E-2</v>
      </c>
      <c r="L22" s="22">
        <f t="shared" si="2"/>
        <v>1.2995207915082574E-2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255430.3567</v>
      </c>
      <c r="F23" s="25">
        <f>VLOOKUP(C23,RA!B27:I56,8,0)</f>
        <v>67573.213600000003</v>
      </c>
      <c r="G23" s="16">
        <f t="shared" si="0"/>
        <v>187857.14309999999</v>
      </c>
      <c r="H23" s="27">
        <f>RA!J27</f>
        <v>26.4546526391787</v>
      </c>
      <c r="I23" s="20">
        <f>VLOOKUP(B23,RMS!B:D,3,FALSE)</f>
        <v>255430.12254276499</v>
      </c>
      <c r="J23" s="21">
        <f>VLOOKUP(B23,RMS!B:E,4,FALSE)</f>
        <v>187857.147873226</v>
      </c>
      <c r="K23" s="22">
        <f t="shared" si="1"/>
        <v>0.23415723501238972</v>
      </c>
      <c r="L23" s="22">
        <f t="shared" si="2"/>
        <v>-4.7732260136399418E-3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1145987.6824</v>
      </c>
      <c r="F24" s="25">
        <f>VLOOKUP(C24,RA!B28:I57,8,0)</f>
        <v>10406.844800000001</v>
      </c>
      <c r="G24" s="16">
        <f t="shared" si="0"/>
        <v>1135580.8376</v>
      </c>
      <c r="H24" s="27">
        <f>RA!J28</f>
        <v>0.90811140118062394</v>
      </c>
      <c r="I24" s="20">
        <f>VLOOKUP(B24,RMS!B:D,3,FALSE)</f>
        <v>1145987.68249735</v>
      </c>
      <c r="J24" s="21">
        <f>VLOOKUP(B24,RMS!B:E,4,FALSE)</f>
        <v>1135580.63994248</v>
      </c>
      <c r="K24" s="22">
        <f t="shared" si="1"/>
        <v>-9.73499845713377E-5</v>
      </c>
      <c r="L24" s="22">
        <f t="shared" si="2"/>
        <v>0.19765751995146275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958075.05709999998</v>
      </c>
      <c r="F25" s="25">
        <f>VLOOKUP(C25,RA!B29:I58,8,0)</f>
        <v>128409.736</v>
      </c>
      <c r="G25" s="16">
        <f t="shared" si="0"/>
        <v>829665.32109999994</v>
      </c>
      <c r="H25" s="27">
        <f>RA!J29</f>
        <v>13.4028889540955</v>
      </c>
      <c r="I25" s="20">
        <f>VLOOKUP(B25,RMS!B:D,3,FALSE)</f>
        <v>958075.56063362805</v>
      </c>
      <c r="J25" s="21">
        <f>VLOOKUP(B25,RMS!B:E,4,FALSE)</f>
        <v>829665.33090168703</v>
      </c>
      <c r="K25" s="22">
        <f t="shared" si="1"/>
        <v>-0.50353362807072699</v>
      </c>
      <c r="L25" s="22">
        <f t="shared" si="2"/>
        <v>-9.8016870906576514E-3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2271483.1910999999</v>
      </c>
      <c r="F26" s="25">
        <f>VLOOKUP(C26,RA!B30:I59,8,0)</f>
        <v>155310.70499999999</v>
      </c>
      <c r="G26" s="16">
        <f t="shared" si="0"/>
        <v>2116172.4860999999</v>
      </c>
      <c r="H26" s="27">
        <f>RA!J30</f>
        <v>6.8374137923859504</v>
      </c>
      <c r="I26" s="20">
        <f>VLOOKUP(B26,RMS!B:D,3,FALSE)</f>
        <v>2271483.1790123899</v>
      </c>
      <c r="J26" s="21">
        <f>VLOOKUP(B26,RMS!B:E,4,FALSE)</f>
        <v>2116172.49033366</v>
      </c>
      <c r="K26" s="22">
        <f t="shared" si="1"/>
        <v>1.2087610084563494E-2</v>
      </c>
      <c r="L26" s="22">
        <f t="shared" si="2"/>
        <v>-4.2336601763963699E-3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5480249.3198999995</v>
      </c>
      <c r="F27" s="25">
        <f>VLOOKUP(C27,RA!B31:I60,8,0)</f>
        <v>-318207.15919999999</v>
      </c>
      <c r="G27" s="16">
        <f t="shared" si="0"/>
        <v>5798456.4790999992</v>
      </c>
      <c r="H27" s="27">
        <f>RA!J31</f>
        <v>-5.8064358138692604</v>
      </c>
      <c r="I27" s="20">
        <f>VLOOKUP(B27,RMS!B:D,3,FALSE)</f>
        <v>5480250.5773902703</v>
      </c>
      <c r="J27" s="21">
        <f>VLOOKUP(B27,RMS!B:E,4,FALSE)</f>
        <v>5798455.6935504396</v>
      </c>
      <c r="K27" s="22">
        <f t="shared" si="1"/>
        <v>-1.2574902707710862</v>
      </c>
      <c r="L27" s="22">
        <f t="shared" si="2"/>
        <v>0.78554955963045359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119295.1784</v>
      </c>
      <c r="F28" s="25">
        <f>VLOOKUP(C28,RA!B32:I61,8,0)</f>
        <v>28782.0075</v>
      </c>
      <c r="G28" s="16">
        <f t="shared" si="0"/>
        <v>90513.170899999997</v>
      </c>
      <c r="H28" s="27">
        <f>RA!J32</f>
        <v>24.126714831250901</v>
      </c>
      <c r="I28" s="20">
        <f>VLOOKUP(B28,RMS!B:D,3,FALSE)</f>
        <v>119295.09054446701</v>
      </c>
      <c r="J28" s="21">
        <f>VLOOKUP(B28,RMS!B:E,4,FALSE)</f>
        <v>90513.166511504794</v>
      </c>
      <c r="K28" s="22">
        <f t="shared" si="1"/>
        <v>8.7855532998219132E-2</v>
      </c>
      <c r="L28" s="22">
        <f t="shared" si="2"/>
        <v>4.3884952028747648E-3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187648.49220000001</v>
      </c>
      <c r="F30" s="25">
        <f>VLOOKUP(C30,RA!B34:I64,8,0)</f>
        <v>3567.5486999999998</v>
      </c>
      <c r="G30" s="16">
        <f t="shared" si="0"/>
        <v>184080.94349999999</v>
      </c>
      <c r="H30" s="27">
        <f>RA!J34</f>
        <v>1.9011869790020099</v>
      </c>
      <c r="I30" s="20">
        <f>VLOOKUP(B30,RMS!B:D,3,FALSE)</f>
        <v>187648.49230000001</v>
      </c>
      <c r="J30" s="21">
        <f>VLOOKUP(B30,RMS!B:E,4,FALSE)</f>
        <v>184080.94930000001</v>
      </c>
      <c r="K30" s="22">
        <f t="shared" si="1"/>
        <v>-1.0000000474974513E-4</v>
      </c>
      <c r="L30" s="22">
        <f t="shared" si="2"/>
        <v>-5.8000000135507435E-3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251509.41</v>
      </c>
      <c r="F31" s="25">
        <f>VLOOKUP(C31,RA!B34:I65,8,0)</f>
        <v>-4876.49</v>
      </c>
      <c r="G31" s="16">
        <f t="shared" si="0"/>
        <v>256385.9</v>
      </c>
      <c r="H31" s="27">
        <f>RA!J34</f>
        <v>1.9011869790020099</v>
      </c>
      <c r="I31" s="20">
        <f>VLOOKUP(B31,RMS!B:D,3,FALSE)</f>
        <v>251509.41</v>
      </c>
      <c r="J31" s="21">
        <f>VLOOKUP(B31,RMS!B:E,4,FALSE)</f>
        <v>256385.9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1407408.96</v>
      </c>
      <c r="F32" s="25">
        <f>VLOOKUP(C32,RA!B34:I65,8,0)</f>
        <v>-258117.63</v>
      </c>
      <c r="G32" s="16">
        <f t="shared" si="0"/>
        <v>1665526.5899999999</v>
      </c>
      <c r="H32" s="27">
        <f>RA!J34</f>
        <v>1.9011869790020099</v>
      </c>
      <c r="I32" s="20">
        <f>VLOOKUP(B32,RMS!B:D,3,FALSE)</f>
        <v>1407408.96</v>
      </c>
      <c r="J32" s="21">
        <f>VLOOKUP(B32,RMS!B:E,4,FALSE)</f>
        <v>1665526.59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2330135.69</v>
      </c>
      <c r="F33" s="25">
        <f>VLOOKUP(C33,RA!B34:I66,8,0)</f>
        <v>-318889.32</v>
      </c>
      <c r="G33" s="16">
        <f t="shared" si="0"/>
        <v>2649025.0099999998</v>
      </c>
      <c r="H33" s="27">
        <f>RA!J35</f>
        <v>6.3374037902746601</v>
      </c>
      <c r="I33" s="20">
        <f>VLOOKUP(B33,RMS!B:D,3,FALSE)</f>
        <v>2330135.69</v>
      </c>
      <c r="J33" s="21">
        <f>VLOOKUP(B33,RMS!B:E,4,FALSE)</f>
        <v>2649025.0099999998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1181321.94</v>
      </c>
      <c r="F34" s="25">
        <f>VLOOKUP(C34,RA!B34:I67,8,0)</f>
        <v>-269249.13</v>
      </c>
      <c r="G34" s="16">
        <f t="shared" si="0"/>
        <v>1450571.0699999998</v>
      </c>
      <c r="H34" s="27">
        <f>RA!J34</f>
        <v>1.9011869790020099</v>
      </c>
      <c r="I34" s="20">
        <f>VLOOKUP(B34,RMS!B:D,3,FALSE)</f>
        <v>1181321.94</v>
      </c>
      <c r="J34" s="21">
        <f>VLOOKUP(B34,RMS!B:E,4,FALSE)</f>
        <v>1450571.07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1.45</v>
      </c>
      <c r="F35" s="25">
        <f>VLOOKUP(C35,RA!B35:I68,8,0)</f>
        <v>-110.52</v>
      </c>
      <c r="G35" s="16">
        <f t="shared" si="0"/>
        <v>111.97</v>
      </c>
      <c r="H35" s="27">
        <f>RA!J35</f>
        <v>6.3374037902746601</v>
      </c>
      <c r="I35" s="20">
        <f>VLOOKUP(B35,RMS!B:D,3,FALSE)</f>
        <v>1.45</v>
      </c>
      <c r="J35" s="21">
        <f>VLOOKUP(B35,RMS!B:E,4,FALSE)</f>
        <v>111.97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89296.581399999995</v>
      </c>
      <c r="F36" s="25">
        <f>VLOOKUP(C36,RA!B8:I68,8,0)</f>
        <v>6863.1505999999999</v>
      </c>
      <c r="G36" s="16">
        <f t="shared" si="0"/>
        <v>82433.430800000002</v>
      </c>
      <c r="H36" s="27">
        <f>RA!J35</f>
        <v>6.3374037902746601</v>
      </c>
      <c r="I36" s="20">
        <f>VLOOKUP(B36,RMS!B:D,3,FALSE)</f>
        <v>89296.581196581203</v>
      </c>
      <c r="J36" s="21">
        <f>VLOOKUP(B36,RMS!B:E,4,FALSE)</f>
        <v>82433.431623931596</v>
      </c>
      <c r="K36" s="22">
        <f t="shared" si="1"/>
        <v>2.0341879280749708E-4</v>
      </c>
      <c r="L36" s="22">
        <f t="shared" si="2"/>
        <v>-8.2393159391358495E-4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646339.50320000004</v>
      </c>
      <c r="F37" s="25">
        <f>VLOOKUP(C37,RA!B8:I69,8,0)</f>
        <v>19851.347900000001</v>
      </c>
      <c r="G37" s="16">
        <f t="shared" si="0"/>
        <v>626488.15529999998</v>
      </c>
      <c r="H37" s="27">
        <f>RA!J36</f>
        <v>-1.9388896820997701</v>
      </c>
      <c r="I37" s="20">
        <f>VLOOKUP(B37,RMS!B:D,3,FALSE)</f>
        <v>646339.49477863195</v>
      </c>
      <c r="J37" s="21">
        <f>VLOOKUP(B37,RMS!B:E,4,FALSE)</f>
        <v>626488.15805982903</v>
      </c>
      <c r="K37" s="22">
        <f t="shared" si="1"/>
        <v>8.4213680820539594E-3</v>
      </c>
      <c r="L37" s="22">
        <f t="shared" si="2"/>
        <v>-2.7598290471360087E-3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921801.7</v>
      </c>
      <c r="F38" s="25">
        <f>VLOOKUP(C38,RA!B9:I70,8,0)</f>
        <v>-235073.85</v>
      </c>
      <c r="G38" s="16">
        <f t="shared" si="0"/>
        <v>1156875.55</v>
      </c>
      <c r="H38" s="27">
        <f>RA!J37</f>
        <v>-18.339916636597199</v>
      </c>
      <c r="I38" s="20">
        <f>VLOOKUP(B38,RMS!B:D,3,FALSE)</f>
        <v>921801.7</v>
      </c>
      <c r="J38" s="21">
        <f>VLOOKUP(B38,RMS!B:E,4,FALSE)</f>
        <v>1156875.55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356885.52</v>
      </c>
      <c r="F39" s="25">
        <f>VLOOKUP(C39,RA!B10:I71,8,0)</f>
        <v>40275.97</v>
      </c>
      <c r="G39" s="16">
        <f t="shared" si="0"/>
        <v>316609.55000000005</v>
      </c>
      <c r="H39" s="27">
        <f>RA!J38</f>
        <v>-13.685439923886999</v>
      </c>
      <c r="I39" s="20">
        <f>VLOOKUP(B39,RMS!B:D,3,FALSE)</f>
        <v>356885.52</v>
      </c>
      <c r="J39" s="21">
        <f>VLOOKUP(B39,RMS!B:E,4,FALSE)</f>
        <v>316609.55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-22.7921890623652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70800.189899999998</v>
      </c>
      <c r="F41" s="25">
        <f>VLOOKUP(C41,RA!B8:I72,8,0)</f>
        <v>11301.854600000001</v>
      </c>
      <c r="G41" s="16">
        <f t="shared" si="0"/>
        <v>59498.335299999999</v>
      </c>
      <c r="H41" s="27">
        <f>RA!J39</f>
        <v>-22.7921890623652</v>
      </c>
      <c r="I41" s="20">
        <f>VLOOKUP(B41,RMS!B:D,3,FALSE)</f>
        <v>70800.189849481903</v>
      </c>
      <c r="J41" s="21">
        <f>VLOOKUP(B41,RMS!B:E,4,FALSE)</f>
        <v>59498.3351637546</v>
      </c>
      <c r="K41" s="22">
        <f t="shared" si="1"/>
        <v>5.051809421274811E-5</v>
      </c>
      <c r="L41" s="22">
        <f t="shared" si="2"/>
        <v>1.3624539860757068E-4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42317353.151900001</v>
      </c>
      <c r="E7" s="51">
        <v>47766355.500799999</v>
      </c>
      <c r="F7" s="52">
        <v>88.592384133621493</v>
      </c>
      <c r="G7" s="51">
        <v>45717041.417199999</v>
      </c>
      <c r="H7" s="52">
        <v>-7.4363698085260701</v>
      </c>
      <c r="I7" s="51">
        <v>-443458.11410000001</v>
      </c>
      <c r="J7" s="52">
        <v>-1.0479344313151799</v>
      </c>
      <c r="K7" s="51">
        <v>635001.09430000104</v>
      </c>
      <c r="L7" s="52">
        <v>1.38898116460593</v>
      </c>
      <c r="M7" s="52">
        <v>-1.6983580313178099</v>
      </c>
      <c r="N7" s="51">
        <v>100648102.3725</v>
      </c>
      <c r="O7" s="51">
        <v>2956022775.8376002</v>
      </c>
      <c r="P7" s="51">
        <v>1186971</v>
      </c>
      <c r="Q7" s="51">
        <v>1484054</v>
      </c>
      <c r="R7" s="52">
        <v>-20.0183416506407</v>
      </c>
      <c r="S7" s="51">
        <v>35.651547638400601</v>
      </c>
      <c r="T7" s="51">
        <v>39.305004548756301</v>
      </c>
      <c r="U7" s="53">
        <v>-10.2476811032477</v>
      </c>
    </row>
    <row r="8" spans="1:23" ht="12" thickBot="1">
      <c r="A8" s="79">
        <v>42492</v>
      </c>
      <c r="B8" s="69" t="s">
        <v>6</v>
      </c>
      <c r="C8" s="70"/>
      <c r="D8" s="54">
        <v>1200791.3777999999</v>
      </c>
      <c r="E8" s="54">
        <v>1199818.0797999999</v>
      </c>
      <c r="F8" s="55">
        <v>100.08112046454301</v>
      </c>
      <c r="G8" s="54">
        <v>868631.8419</v>
      </c>
      <c r="H8" s="55">
        <v>38.2393920965931</v>
      </c>
      <c r="I8" s="54">
        <v>-23629.7781</v>
      </c>
      <c r="J8" s="55">
        <v>-1.96785041405716</v>
      </c>
      <c r="K8" s="54">
        <v>198050.82399999999</v>
      </c>
      <c r="L8" s="55">
        <v>22.800318206939501</v>
      </c>
      <c r="M8" s="55">
        <v>-1.1193116878928</v>
      </c>
      <c r="N8" s="54">
        <v>2585206.5435000001</v>
      </c>
      <c r="O8" s="54">
        <v>109801449.7031</v>
      </c>
      <c r="P8" s="54">
        <v>41804</v>
      </c>
      <c r="Q8" s="54">
        <v>47012</v>
      </c>
      <c r="R8" s="55">
        <v>-11.078022632519399</v>
      </c>
      <c r="S8" s="54">
        <v>28.724317716007999</v>
      </c>
      <c r="T8" s="54">
        <v>29.448123153662898</v>
      </c>
      <c r="U8" s="56">
        <v>-2.5198350916843002</v>
      </c>
    </row>
    <row r="9" spans="1:23" ht="12" thickBot="1">
      <c r="A9" s="80"/>
      <c r="B9" s="69" t="s">
        <v>7</v>
      </c>
      <c r="C9" s="70"/>
      <c r="D9" s="54">
        <v>105145.9353</v>
      </c>
      <c r="E9" s="54">
        <v>222906.75649999999</v>
      </c>
      <c r="F9" s="55">
        <v>47.170367085754997</v>
      </c>
      <c r="G9" s="54">
        <v>145997.44200000001</v>
      </c>
      <c r="H9" s="55">
        <v>-27.9809742830974</v>
      </c>
      <c r="I9" s="54">
        <v>21592.267599999999</v>
      </c>
      <c r="J9" s="55">
        <v>20.535522879123601</v>
      </c>
      <c r="K9" s="54">
        <v>33668.069499999998</v>
      </c>
      <c r="L9" s="55">
        <v>23.060725611891201</v>
      </c>
      <c r="M9" s="55">
        <v>-0.35867223987998498</v>
      </c>
      <c r="N9" s="54">
        <v>236700.7562</v>
      </c>
      <c r="O9" s="54">
        <v>15181105.524700001</v>
      </c>
      <c r="P9" s="54">
        <v>5888</v>
      </c>
      <c r="Q9" s="54">
        <v>7199</v>
      </c>
      <c r="R9" s="55">
        <v>-18.210862619808299</v>
      </c>
      <c r="S9" s="54">
        <v>17.857665641983701</v>
      </c>
      <c r="T9" s="54">
        <v>18.274040964022799</v>
      </c>
      <c r="U9" s="56">
        <v>-2.3316335426293402</v>
      </c>
    </row>
    <row r="10" spans="1:23" ht="12" thickBot="1">
      <c r="A10" s="80"/>
      <c r="B10" s="69" t="s">
        <v>8</v>
      </c>
      <c r="C10" s="70"/>
      <c r="D10" s="54">
        <v>187554.68049999999</v>
      </c>
      <c r="E10" s="54">
        <v>312348.36359999998</v>
      </c>
      <c r="F10" s="55">
        <v>60.046634577598297</v>
      </c>
      <c r="G10" s="54">
        <v>380369.05170000001</v>
      </c>
      <c r="H10" s="55">
        <v>-50.691393092641597</v>
      </c>
      <c r="I10" s="54">
        <v>46446.419199999997</v>
      </c>
      <c r="J10" s="55">
        <v>24.764201605728498</v>
      </c>
      <c r="K10" s="54">
        <v>71293.986000000004</v>
      </c>
      <c r="L10" s="55">
        <v>18.743371912452599</v>
      </c>
      <c r="M10" s="55">
        <v>-0.348522620126752</v>
      </c>
      <c r="N10" s="54">
        <v>479389.0846</v>
      </c>
      <c r="O10" s="54">
        <v>25953902.515299998</v>
      </c>
      <c r="P10" s="54">
        <v>121478</v>
      </c>
      <c r="Q10" s="54">
        <v>144925</v>
      </c>
      <c r="R10" s="55">
        <v>-16.1787131274797</v>
      </c>
      <c r="S10" s="54">
        <v>1.54393948286933</v>
      </c>
      <c r="T10" s="54">
        <v>2.0136926279109901</v>
      </c>
      <c r="U10" s="56">
        <v>-30.425619025471899</v>
      </c>
    </row>
    <row r="11" spans="1:23" ht="12" thickBot="1">
      <c r="A11" s="80"/>
      <c r="B11" s="69" t="s">
        <v>9</v>
      </c>
      <c r="C11" s="70"/>
      <c r="D11" s="54">
        <v>94197.520600000003</v>
      </c>
      <c r="E11" s="54">
        <v>103048.37790000001</v>
      </c>
      <c r="F11" s="55">
        <v>91.410968828069201</v>
      </c>
      <c r="G11" s="54">
        <v>86062.606799999994</v>
      </c>
      <c r="H11" s="55">
        <v>9.4523209352752193</v>
      </c>
      <c r="I11" s="54">
        <v>-6264.9830000000002</v>
      </c>
      <c r="J11" s="55">
        <v>-6.6509001087232402</v>
      </c>
      <c r="K11" s="54">
        <v>18487.3184</v>
      </c>
      <c r="L11" s="55">
        <v>21.4812438147063</v>
      </c>
      <c r="M11" s="55">
        <v>-1.3388800292420999</v>
      </c>
      <c r="N11" s="54">
        <v>194280.24050000001</v>
      </c>
      <c r="O11" s="54">
        <v>8709977.0139000006</v>
      </c>
      <c r="P11" s="54">
        <v>4192</v>
      </c>
      <c r="Q11" s="54">
        <v>4529</v>
      </c>
      <c r="R11" s="55">
        <v>-7.4409361890041996</v>
      </c>
      <c r="S11" s="54">
        <v>22.470782585877899</v>
      </c>
      <c r="T11" s="54">
        <v>22.0981938396997</v>
      </c>
      <c r="U11" s="56">
        <v>1.65810311569795</v>
      </c>
    </row>
    <row r="12" spans="1:23" ht="12" thickBot="1">
      <c r="A12" s="80"/>
      <c r="B12" s="69" t="s">
        <v>10</v>
      </c>
      <c r="C12" s="70"/>
      <c r="D12" s="54">
        <v>322604.86410000001</v>
      </c>
      <c r="E12" s="54">
        <v>865326.38630000001</v>
      </c>
      <c r="F12" s="55">
        <v>37.281292840197302</v>
      </c>
      <c r="G12" s="54">
        <v>906526.0808</v>
      </c>
      <c r="H12" s="55">
        <v>-64.413063128277102</v>
      </c>
      <c r="I12" s="54">
        <v>50976.204599999997</v>
      </c>
      <c r="J12" s="55">
        <v>15.8014370744883</v>
      </c>
      <c r="K12" s="54">
        <v>130772.4626</v>
      </c>
      <c r="L12" s="55">
        <v>14.4256701897197</v>
      </c>
      <c r="M12" s="55">
        <v>-0.61019159854836302</v>
      </c>
      <c r="N12" s="54">
        <v>693367.52630000003</v>
      </c>
      <c r="O12" s="54">
        <v>28336793.159899998</v>
      </c>
      <c r="P12" s="54">
        <v>3724</v>
      </c>
      <c r="Q12" s="54">
        <v>4075</v>
      </c>
      <c r="R12" s="55">
        <v>-8.6134969325153392</v>
      </c>
      <c r="S12" s="54">
        <v>86.628588641245997</v>
      </c>
      <c r="T12" s="54">
        <v>90.984702380368105</v>
      </c>
      <c r="U12" s="56">
        <v>-5.0284944121184401</v>
      </c>
    </row>
    <row r="13" spans="1:23" ht="12" thickBot="1">
      <c r="A13" s="80"/>
      <c r="B13" s="69" t="s">
        <v>11</v>
      </c>
      <c r="C13" s="70"/>
      <c r="D13" s="54">
        <v>388879.21610000002</v>
      </c>
      <c r="E13" s="54">
        <v>598712.13060000003</v>
      </c>
      <c r="F13" s="55">
        <v>64.952620169944495</v>
      </c>
      <c r="G13" s="54">
        <v>482441.06170000002</v>
      </c>
      <c r="H13" s="55">
        <v>-19.3934250269477</v>
      </c>
      <c r="I13" s="54">
        <v>53151.5268</v>
      </c>
      <c r="J13" s="55">
        <v>13.667875422360501</v>
      </c>
      <c r="K13" s="54">
        <v>131082.73120000001</v>
      </c>
      <c r="L13" s="55">
        <v>27.170724386124501</v>
      </c>
      <c r="M13" s="55">
        <v>-0.59451922985260497</v>
      </c>
      <c r="N13" s="54">
        <v>795619.90740000003</v>
      </c>
      <c r="O13" s="54">
        <v>46810342.731600001</v>
      </c>
      <c r="P13" s="54">
        <v>18843</v>
      </c>
      <c r="Q13" s="54">
        <v>20675</v>
      </c>
      <c r="R13" s="55">
        <v>-8.8609431680773802</v>
      </c>
      <c r="S13" s="54">
        <v>20.637861067770501</v>
      </c>
      <c r="T13" s="54">
        <v>19.673068503023</v>
      </c>
      <c r="U13" s="56">
        <v>4.6748670396576699</v>
      </c>
    </row>
    <row r="14" spans="1:23" ht="12" thickBot="1">
      <c r="A14" s="80"/>
      <c r="B14" s="69" t="s">
        <v>12</v>
      </c>
      <c r="C14" s="70"/>
      <c r="D14" s="54">
        <v>262637.96350000001</v>
      </c>
      <c r="E14" s="54">
        <v>316305.19209999999</v>
      </c>
      <c r="F14" s="55">
        <v>83.033086417679499</v>
      </c>
      <c r="G14" s="54">
        <v>378158.03600000002</v>
      </c>
      <c r="H14" s="55">
        <v>-30.548094051345199</v>
      </c>
      <c r="I14" s="54">
        <v>40159.472900000001</v>
      </c>
      <c r="J14" s="55">
        <v>15.2908103477584</v>
      </c>
      <c r="K14" s="54">
        <v>79384.155400000003</v>
      </c>
      <c r="L14" s="55">
        <v>20.992322744134398</v>
      </c>
      <c r="M14" s="55">
        <v>-0.49411223565149898</v>
      </c>
      <c r="N14" s="54">
        <v>603406.97270000004</v>
      </c>
      <c r="O14" s="54">
        <v>21037040.375</v>
      </c>
      <c r="P14" s="54">
        <v>6227</v>
      </c>
      <c r="Q14" s="54">
        <v>6213</v>
      </c>
      <c r="R14" s="55">
        <v>0.22533397714470399</v>
      </c>
      <c r="S14" s="54">
        <v>42.177286574594497</v>
      </c>
      <c r="T14" s="54">
        <v>54.847740093352598</v>
      </c>
      <c r="U14" s="56">
        <v>-30.040940391813098</v>
      </c>
    </row>
    <row r="15" spans="1:23" ht="12" thickBot="1">
      <c r="A15" s="80"/>
      <c r="B15" s="69" t="s">
        <v>13</v>
      </c>
      <c r="C15" s="70"/>
      <c r="D15" s="54">
        <v>238144.38579999999</v>
      </c>
      <c r="E15" s="54">
        <v>372421.06689999998</v>
      </c>
      <c r="F15" s="55">
        <v>63.9449287287351</v>
      </c>
      <c r="G15" s="54">
        <v>320918.69420000003</v>
      </c>
      <c r="H15" s="55">
        <v>-25.7929219755625</v>
      </c>
      <c r="I15" s="54">
        <v>16556.8632</v>
      </c>
      <c r="J15" s="55">
        <v>6.9524474173012401</v>
      </c>
      <c r="K15" s="54">
        <v>55059.243900000001</v>
      </c>
      <c r="L15" s="55">
        <v>17.156758049653099</v>
      </c>
      <c r="M15" s="55">
        <v>-0.69929003692693303</v>
      </c>
      <c r="N15" s="54">
        <v>548568.31499999994</v>
      </c>
      <c r="O15" s="54">
        <v>17161692.712099999</v>
      </c>
      <c r="P15" s="54">
        <v>11426</v>
      </c>
      <c r="Q15" s="54">
        <v>13125</v>
      </c>
      <c r="R15" s="55">
        <v>-12.944761904761901</v>
      </c>
      <c r="S15" s="54">
        <v>20.842323280238102</v>
      </c>
      <c r="T15" s="54">
        <v>23.651346986666699</v>
      </c>
      <c r="U15" s="56">
        <v>-13.477498015262199</v>
      </c>
    </row>
    <row r="16" spans="1:23" ht="12" thickBot="1">
      <c r="A16" s="80"/>
      <c r="B16" s="69" t="s">
        <v>14</v>
      </c>
      <c r="C16" s="70"/>
      <c r="D16" s="54">
        <v>2486844.4232000001</v>
      </c>
      <c r="E16" s="54">
        <v>3085238.6702999999</v>
      </c>
      <c r="F16" s="55">
        <v>80.604604341945006</v>
      </c>
      <c r="G16" s="54">
        <v>2939459.5304999999</v>
      </c>
      <c r="H16" s="55">
        <v>-15.397902321962199</v>
      </c>
      <c r="I16" s="54">
        <v>-71041.054000000004</v>
      </c>
      <c r="J16" s="55">
        <v>-2.8566746410531998</v>
      </c>
      <c r="K16" s="54">
        <v>59046.156600000002</v>
      </c>
      <c r="L16" s="55">
        <v>2.0087419468556602</v>
      </c>
      <c r="M16" s="55">
        <v>-2.2031444227819601</v>
      </c>
      <c r="N16" s="54">
        <v>5543541.9391999999</v>
      </c>
      <c r="O16" s="54">
        <v>144169958.81029999</v>
      </c>
      <c r="P16" s="54">
        <v>75863</v>
      </c>
      <c r="Q16" s="54">
        <v>95291</v>
      </c>
      <c r="R16" s="55">
        <v>-20.388074424657098</v>
      </c>
      <c r="S16" s="54">
        <v>32.780728724147501</v>
      </c>
      <c r="T16" s="54">
        <v>32.077504864048002</v>
      </c>
      <c r="U16" s="56">
        <v>2.1452355925859701</v>
      </c>
    </row>
    <row r="17" spans="1:21" ht="12" thickBot="1">
      <c r="A17" s="80"/>
      <c r="B17" s="69" t="s">
        <v>15</v>
      </c>
      <c r="C17" s="70"/>
      <c r="D17" s="54">
        <v>4413595.3795999996</v>
      </c>
      <c r="E17" s="54">
        <v>2540207.8188999998</v>
      </c>
      <c r="F17" s="55">
        <v>173.74938171441599</v>
      </c>
      <c r="G17" s="54">
        <v>1325597.9182</v>
      </c>
      <c r="H17" s="55">
        <v>232.95129081019701</v>
      </c>
      <c r="I17" s="54">
        <v>-106589.1122</v>
      </c>
      <c r="J17" s="55">
        <v>-2.4150177583714099</v>
      </c>
      <c r="K17" s="54">
        <v>64547.167000000001</v>
      </c>
      <c r="L17" s="55">
        <v>4.8692869922161002</v>
      </c>
      <c r="M17" s="55">
        <v>-2.6513367999559101</v>
      </c>
      <c r="N17" s="54">
        <v>10280369.844599999</v>
      </c>
      <c r="O17" s="54">
        <v>184536671.2132</v>
      </c>
      <c r="P17" s="54">
        <v>12616</v>
      </c>
      <c r="Q17" s="54">
        <v>16647</v>
      </c>
      <c r="R17" s="55">
        <v>-24.214573196371699</v>
      </c>
      <c r="S17" s="54">
        <v>349.84110491439401</v>
      </c>
      <c r="T17" s="54">
        <v>352.42232624496899</v>
      </c>
      <c r="U17" s="56">
        <v>-0.73782677173003997</v>
      </c>
    </row>
    <row r="18" spans="1:21" ht="12" thickBot="1">
      <c r="A18" s="80"/>
      <c r="B18" s="69" t="s">
        <v>16</v>
      </c>
      <c r="C18" s="70"/>
      <c r="D18" s="54">
        <v>2583418.1789000002</v>
      </c>
      <c r="E18" s="54">
        <v>3714152.6723000002</v>
      </c>
      <c r="F18" s="55">
        <v>69.556057783166196</v>
      </c>
      <c r="G18" s="54">
        <v>2961855.2936999998</v>
      </c>
      <c r="H18" s="55">
        <v>-12.7770291683376</v>
      </c>
      <c r="I18" s="54">
        <v>318468.21710000001</v>
      </c>
      <c r="J18" s="55">
        <v>12.3273970780682</v>
      </c>
      <c r="K18" s="54">
        <v>378897.82309999998</v>
      </c>
      <c r="L18" s="55">
        <v>12.792583888413899</v>
      </c>
      <c r="M18" s="55">
        <v>-0.15948786801039799</v>
      </c>
      <c r="N18" s="54">
        <v>5492797.4215000002</v>
      </c>
      <c r="O18" s="54">
        <v>334790815.00840002</v>
      </c>
      <c r="P18" s="54">
        <v>101242</v>
      </c>
      <c r="Q18" s="54">
        <v>124521</v>
      </c>
      <c r="R18" s="55">
        <v>-18.694838621597999</v>
      </c>
      <c r="S18" s="54">
        <v>25.517257451452998</v>
      </c>
      <c r="T18" s="54">
        <v>23.3645669613961</v>
      </c>
      <c r="U18" s="56">
        <v>8.4362141744755199</v>
      </c>
    </row>
    <row r="19" spans="1:21" ht="12" thickBot="1">
      <c r="A19" s="80"/>
      <c r="B19" s="69" t="s">
        <v>17</v>
      </c>
      <c r="C19" s="70"/>
      <c r="D19" s="54">
        <v>795160.67180000001</v>
      </c>
      <c r="E19" s="54">
        <v>2045017.2845999999</v>
      </c>
      <c r="F19" s="55">
        <v>38.8828337925531</v>
      </c>
      <c r="G19" s="54">
        <v>1305398.7157999999</v>
      </c>
      <c r="H19" s="55">
        <v>-39.086758537777897</v>
      </c>
      <c r="I19" s="54">
        <v>9308.8518000000004</v>
      </c>
      <c r="J19" s="55">
        <v>1.1706881552539099</v>
      </c>
      <c r="K19" s="54">
        <v>2748.9427999999998</v>
      </c>
      <c r="L19" s="55">
        <v>0.21058261868408101</v>
      </c>
      <c r="M19" s="55">
        <v>2.3863388499753402</v>
      </c>
      <c r="N19" s="54">
        <v>2012143.7571</v>
      </c>
      <c r="O19" s="54">
        <v>95764895.114399999</v>
      </c>
      <c r="P19" s="54">
        <v>14141</v>
      </c>
      <c r="Q19" s="54">
        <v>19175</v>
      </c>
      <c r="R19" s="55">
        <v>-26.252933507170798</v>
      </c>
      <c r="S19" s="54">
        <v>56.230865695495403</v>
      </c>
      <c r="T19" s="54">
        <v>63.467175243806999</v>
      </c>
      <c r="U19" s="56">
        <v>-12.8689278722795</v>
      </c>
    </row>
    <row r="20" spans="1:21" ht="12" thickBot="1">
      <c r="A20" s="80"/>
      <c r="B20" s="69" t="s">
        <v>18</v>
      </c>
      <c r="C20" s="70"/>
      <c r="D20" s="54">
        <v>3210100.5218000002</v>
      </c>
      <c r="E20" s="54">
        <v>4937274.6414000001</v>
      </c>
      <c r="F20" s="55">
        <v>65.017661664649694</v>
      </c>
      <c r="G20" s="54">
        <v>3395650.3264000001</v>
      </c>
      <c r="H20" s="55">
        <v>-5.4643378076186098</v>
      </c>
      <c r="I20" s="54">
        <v>-113321.0518</v>
      </c>
      <c r="J20" s="55">
        <v>-3.5301402878330301</v>
      </c>
      <c r="K20" s="54">
        <v>-264006.18949999998</v>
      </c>
      <c r="L20" s="55">
        <v>-7.7748343946796803</v>
      </c>
      <c r="M20" s="55">
        <v>-0.57076365514529004</v>
      </c>
      <c r="N20" s="54">
        <v>7410634.0032000002</v>
      </c>
      <c r="O20" s="54">
        <v>164770853.85620001</v>
      </c>
      <c r="P20" s="54">
        <v>52030</v>
      </c>
      <c r="Q20" s="54">
        <v>65854</v>
      </c>
      <c r="R20" s="55">
        <v>-20.991891153156999</v>
      </c>
      <c r="S20" s="54">
        <v>61.697107857005598</v>
      </c>
      <c r="T20" s="54">
        <v>63.785548051750801</v>
      </c>
      <c r="U20" s="56">
        <v>-3.3849888062591398</v>
      </c>
    </row>
    <row r="21" spans="1:21" ht="12" thickBot="1">
      <c r="A21" s="80"/>
      <c r="B21" s="69" t="s">
        <v>19</v>
      </c>
      <c r="C21" s="70"/>
      <c r="D21" s="54">
        <v>381709.68280000001</v>
      </c>
      <c r="E21" s="54">
        <v>566629.01260000002</v>
      </c>
      <c r="F21" s="55">
        <v>67.365008552687698</v>
      </c>
      <c r="G21" s="54">
        <v>472881.5491</v>
      </c>
      <c r="H21" s="55">
        <v>-19.280064209212799</v>
      </c>
      <c r="I21" s="54">
        <v>33152.929300000003</v>
      </c>
      <c r="J21" s="55">
        <v>8.6853781273792698</v>
      </c>
      <c r="K21" s="54">
        <v>29773.282500000001</v>
      </c>
      <c r="L21" s="55">
        <v>6.2961396055027397</v>
      </c>
      <c r="M21" s="55">
        <v>0.11351273746856801</v>
      </c>
      <c r="N21" s="54">
        <v>894331.15509999997</v>
      </c>
      <c r="O21" s="54">
        <v>58181516.047399998</v>
      </c>
      <c r="P21" s="54">
        <v>32359</v>
      </c>
      <c r="Q21" s="54">
        <v>39757</v>
      </c>
      <c r="R21" s="55">
        <v>-18.608043866488899</v>
      </c>
      <c r="S21" s="54">
        <v>11.7960902005624</v>
      </c>
      <c r="T21" s="54">
        <v>12.893867049827699</v>
      </c>
      <c r="U21" s="56">
        <v>-9.3062771698110591</v>
      </c>
    </row>
    <row r="22" spans="1:21" ht="12" thickBot="1">
      <c r="A22" s="80"/>
      <c r="B22" s="69" t="s">
        <v>20</v>
      </c>
      <c r="C22" s="70"/>
      <c r="D22" s="54">
        <v>1778016.7479000001</v>
      </c>
      <c r="E22" s="54">
        <v>2078923.1062</v>
      </c>
      <c r="F22" s="55">
        <v>85.525854352063206</v>
      </c>
      <c r="G22" s="54">
        <v>1822707.7588</v>
      </c>
      <c r="H22" s="55">
        <v>-2.4519021595333901</v>
      </c>
      <c r="I22" s="54">
        <v>34633.981599999999</v>
      </c>
      <c r="J22" s="55">
        <v>1.94789962698079</v>
      </c>
      <c r="K22" s="54">
        <v>222819.88680000001</v>
      </c>
      <c r="L22" s="55">
        <v>12.2246633188579</v>
      </c>
      <c r="M22" s="55">
        <v>-0.84456512343942203</v>
      </c>
      <c r="N22" s="54">
        <v>4067977.2930999999</v>
      </c>
      <c r="O22" s="54">
        <v>182942728.92269999</v>
      </c>
      <c r="P22" s="54">
        <v>90153</v>
      </c>
      <c r="Q22" s="54">
        <v>111618</v>
      </c>
      <c r="R22" s="55">
        <v>-19.230769230769202</v>
      </c>
      <c r="S22" s="54">
        <v>19.722213879737801</v>
      </c>
      <c r="T22" s="54">
        <v>20.516050683581501</v>
      </c>
      <c r="U22" s="56">
        <v>-4.0250897220990698</v>
      </c>
    </row>
    <row r="23" spans="1:21" ht="12" thickBot="1">
      <c r="A23" s="80"/>
      <c r="B23" s="69" t="s">
        <v>21</v>
      </c>
      <c r="C23" s="70"/>
      <c r="D23" s="54">
        <v>4724421.9149000002</v>
      </c>
      <c r="E23" s="54">
        <v>7011586.1937999995</v>
      </c>
      <c r="F23" s="55">
        <v>67.380215892911295</v>
      </c>
      <c r="G23" s="54">
        <v>5962490.6854999997</v>
      </c>
      <c r="H23" s="55">
        <v>-20.7642885482542</v>
      </c>
      <c r="I23" s="54">
        <v>6847.9143000000004</v>
      </c>
      <c r="J23" s="55">
        <v>0.144947136884682</v>
      </c>
      <c r="K23" s="54">
        <v>349478.33929999999</v>
      </c>
      <c r="L23" s="55">
        <v>5.86128109432331</v>
      </c>
      <c r="M23" s="55">
        <v>-0.98040532550968296</v>
      </c>
      <c r="N23" s="54">
        <v>12642003.308900001</v>
      </c>
      <c r="O23" s="54">
        <v>414599423.76709998</v>
      </c>
      <c r="P23" s="54">
        <v>114420</v>
      </c>
      <c r="Q23" s="54">
        <v>144791</v>
      </c>
      <c r="R23" s="55">
        <v>-20.975751255257599</v>
      </c>
      <c r="S23" s="54">
        <v>41.290175798811397</v>
      </c>
      <c r="T23" s="54">
        <v>54.682828311151901</v>
      </c>
      <c r="U23" s="56">
        <v>-32.435445607199497</v>
      </c>
    </row>
    <row r="24" spans="1:21" ht="12" thickBot="1">
      <c r="A24" s="80"/>
      <c r="B24" s="69" t="s">
        <v>22</v>
      </c>
      <c r="C24" s="70"/>
      <c r="D24" s="54">
        <v>298261.77789999999</v>
      </c>
      <c r="E24" s="54">
        <v>456023.99449999997</v>
      </c>
      <c r="F24" s="55">
        <v>65.404843055906298</v>
      </c>
      <c r="G24" s="54">
        <v>377803.05369999999</v>
      </c>
      <c r="H24" s="55">
        <v>-21.053634961659402</v>
      </c>
      <c r="I24" s="54">
        <v>41612.837200000002</v>
      </c>
      <c r="J24" s="55">
        <v>13.951783394100101</v>
      </c>
      <c r="K24" s="54">
        <v>49302.700199999999</v>
      </c>
      <c r="L24" s="55">
        <v>13.049841634988301</v>
      </c>
      <c r="M24" s="55">
        <v>-0.15597245118027001</v>
      </c>
      <c r="N24" s="54">
        <v>726657.16220000002</v>
      </c>
      <c r="O24" s="54">
        <v>40275968.794799998</v>
      </c>
      <c r="P24" s="54">
        <v>26474</v>
      </c>
      <c r="Q24" s="54">
        <v>34412</v>
      </c>
      <c r="R24" s="55">
        <v>-23.0675345809601</v>
      </c>
      <c r="S24" s="54">
        <v>11.2662150751681</v>
      </c>
      <c r="T24" s="54">
        <v>12.449011516331501</v>
      </c>
      <c r="U24" s="56">
        <v>-10.4986140711127</v>
      </c>
    </row>
    <row r="25" spans="1:21" ht="12" thickBot="1">
      <c r="A25" s="80"/>
      <c r="B25" s="69" t="s">
        <v>23</v>
      </c>
      <c r="C25" s="70"/>
      <c r="D25" s="54">
        <v>476064.35629999998</v>
      </c>
      <c r="E25" s="54">
        <v>542495.5638</v>
      </c>
      <c r="F25" s="55">
        <v>87.754515993702896</v>
      </c>
      <c r="G25" s="54">
        <v>426025.50079999998</v>
      </c>
      <c r="H25" s="55">
        <v>11.745507113080301</v>
      </c>
      <c r="I25" s="54">
        <v>24072.284</v>
      </c>
      <c r="J25" s="55">
        <v>5.0565188679722199</v>
      </c>
      <c r="K25" s="54">
        <v>6242.3692000000001</v>
      </c>
      <c r="L25" s="55">
        <v>1.4652571708214499</v>
      </c>
      <c r="M25" s="55">
        <v>2.8562736725024198</v>
      </c>
      <c r="N25" s="54">
        <v>1002733.1865</v>
      </c>
      <c r="O25" s="54">
        <v>53043789.673100002</v>
      </c>
      <c r="P25" s="54">
        <v>17974</v>
      </c>
      <c r="Q25" s="54">
        <v>23472</v>
      </c>
      <c r="R25" s="55">
        <v>-23.423653715064798</v>
      </c>
      <c r="S25" s="54">
        <v>26.486277751196202</v>
      </c>
      <c r="T25" s="54">
        <v>22.438174429107001</v>
      </c>
      <c r="U25" s="56">
        <v>15.283775848444099</v>
      </c>
    </row>
    <row r="26" spans="1:21" ht="12" thickBot="1">
      <c r="A26" s="80"/>
      <c r="B26" s="69" t="s">
        <v>24</v>
      </c>
      <c r="C26" s="70"/>
      <c r="D26" s="54">
        <v>684605.02639999997</v>
      </c>
      <c r="E26" s="54">
        <v>914360.34719999996</v>
      </c>
      <c r="F26" s="55">
        <v>74.872562933905897</v>
      </c>
      <c r="G26" s="54">
        <v>856929.97470000002</v>
      </c>
      <c r="H26" s="55">
        <v>-20.109571772224299</v>
      </c>
      <c r="I26" s="54">
        <v>111859.22070000001</v>
      </c>
      <c r="J26" s="55">
        <v>16.3392345055093</v>
      </c>
      <c r="K26" s="54">
        <v>139468.28829999999</v>
      </c>
      <c r="L26" s="55">
        <v>16.275342492112699</v>
      </c>
      <c r="M26" s="55">
        <v>-0.197959464022475</v>
      </c>
      <c r="N26" s="54">
        <v>1557598.2468999999</v>
      </c>
      <c r="O26" s="54">
        <v>94756376.339699998</v>
      </c>
      <c r="P26" s="54">
        <v>45040</v>
      </c>
      <c r="Q26" s="54">
        <v>56969</v>
      </c>
      <c r="R26" s="55">
        <v>-20.939458301883501</v>
      </c>
      <c r="S26" s="54">
        <v>15.1999339786856</v>
      </c>
      <c r="T26" s="54">
        <v>15.3240046428759</v>
      </c>
      <c r="U26" s="56">
        <v>-0.81625791509565004</v>
      </c>
    </row>
    <row r="27" spans="1:21" ht="12" thickBot="1">
      <c r="A27" s="80"/>
      <c r="B27" s="69" t="s">
        <v>25</v>
      </c>
      <c r="C27" s="70"/>
      <c r="D27" s="54">
        <v>255430.3567</v>
      </c>
      <c r="E27" s="54">
        <v>406150.85580000002</v>
      </c>
      <c r="F27" s="55">
        <v>62.890512983624298</v>
      </c>
      <c r="G27" s="54">
        <v>332438.81809999997</v>
      </c>
      <c r="H27" s="55">
        <v>-23.164701956326699</v>
      </c>
      <c r="I27" s="54">
        <v>67573.213600000003</v>
      </c>
      <c r="J27" s="55">
        <v>26.4546526391787</v>
      </c>
      <c r="K27" s="54">
        <v>91384.1351</v>
      </c>
      <c r="L27" s="55">
        <v>27.4890085406666</v>
      </c>
      <c r="M27" s="55">
        <v>-0.260558591203431</v>
      </c>
      <c r="N27" s="54">
        <v>602810.39069999999</v>
      </c>
      <c r="O27" s="54">
        <v>32450734.239799999</v>
      </c>
      <c r="P27" s="54">
        <v>30966</v>
      </c>
      <c r="Q27" s="54">
        <v>37288</v>
      </c>
      <c r="R27" s="55">
        <v>-16.9545161982407</v>
      </c>
      <c r="S27" s="54">
        <v>8.2487359265000304</v>
      </c>
      <c r="T27" s="54">
        <v>9.3161347886719597</v>
      </c>
      <c r="U27" s="56">
        <v>-12.9401507295534</v>
      </c>
    </row>
    <row r="28" spans="1:21" ht="12" thickBot="1">
      <c r="A28" s="80"/>
      <c r="B28" s="69" t="s">
        <v>26</v>
      </c>
      <c r="C28" s="70"/>
      <c r="D28" s="54">
        <v>1145987.6824</v>
      </c>
      <c r="E28" s="54">
        <v>1952939.0633</v>
      </c>
      <c r="F28" s="55">
        <v>58.680155665664003</v>
      </c>
      <c r="G28" s="54">
        <v>1568073.5429</v>
      </c>
      <c r="H28" s="55">
        <v>-26.917478610052498</v>
      </c>
      <c r="I28" s="54">
        <v>10406.844800000001</v>
      </c>
      <c r="J28" s="55">
        <v>0.90811140118062394</v>
      </c>
      <c r="K28" s="54">
        <v>-165093.89920000001</v>
      </c>
      <c r="L28" s="55">
        <v>-10.528453843732001</v>
      </c>
      <c r="M28" s="55">
        <v>-1.0630359138068</v>
      </c>
      <c r="N28" s="54">
        <v>2683022.2790000001</v>
      </c>
      <c r="O28" s="54">
        <v>135716418.75130001</v>
      </c>
      <c r="P28" s="54">
        <v>41278</v>
      </c>
      <c r="Q28" s="54">
        <v>50159</v>
      </c>
      <c r="R28" s="55">
        <v>-17.705695887079099</v>
      </c>
      <c r="S28" s="54">
        <v>27.762674606327799</v>
      </c>
      <c r="T28" s="54">
        <v>30.643246408421199</v>
      </c>
      <c r="U28" s="56">
        <v>-10.375699902619701</v>
      </c>
    </row>
    <row r="29" spans="1:21" ht="12" thickBot="1">
      <c r="A29" s="80"/>
      <c r="B29" s="69" t="s">
        <v>27</v>
      </c>
      <c r="C29" s="70"/>
      <c r="D29" s="54">
        <v>958075.05709999998</v>
      </c>
      <c r="E29" s="54">
        <v>1247561.8977000001</v>
      </c>
      <c r="F29" s="55">
        <v>76.795793368353401</v>
      </c>
      <c r="G29" s="54">
        <v>1133717.0342999999</v>
      </c>
      <c r="H29" s="55">
        <v>-15.4925763560083</v>
      </c>
      <c r="I29" s="54">
        <v>128409.736</v>
      </c>
      <c r="J29" s="55">
        <v>13.4028889540955</v>
      </c>
      <c r="K29" s="54">
        <v>95690.857600000003</v>
      </c>
      <c r="L29" s="55">
        <v>8.4404533675444995</v>
      </c>
      <c r="M29" s="55">
        <v>0.34192272094340598</v>
      </c>
      <c r="N29" s="54">
        <v>1985545.9435000001</v>
      </c>
      <c r="O29" s="54">
        <v>100424483.06810001</v>
      </c>
      <c r="P29" s="54">
        <v>113819</v>
      </c>
      <c r="Q29" s="54">
        <v>130340</v>
      </c>
      <c r="R29" s="55">
        <v>-12.6753107257941</v>
      </c>
      <c r="S29" s="54">
        <v>8.4175318452982406</v>
      </c>
      <c r="T29" s="54">
        <v>7.8830051127819498</v>
      </c>
      <c r="U29" s="56">
        <v>6.3501599083922997</v>
      </c>
    </row>
    <row r="30" spans="1:21" ht="12" thickBot="1">
      <c r="A30" s="80"/>
      <c r="B30" s="69" t="s">
        <v>28</v>
      </c>
      <c r="C30" s="70"/>
      <c r="D30" s="54">
        <v>2271483.1910999999</v>
      </c>
      <c r="E30" s="54">
        <v>2847540.3199</v>
      </c>
      <c r="F30" s="55">
        <v>79.770009759853707</v>
      </c>
      <c r="G30" s="54">
        <v>2360206.2088000001</v>
      </c>
      <c r="H30" s="55">
        <v>-3.7591214432534499</v>
      </c>
      <c r="I30" s="54">
        <v>155310.70499999999</v>
      </c>
      <c r="J30" s="55">
        <v>6.8374137923859504</v>
      </c>
      <c r="K30" s="54">
        <v>152171.69070000001</v>
      </c>
      <c r="L30" s="55">
        <v>6.4473896447111203</v>
      </c>
      <c r="M30" s="55">
        <v>2.0628109509465E-2</v>
      </c>
      <c r="N30" s="54">
        <v>5020943.1312999995</v>
      </c>
      <c r="O30" s="54">
        <v>147249867.73019999</v>
      </c>
      <c r="P30" s="54">
        <v>99670</v>
      </c>
      <c r="Q30" s="54">
        <v>121284</v>
      </c>
      <c r="R30" s="55">
        <v>-17.820982157580598</v>
      </c>
      <c r="S30" s="54">
        <v>22.790039039831399</v>
      </c>
      <c r="T30" s="54">
        <v>22.669601433000199</v>
      </c>
      <c r="U30" s="56">
        <v>0.52846599613416401</v>
      </c>
    </row>
    <row r="31" spans="1:21" ht="12" thickBot="1">
      <c r="A31" s="80"/>
      <c r="B31" s="69" t="s">
        <v>29</v>
      </c>
      <c r="C31" s="70"/>
      <c r="D31" s="54">
        <v>5480249.3198999995</v>
      </c>
      <c r="E31" s="54">
        <v>6802087.4414999997</v>
      </c>
      <c r="F31" s="55">
        <v>80.567169520118597</v>
      </c>
      <c r="G31" s="54">
        <v>4988504.9046</v>
      </c>
      <c r="H31" s="55">
        <v>9.8575510038399194</v>
      </c>
      <c r="I31" s="54">
        <v>-318207.15919999999</v>
      </c>
      <c r="J31" s="55">
        <v>-5.8064358138692604</v>
      </c>
      <c r="K31" s="54">
        <v>-276149.5845</v>
      </c>
      <c r="L31" s="55">
        <v>-5.5357184122512697</v>
      </c>
      <c r="M31" s="55">
        <v>0.152299974581349</v>
      </c>
      <c r="N31" s="54">
        <v>15484939.513499999</v>
      </c>
      <c r="O31" s="54">
        <v>175451542.1805</v>
      </c>
      <c r="P31" s="54">
        <v>62362</v>
      </c>
      <c r="Q31" s="54">
        <v>109481</v>
      </c>
      <c r="R31" s="55">
        <v>-43.038518099030902</v>
      </c>
      <c r="S31" s="54">
        <v>87.878023794939196</v>
      </c>
      <c r="T31" s="54">
        <v>91.382890123400401</v>
      </c>
      <c r="U31" s="56">
        <v>-3.98833084439821</v>
      </c>
    </row>
    <row r="32" spans="1:21" ht="12" thickBot="1">
      <c r="A32" s="80"/>
      <c r="B32" s="69" t="s">
        <v>30</v>
      </c>
      <c r="C32" s="70"/>
      <c r="D32" s="54">
        <v>119295.1784</v>
      </c>
      <c r="E32" s="54">
        <v>156693.56210000001</v>
      </c>
      <c r="F32" s="55">
        <v>76.1327886105922</v>
      </c>
      <c r="G32" s="54">
        <v>145556.14660000001</v>
      </c>
      <c r="H32" s="55">
        <v>-18.041813288838501</v>
      </c>
      <c r="I32" s="54">
        <v>28782.0075</v>
      </c>
      <c r="J32" s="55">
        <v>24.126714831250901</v>
      </c>
      <c r="K32" s="54">
        <v>38793.340900000003</v>
      </c>
      <c r="L32" s="55">
        <v>26.651805372814099</v>
      </c>
      <c r="M32" s="55">
        <v>-0.258068348013821</v>
      </c>
      <c r="N32" s="54">
        <v>263764.4215</v>
      </c>
      <c r="O32" s="54">
        <v>15666156.088500001</v>
      </c>
      <c r="P32" s="54">
        <v>24308</v>
      </c>
      <c r="Q32" s="54">
        <v>28933</v>
      </c>
      <c r="R32" s="55">
        <v>-15.985207202848001</v>
      </c>
      <c r="S32" s="54">
        <v>4.9076509132795803</v>
      </c>
      <c r="T32" s="54">
        <v>4.9932341305775401</v>
      </c>
      <c r="U32" s="56">
        <v>-1.74387336854754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187648.49220000001</v>
      </c>
      <c r="E34" s="54">
        <v>295221.93680000002</v>
      </c>
      <c r="F34" s="55">
        <v>63.561839013041798</v>
      </c>
      <c r="G34" s="54">
        <v>267043.4327</v>
      </c>
      <c r="H34" s="55">
        <v>-29.731096435235401</v>
      </c>
      <c r="I34" s="54">
        <v>3567.5486999999998</v>
      </c>
      <c r="J34" s="55">
        <v>1.9011869790020099</v>
      </c>
      <c r="K34" s="54">
        <v>10673.409</v>
      </c>
      <c r="L34" s="55">
        <v>3.9968812908387998</v>
      </c>
      <c r="M34" s="55">
        <v>-0.66575358444523203</v>
      </c>
      <c r="N34" s="54">
        <v>495296.35820000002</v>
      </c>
      <c r="O34" s="54">
        <v>27315293.084800001</v>
      </c>
      <c r="P34" s="54">
        <v>12721</v>
      </c>
      <c r="Q34" s="54">
        <v>18978</v>
      </c>
      <c r="R34" s="55">
        <v>-32.969754452524</v>
      </c>
      <c r="S34" s="54">
        <v>14.7510802767078</v>
      </c>
      <c r="T34" s="54">
        <v>16.210763304879301</v>
      </c>
      <c r="U34" s="56">
        <v>-9.89543139071918</v>
      </c>
    </row>
    <row r="35" spans="1:21" ht="12" thickBot="1">
      <c r="A35" s="80"/>
      <c r="B35" s="69" t="s">
        <v>77</v>
      </c>
      <c r="C35" s="70"/>
      <c r="D35" s="54">
        <v>11528.304400000001</v>
      </c>
      <c r="E35" s="57"/>
      <c r="F35" s="57"/>
      <c r="G35" s="57"/>
      <c r="H35" s="57"/>
      <c r="I35" s="54">
        <v>730.59519999999998</v>
      </c>
      <c r="J35" s="55">
        <v>6.3374037902746601</v>
      </c>
      <c r="K35" s="57"/>
      <c r="L35" s="57"/>
      <c r="M35" s="57"/>
      <c r="N35" s="54">
        <v>18624.5275</v>
      </c>
      <c r="O35" s="54">
        <v>21538.971799999999</v>
      </c>
      <c r="P35" s="54">
        <v>700</v>
      </c>
      <c r="Q35" s="54">
        <v>795</v>
      </c>
      <c r="R35" s="55">
        <v>-11.9496855345912</v>
      </c>
      <c r="S35" s="54">
        <v>16.4690062857143</v>
      </c>
      <c r="T35" s="54">
        <v>8.9260667924528292</v>
      </c>
      <c r="U35" s="56">
        <v>45.800817380247302</v>
      </c>
    </row>
    <row r="36" spans="1:21" ht="12" thickBot="1">
      <c r="A36" s="80"/>
      <c r="B36" s="69" t="s">
        <v>68</v>
      </c>
      <c r="C36" s="70"/>
      <c r="D36" s="54">
        <v>251509.41</v>
      </c>
      <c r="E36" s="57"/>
      <c r="F36" s="57"/>
      <c r="G36" s="54">
        <v>228675.35</v>
      </c>
      <c r="H36" s="55">
        <v>9.9853613430568799</v>
      </c>
      <c r="I36" s="54">
        <v>-4876.49</v>
      </c>
      <c r="J36" s="55">
        <v>-1.9388896820997701</v>
      </c>
      <c r="K36" s="54">
        <v>14652.27</v>
      </c>
      <c r="L36" s="55">
        <v>6.4074549355669497</v>
      </c>
      <c r="M36" s="55">
        <v>-1.33281464237282</v>
      </c>
      <c r="N36" s="54">
        <v>674569.31</v>
      </c>
      <c r="O36" s="54">
        <v>20569169.989999998</v>
      </c>
      <c r="P36" s="54">
        <v>132</v>
      </c>
      <c r="Q36" s="54">
        <v>218</v>
      </c>
      <c r="R36" s="55">
        <v>-39.449541284403701</v>
      </c>
      <c r="S36" s="54">
        <v>1905.3743181818199</v>
      </c>
      <c r="T36" s="54">
        <v>1940.6417431192699</v>
      </c>
      <c r="U36" s="56">
        <v>-1.8509446989451199</v>
      </c>
    </row>
    <row r="37" spans="1:21" ht="12" thickBot="1">
      <c r="A37" s="80"/>
      <c r="B37" s="69" t="s">
        <v>35</v>
      </c>
      <c r="C37" s="70"/>
      <c r="D37" s="54">
        <v>1407408.96</v>
      </c>
      <c r="E37" s="57"/>
      <c r="F37" s="57"/>
      <c r="G37" s="54">
        <v>1898767.46</v>
      </c>
      <c r="H37" s="55">
        <v>-25.8777607237908</v>
      </c>
      <c r="I37" s="54">
        <v>-258117.63</v>
      </c>
      <c r="J37" s="55">
        <v>-18.339916636597199</v>
      </c>
      <c r="K37" s="54">
        <v>-326497.02</v>
      </c>
      <c r="L37" s="55">
        <v>-17.1952083063399</v>
      </c>
      <c r="M37" s="55">
        <v>-0.209433427600656</v>
      </c>
      <c r="N37" s="54">
        <v>3473360.1</v>
      </c>
      <c r="O37" s="54">
        <v>62730825.759999998</v>
      </c>
      <c r="P37" s="54">
        <v>506</v>
      </c>
      <c r="Q37" s="54">
        <v>764</v>
      </c>
      <c r="R37" s="55">
        <v>-33.769633507853399</v>
      </c>
      <c r="S37" s="54">
        <v>2781.4406324110701</v>
      </c>
      <c r="T37" s="54">
        <v>2704.12452879581</v>
      </c>
      <c r="U37" s="56">
        <v>2.7797143219352001</v>
      </c>
    </row>
    <row r="38" spans="1:21" ht="12" thickBot="1">
      <c r="A38" s="80"/>
      <c r="B38" s="69" t="s">
        <v>36</v>
      </c>
      <c r="C38" s="70"/>
      <c r="D38" s="54">
        <v>2330135.69</v>
      </c>
      <c r="E38" s="57"/>
      <c r="F38" s="57"/>
      <c r="G38" s="54">
        <v>3202268.95</v>
      </c>
      <c r="H38" s="55">
        <v>-27.2348535871729</v>
      </c>
      <c r="I38" s="54">
        <v>-318889.32</v>
      </c>
      <c r="J38" s="55">
        <v>-13.685439923886999</v>
      </c>
      <c r="K38" s="54">
        <v>-412049.16</v>
      </c>
      <c r="L38" s="55">
        <v>-12.8674126512703</v>
      </c>
      <c r="M38" s="55">
        <v>-0.22608913946093201</v>
      </c>
      <c r="N38" s="54">
        <v>4735998.92</v>
      </c>
      <c r="O38" s="54">
        <v>35351471.890000001</v>
      </c>
      <c r="P38" s="54">
        <v>830</v>
      </c>
      <c r="Q38" s="54">
        <v>877</v>
      </c>
      <c r="R38" s="55">
        <v>-5.3591790193842597</v>
      </c>
      <c r="S38" s="54">
        <v>2807.3923975903599</v>
      </c>
      <c r="T38" s="54">
        <v>2743.2876054732001</v>
      </c>
      <c r="U38" s="56">
        <v>2.2834282864119602</v>
      </c>
    </row>
    <row r="39" spans="1:21" ht="12" thickBot="1">
      <c r="A39" s="80"/>
      <c r="B39" s="69" t="s">
        <v>37</v>
      </c>
      <c r="C39" s="70"/>
      <c r="D39" s="54">
        <v>1181321.94</v>
      </c>
      <c r="E39" s="57"/>
      <c r="F39" s="57"/>
      <c r="G39" s="54">
        <v>1532141.32</v>
      </c>
      <c r="H39" s="55">
        <v>-22.897325163190601</v>
      </c>
      <c r="I39" s="54">
        <v>-269249.13</v>
      </c>
      <c r="J39" s="55">
        <v>-22.7921890623652</v>
      </c>
      <c r="K39" s="54">
        <v>-286632.46000000002</v>
      </c>
      <c r="L39" s="55">
        <v>-18.707964876242599</v>
      </c>
      <c r="M39" s="55">
        <v>-6.0646759965707002E-2</v>
      </c>
      <c r="N39" s="54">
        <v>2816889.41</v>
      </c>
      <c r="O39" s="54">
        <v>37180930.780000001</v>
      </c>
      <c r="P39" s="54">
        <v>505</v>
      </c>
      <c r="Q39" s="54">
        <v>696</v>
      </c>
      <c r="R39" s="55">
        <v>-27.442528735632202</v>
      </c>
      <c r="S39" s="54">
        <v>2339.2513663366299</v>
      </c>
      <c r="T39" s="54">
        <v>2349.95326149425</v>
      </c>
      <c r="U39" s="56">
        <v>-0.45749231192622303</v>
      </c>
    </row>
    <row r="40" spans="1:21" ht="12" thickBot="1">
      <c r="A40" s="80"/>
      <c r="B40" s="69" t="s">
        <v>70</v>
      </c>
      <c r="C40" s="70"/>
      <c r="D40" s="54">
        <v>1.45</v>
      </c>
      <c r="E40" s="57"/>
      <c r="F40" s="57"/>
      <c r="G40" s="54">
        <v>5.58</v>
      </c>
      <c r="H40" s="55">
        <v>-74.014336917562702</v>
      </c>
      <c r="I40" s="54">
        <v>-110.52</v>
      </c>
      <c r="J40" s="55">
        <v>-7622.06896551724</v>
      </c>
      <c r="K40" s="54">
        <v>5.57</v>
      </c>
      <c r="L40" s="55">
        <v>99.820788530466004</v>
      </c>
      <c r="M40" s="55">
        <v>-20.8420107719928</v>
      </c>
      <c r="N40" s="54">
        <v>1.63</v>
      </c>
      <c r="O40" s="54">
        <v>1246.08</v>
      </c>
      <c r="P40" s="54">
        <v>29</v>
      </c>
      <c r="Q40" s="54">
        <v>4</v>
      </c>
      <c r="R40" s="55">
        <v>625</v>
      </c>
      <c r="S40" s="54">
        <v>0.05</v>
      </c>
      <c r="T40" s="54">
        <v>4.4999999999999998E-2</v>
      </c>
      <c r="U40" s="56">
        <v>10</v>
      </c>
    </row>
    <row r="41" spans="1:21" ht="12" thickBot="1">
      <c r="A41" s="80"/>
      <c r="B41" s="69" t="s">
        <v>32</v>
      </c>
      <c r="C41" s="70"/>
      <c r="D41" s="54">
        <v>89296.581399999995</v>
      </c>
      <c r="E41" s="57"/>
      <c r="F41" s="57"/>
      <c r="G41" s="54">
        <v>272847.00959999999</v>
      </c>
      <c r="H41" s="55">
        <v>-67.272288770578498</v>
      </c>
      <c r="I41" s="54">
        <v>6863.1505999999999</v>
      </c>
      <c r="J41" s="55">
        <v>7.6857932211949196</v>
      </c>
      <c r="K41" s="54">
        <v>14988.4949</v>
      </c>
      <c r="L41" s="55">
        <v>5.4933696806769099</v>
      </c>
      <c r="M41" s="55">
        <v>-0.54210541847000304</v>
      </c>
      <c r="N41" s="54">
        <v>252202.13690000001</v>
      </c>
      <c r="O41" s="54">
        <v>11712957.4331</v>
      </c>
      <c r="P41" s="54">
        <v>141</v>
      </c>
      <c r="Q41" s="54">
        <v>228</v>
      </c>
      <c r="R41" s="55">
        <v>-38.157894736842103</v>
      </c>
      <c r="S41" s="54">
        <v>633.30908794326206</v>
      </c>
      <c r="T41" s="54">
        <v>714.49805043859703</v>
      </c>
      <c r="U41" s="56">
        <v>-12.8198006377903</v>
      </c>
    </row>
    <row r="42" spans="1:21" ht="12" thickBot="1">
      <c r="A42" s="80"/>
      <c r="B42" s="69" t="s">
        <v>33</v>
      </c>
      <c r="C42" s="70"/>
      <c r="D42" s="54">
        <v>646339.50320000004</v>
      </c>
      <c r="E42" s="54">
        <v>2175364.7644000002</v>
      </c>
      <c r="F42" s="55">
        <v>29.7117758721384</v>
      </c>
      <c r="G42" s="54">
        <v>997595.07070000004</v>
      </c>
      <c r="H42" s="55">
        <v>-35.210234875512</v>
      </c>
      <c r="I42" s="54">
        <v>19851.347900000001</v>
      </c>
      <c r="J42" s="55">
        <v>3.0713499332342802</v>
      </c>
      <c r="K42" s="54">
        <v>24966.6738</v>
      </c>
      <c r="L42" s="55">
        <v>2.5026861632827799</v>
      </c>
      <c r="M42" s="55">
        <v>-0.20488615908459501</v>
      </c>
      <c r="N42" s="54">
        <v>1400421.0829</v>
      </c>
      <c r="O42" s="54">
        <v>67592794.8301</v>
      </c>
      <c r="P42" s="54">
        <v>2397</v>
      </c>
      <c r="Q42" s="54">
        <v>2781</v>
      </c>
      <c r="R42" s="55">
        <v>-13.8079827400216</v>
      </c>
      <c r="S42" s="54">
        <v>269.64518281184797</v>
      </c>
      <c r="T42" s="54">
        <v>271.15482909025502</v>
      </c>
      <c r="U42" s="56">
        <v>-0.55986398965659001</v>
      </c>
    </row>
    <row r="43" spans="1:21" ht="12" thickBot="1">
      <c r="A43" s="80"/>
      <c r="B43" s="69" t="s">
        <v>38</v>
      </c>
      <c r="C43" s="70"/>
      <c r="D43" s="54">
        <v>921801.7</v>
      </c>
      <c r="E43" s="57"/>
      <c r="F43" s="57"/>
      <c r="G43" s="54">
        <v>915542.78</v>
      </c>
      <c r="H43" s="55">
        <v>0.68362944219819699</v>
      </c>
      <c r="I43" s="54">
        <v>-235073.85</v>
      </c>
      <c r="J43" s="55">
        <v>-25.501563948081198</v>
      </c>
      <c r="K43" s="54">
        <v>-154086.79</v>
      </c>
      <c r="L43" s="55">
        <v>-16.830102685097899</v>
      </c>
      <c r="M43" s="55">
        <v>0.52559379035672005</v>
      </c>
      <c r="N43" s="54">
        <v>2012042.03</v>
      </c>
      <c r="O43" s="54">
        <v>30065707.34</v>
      </c>
      <c r="P43" s="54">
        <v>482</v>
      </c>
      <c r="Q43" s="54">
        <v>614</v>
      </c>
      <c r="R43" s="55">
        <v>-21.498371335504899</v>
      </c>
      <c r="S43" s="54">
        <v>1912.4516597510401</v>
      </c>
      <c r="T43" s="54">
        <v>1775.6357166123801</v>
      </c>
      <c r="U43" s="56">
        <v>7.1539556276402703</v>
      </c>
    </row>
    <row r="44" spans="1:21" ht="12" thickBot="1">
      <c r="A44" s="80"/>
      <c r="B44" s="69" t="s">
        <v>39</v>
      </c>
      <c r="C44" s="70"/>
      <c r="D44" s="54">
        <v>356885.52</v>
      </c>
      <c r="E44" s="57"/>
      <c r="F44" s="57"/>
      <c r="G44" s="54">
        <v>451289.9</v>
      </c>
      <c r="H44" s="55">
        <v>-20.9187885658421</v>
      </c>
      <c r="I44" s="54">
        <v>40275.97</v>
      </c>
      <c r="J44" s="55">
        <v>11.2854032295847</v>
      </c>
      <c r="K44" s="54">
        <v>55298.1</v>
      </c>
      <c r="L44" s="55">
        <v>12.253343139299201</v>
      </c>
      <c r="M44" s="55">
        <v>-0.27165725404670299</v>
      </c>
      <c r="N44" s="54">
        <v>866392.48</v>
      </c>
      <c r="O44" s="54">
        <v>11582763.939999999</v>
      </c>
      <c r="P44" s="54">
        <v>219</v>
      </c>
      <c r="Q44" s="54">
        <v>342</v>
      </c>
      <c r="R44" s="55">
        <v>-35.964912280701803</v>
      </c>
      <c r="S44" s="54">
        <v>1629.6142465753401</v>
      </c>
      <c r="T44" s="54">
        <v>1489.7864327485399</v>
      </c>
      <c r="U44" s="56">
        <v>8.5804241169745996</v>
      </c>
    </row>
    <row r="45" spans="1:21" ht="12" thickBot="1">
      <c r="A45" s="80"/>
      <c r="B45" s="69" t="s">
        <v>76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70800.189899999998</v>
      </c>
      <c r="E46" s="60"/>
      <c r="F46" s="60"/>
      <c r="G46" s="59">
        <v>6462.7866000000004</v>
      </c>
      <c r="H46" s="61">
        <v>995.50561208380304</v>
      </c>
      <c r="I46" s="59">
        <v>11301.854600000001</v>
      </c>
      <c r="J46" s="61">
        <v>15.963028652837</v>
      </c>
      <c r="K46" s="59">
        <v>767.90869999999995</v>
      </c>
      <c r="L46" s="61">
        <v>11.8820061302968</v>
      </c>
      <c r="M46" s="61">
        <v>13.7177061543905</v>
      </c>
      <c r="N46" s="59">
        <v>93952.043000000005</v>
      </c>
      <c r="O46" s="59">
        <v>4113966.3963000001</v>
      </c>
      <c r="P46" s="59">
        <v>12</v>
      </c>
      <c r="Q46" s="59">
        <v>12</v>
      </c>
      <c r="R46" s="61">
        <v>0</v>
      </c>
      <c r="S46" s="59">
        <v>5900.0158250000004</v>
      </c>
      <c r="T46" s="59">
        <v>1929.3210916666701</v>
      </c>
      <c r="U46" s="62">
        <v>67.299730222898702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145513</v>
      </c>
      <c r="D2" s="37">
        <v>1200792.3339581201</v>
      </c>
      <c r="E2" s="37">
        <v>1224421.1643658101</v>
      </c>
      <c r="F2" s="37">
        <v>-23628.830407692301</v>
      </c>
      <c r="G2" s="37">
        <v>1224421.1643658101</v>
      </c>
      <c r="H2" s="37">
        <v>-1.9677699248633301E-2</v>
      </c>
    </row>
    <row r="3" spans="1:8">
      <c r="A3" s="37">
        <v>2</v>
      </c>
      <c r="B3" s="37">
        <v>13</v>
      </c>
      <c r="C3" s="37">
        <v>10886</v>
      </c>
      <c r="D3" s="37">
        <v>105145.980992308</v>
      </c>
      <c r="E3" s="37">
        <v>83553.694863247903</v>
      </c>
      <c r="F3" s="37">
        <v>21592.286129059801</v>
      </c>
      <c r="G3" s="37">
        <v>83553.694863247903</v>
      </c>
      <c r="H3" s="37">
        <v>0.20535531577416599</v>
      </c>
    </row>
    <row r="4" spans="1:8">
      <c r="A4" s="37">
        <v>3</v>
      </c>
      <c r="B4" s="37">
        <v>14</v>
      </c>
      <c r="C4" s="37">
        <v>154879</v>
      </c>
      <c r="D4" s="37">
        <v>187557.17264176701</v>
      </c>
      <c r="E4" s="37">
        <v>141108.259664907</v>
      </c>
      <c r="F4" s="37">
        <v>46448.912976860302</v>
      </c>
      <c r="G4" s="37">
        <v>141108.259664907</v>
      </c>
      <c r="H4" s="37">
        <v>0.24765202163490399</v>
      </c>
    </row>
    <row r="5" spans="1:8">
      <c r="A5" s="37">
        <v>4</v>
      </c>
      <c r="B5" s="37">
        <v>15</v>
      </c>
      <c r="C5" s="37">
        <v>5200</v>
      </c>
      <c r="D5" s="37">
        <v>94197.539091430299</v>
      </c>
      <c r="E5" s="37">
        <v>100462.503306649</v>
      </c>
      <c r="F5" s="37">
        <v>-6264.9642152182096</v>
      </c>
      <c r="G5" s="37">
        <v>100462.503306649</v>
      </c>
      <c r="H5" s="37">
        <v>-6.6508788612166303E-2</v>
      </c>
    </row>
    <row r="6" spans="1:8">
      <c r="A6" s="37">
        <v>5</v>
      </c>
      <c r="B6" s="37">
        <v>16</v>
      </c>
      <c r="C6" s="37">
        <v>21087</v>
      </c>
      <c r="D6" s="37">
        <v>322604.89160940202</v>
      </c>
      <c r="E6" s="37">
        <v>271628.65634102601</v>
      </c>
      <c r="F6" s="37">
        <v>50976.235268376098</v>
      </c>
      <c r="G6" s="37">
        <v>271628.65634102601</v>
      </c>
      <c r="H6" s="37">
        <v>0.158014452335386</v>
      </c>
    </row>
    <row r="7" spans="1:8">
      <c r="A7" s="37">
        <v>6</v>
      </c>
      <c r="B7" s="37">
        <v>17</v>
      </c>
      <c r="C7" s="37">
        <v>39058</v>
      </c>
      <c r="D7" s="37">
        <v>388879.52555811999</v>
      </c>
      <c r="E7" s="37">
        <v>335727.681699145</v>
      </c>
      <c r="F7" s="37">
        <v>53151.843858974396</v>
      </c>
      <c r="G7" s="37">
        <v>335727.681699145</v>
      </c>
      <c r="H7" s="37">
        <v>0.13667946077307799</v>
      </c>
    </row>
    <row r="8" spans="1:8">
      <c r="A8" s="37">
        <v>7</v>
      </c>
      <c r="B8" s="37">
        <v>18</v>
      </c>
      <c r="C8" s="37">
        <v>99748</v>
      </c>
      <c r="D8" s="37">
        <v>262638.04925470101</v>
      </c>
      <c r="E8" s="37">
        <v>222478.49698632499</v>
      </c>
      <c r="F8" s="37">
        <v>40159.552268376101</v>
      </c>
      <c r="G8" s="37">
        <v>222478.49698632499</v>
      </c>
      <c r="H8" s="37">
        <v>0.152908355747914</v>
      </c>
    </row>
    <row r="9" spans="1:8">
      <c r="A9" s="37">
        <v>8</v>
      </c>
      <c r="B9" s="37">
        <v>19</v>
      </c>
      <c r="C9" s="37">
        <v>34022</v>
      </c>
      <c r="D9" s="37">
        <v>238145.00143247901</v>
      </c>
      <c r="E9" s="37">
        <v>221587.52198974401</v>
      </c>
      <c r="F9" s="37">
        <v>16557.479442734999</v>
      </c>
      <c r="G9" s="37">
        <v>221587.52198974401</v>
      </c>
      <c r="H9" s="37">
        <v>6.9526882122821307E-2</v>
      </c>
    </row>
    <row r="10" spans="1:8">
      <c r="A10" s="37">
        <v>9</v>
      </c>
      <c r="B10" s="37">
        <v>21</v>
      </c>
      <c r="C10" s="37">
        <v>623411</v>
      </c>
      <c r="D10" s="37">
        <v>2486842.6515017101</v>
      </c>
      <c r="E10" s="37">
        <v>2557885.4767333302</v>
      </c>
      <c r="F10" s="37">
        <v>-71042.825231623894</v>
      </c>
      <c r="G10" s="37">
        <v>2557885.4767333302</v>
      </c>
      <c r="H10" s="37">
        <v>-2.8567479003435901E-2</v>
      </c>
    </row>
    <row r="11" spans="1:8">
      <c r="A11" s="37">
        <v>10</v>
      </c>
      <c r="B11" s="37">
        <v>22</v>
      </c>
      <c r="C11" s="37">
        <v>338659</v>
      </c>
      <c r="D11" s="37">
        <v>4413595.4447547002</v>
      </c>
      <c r="E11" s="37">
        <v>4520184.4914948698</v>
      </c>
      <c r="F11" s="37">
        <v>-106589.046740171</v>
      </c>
      <c r="G11" s="37">
        <v>4520184.4914948698</v>
      </c>
      <c r="H11" s="37">
        <v>-2.4150162395795899E-2</v>
      </c>
    </row>
    <row r="12" spans="1:8">
      <c r="A12" s="37">
        <v>11</v>
      </c>
      <c r="B12" s="37">
        <v>23</v>
      </c>
      <c r="C12" s="37">
        <v>270085.45600000001</v>
      </c>
      <c r="D12" s="37">
        <v>2583418.7786641</v>
      </c>
      <c r="E12" s="37">
        <v>2264950.1497957301</v>
      </c>
      <c r="F12" s="37">
        <v>318468.62886837602</v>
      </c>
      <c r="G12" s="37">
        <v>2264950.1497957301</v>
      </c>
      <c r="H12" s="37">
        <v>0.123274101550449</v>
      </c>
    </row>
    <row r="13" spans="1:8">
      <c r="A13" s="37">
        <v>12</v>
      </c>
      <c r="B13" s="37">
        <v>24</v>
      </c>
      <c r="C13" s="37">
        <v>24769</v>
      </c>
      <c r="D13" s="37">
        <v>795160.70170512795</v>
      </c>
      <c r="E13" s="37">
        <v>785851.82268119697</v>
      </c>
      <c r="F13" s="37">
        <v>9308.8790239316204</v>
      </c>
      <c r="G13" s="37">
        <v>785851.82268119697</v>
      </c>
      <c r="H13" s="37">
        <v>1.17069153492745E-2</v>
      </c>
    </row>
    <row r="14" spans="1:8">
      <c r="A14" s="37">
        <v>13</v>
      </c>
      <c r="B14" s="37">
        <v>25</v>
      </c>
      <c r="C14" s="37">
        <v>139245</v>
      </c>
      <c r="D14" s="37">
        <v>3210100.4808999998</v>
      </c>
      <c r="E14" s="37">
        <v>3323421.5735999998</v>
      </c>
      <c r="F14" s="37">
        <v>-113321.09269999999</v>
      </c>
      <c r="G14" s="37">
        <v>3323421.5735999998</v>
      </c>
      <c r="H14" s="37">
        <v>-3.5301416069140799E-2</v>
      </c>
    </row>
    <row r="15" spans="1:8">
      <c r="A15" s="37">
        <v>14</v>
      </c>
      <c r="B15" s="37">
        <v>26</v>
      </c>
      <c r="C15" s="37">
        <v>77369</v>
      </c>
      <c r="D15" s="37">
        <v>381709.36700044601</v>
      </c>
      <c r="E15" s="37">
        <v>348556.75337533501</v>
      </c>
      <c r="F15" s="37">
        <v>33152.613625111597</v>
      </c>
      <c r="G15" s="37">
        <v>348556.75337533501</v>
      </c>
      <c r="H15" s="37">
        <v>8.6853026127265101E-2</v>
      </c>
    </row>
    <row r="16" spans="1:8">
      <c r="A16" s="37">
        <v>15</v>
      </c>
      <c r="B16" s="37">
        <v>27</v>
      </c>
      <c r="C16" s="37">
        <v>229077.06200000001</v>
      </c>
      <c r="D16" s="37">
        <v>1778017.5828957299</v>
      </c>
      <c r="E16" s="37">
        <v>1743382.7660461499</v>
      </c>
      <c r="F16" s="37">
        <v>34634.816849572599</v>
      </c>
      <c r="G16" s="37">
        <v>1743382.7660461499</v>
      </c>
      <c r="H16" s="37">
        <v>1.9479456886565501E-2</v>
      </c>
    </row>
    <row r="17" spans="1:8">
      <c r="A17" s="37">
        <v>16</v>
      </c>
      <c r="B17" s="37">
        <v>29</v>
      </c>
      <c r="C17" s="37">
        <v>351120</v>
      </c>
      <c r="D17" s="37">
        <v>4724423.87761111</v>
      </c>
      <c r="E17" s="37">
        <v>4717574.0285333302</v>
      </c>
      <c r="F17" s="37">
        <v>6849.8490777777797</v>
      </c>
      <c r="G17" s="37">
        <v>4717574.0285333302</v>
      </c>
      <c r="H17" s="37">
        <v>1.4498802933917501E-3</v>
      </c>
    </row>
    <row r="18" spans="1:8">
      <c r="A18" s="37">
        <v>17</v>
      </c>
      <c r="B18" s="37">
        <v>31</v>
      </c>
      <c r="C18" s="37">
        <v>37760.152999999998</v>
      </c>
      <c r="D18" s="37">
        <v>298261.866645428</v>
      </c>
      <c r="E18" s="37">
        <v>256648.92695783201</v>
      </c>
      <c r="F18" s="37">
        <v>41612.939687595703</v>
      </c>
      <c r="G18" s="37">
        <v>256648.92695783201</v>
      </c>
      <c r="H18" s="37">
        <v>0.139518136044743</v>
      </c>
    </row>
    <row r="19" spans="1:8">
      <c r="A19" s="37">
        <v>18</v>
      </c>
      <c r="B19" s="37">
        <v>32</v>
      </c>
      <c r="C19" s="37">
        <v>33010.582999999999</v>
      </c>
      <c r="D19" s="37">
        <v>476064.33039960702</v>
      </c>
      <c r="E19" s="37">
        <v>451992.06071322999</v>
      </c>
      <c r="F19" s="37">
        <v>24072.269686377</v>
      </c>
      <c r="G19" s="37">
        <v>451992.06071322999</v>
      </c>
      <c r="H19" s="37">
        <v>5.0565161364160303E-2</v>
      </c>
    </row>
    <row r="20" spans="1:8">
      <c r="A20" s="37">
        <v>19</v>
      </c>
      <c r="B20" s="37">
        <v>33</v>
      </c>
      <c r="C20" s="37">
        <v>53471.267</v>
      </c>
      <c r="D20" s="37">
        <v>684604.97522128397</v>
      </c>
      <c r="E20" s="37">
        <v>572745.79270479199</v>
      </c>
      <c r="F20" s="37">
        <v>111859.182516492</v>
      </c>
      <c r="G20" s="37">
        <v>572745.79270479199</v>
      </c>
      <c r="H20" s="37">
        <v>0.16339230149523201</v>
      </c>
    </row>
    <row r="21" spans="1:8">
      <c r="A21" s="37">
        <v>20</v>
      </c>
      <c r="B21" s="37">
        <v>34</v>
      </c>
      <c r="C21" s="37">
        <v>40126.074999999997</v>
      </c>
      <c r="D21" s="37">
        <v>255430.12254276499</v>
      </c>
      <c r="E21" s="37">
        <v>187857.147873226</v>
      </c>
      <c r="F21" s="37">
        <v>67572.974669538802</v>
      </c>
      <c r="G21" s="37">
        <v>187857.147873226</v>
      </c>
      <c r="H21" s="37">
        <v>0.26454583350178501</v>
      </c>
    </row>
    <row r="22" spans="1:8">
      <c r="A22" s="37">
        <v>21</v>
      </c>
      <c r="B22" s="37">
        <v>35</v>
      </c>
      <c r="C22" s="37">
        <v>38680.188999999998</v>
      </c>
      <c r="D22" s="37">
        <v>1145987.68249735</v>
      </c>
      <c r="E22" s="37">
        <v>1135580.63994248</v>
      </c>
      <c r="F22" s="37">
        <v>10407.042554867299</v>
      </c>
      <c r="G22" s="37">
        <v>1135580.63994248</v>
      </c>
      <c r="H22" s="37">
        <v>9.0812865738557902E-3</v>
      </c>
    </row>
    <row r="23" spans="1:8">
      <c r="A23" s="37">
        <v>22</v>
      </c>
      <c r="B23" s="37">
        <v>36</v>
      </c>
      <c r="C23" s="37">
        <v>163816.70600000001</v>
      </c>
      <c r="D23" s="37">
        <v>958075.56063362805</v>
      </c>
      <c r="E23" s="37">
        <v>829665.33090168703</v>
      </c>
      <c r="F23" s="37">
        <v>128410.229731941</v>
      </c>
      <c r="G23" s="37">
        <v>829665.33090168703</v>
      </c>
      <c r="H23" s="37">
        <v>0.134029334436854</v>
      </c>
    </row>
    <row r="24" spans="1:8">
      <c r="A24" s="37">
        <v>23</v>
      </c>
      <c r="B24" s="37">
        <v>37</v>
      </c>
      <c r="C24" s="37">
        <v>260890.32199999999</v>
      </c>
      <c r="D24" s="37">
        <v>2271483.1790123899</v>
      </c>
      <c r="E24" s="37">
        <v>2116172.49033366</v>
      </c>
      <c r="F24" s="37">
        <v>155310.68867873299</v>
      </c>
      <c r="G24" s="37">
        <v>2116172.49033366</v>
      </c>
      <c r="H24" s="37">
        <v>6.83741311024193E-2</v>
      </c>
    </row>
    <row r="25" spans="1:8">
      <c r="A25" s="37">
        <v>24</v>
      </c>
      <c r="B25" s="37">
        <v>38</v>
      </c>
      <c r="C25" s="37">
        <v>1461145.459</v>
      </c>
      <c r="D25" s="37">
        <v>5480250.5773902703</v>
      </c>
      <c r="E25" s="37">
        <v>5798455.6935504396</v>
      </c>
      <c r="F25" s="37">
        <v>-318205.11616017699</v>
      </c>
      <c r="G25" s="37">
        <v>5798455.6935504396</v>
      </c>
      <c r="H25" s="37">
        <v>-5.8063972014890698E-2</v>
      </c>
    </row>
    <row r="26" spans="1:8">
      <c r="A26" s="37">
        <v>25</v>
      </c>
      <c r="B26" s="37">
        <v>39</v>
      </c>
      <c r="C26" s="37">
        <v>195135.45</v>
      </c>
      <c r="D26" s="37">
        <v>119295.09054446701</v>
      </c>
      <c r="E26" s="37">
        <v>90513.166511504794</v>
      </c>
      <c r="F26" s="37">
        <v>28781.924032962299</v>
      </c>
      <c r="G26" s="37">
        <v>90513.166511504794</v>
      </c>
      <c r="H26" s="37">
        <v>0.241266626326369</v>
      </c>
    </row>
    <row r="27" spans="1:8">
      <c r="A27" s="37">
        <v>26</v>
      </c>
      <c r="B27" s="37">
        <v>42</v>
      </c>
      <c r="C27" s="37">
        <v>14675.941999999999</v>
      </c>
      <c r="D27" s="37">
        <v>187648.49230000001</v>
      </c>
      <c r="E27" s="37">
        <v>184080.94930000001</v>
      </c>
      <c r="F27" s="37">
        <v>3567.5430000000001</v>
      </c>
      <c r="G27" s="37">
        <v>184080.94930000001</v>
      </c>
      <c r="H27" s="37">
        <v>1.9011839403944901E-2</v>
      </c>
    </row>
    <row r="28" spans="1:8">
      <c r="A28" s="37">
        <v>27</v>
      </c>
      <c r="B28" s="37">
        <v>43</v>
      </c>
      <c r="C28" s="37">
        <v>2258.8380000000002</v>
      </c>
      <c r="D28" s="37">
        <v>11528.298500000001</v>
      </c>
      <c r="E28" s="37">
        <v>10797.708199999999</v>
      </c>
      <c r="F28" s="37">
        <v>730.59029999999996</v>
      </c>
      <c r="G28" s="37">
        <v>10797.708199999999</v>
      </c>
      <c r="H28" s="37">
        <v>6.3373645295530801E-2</v>
      </c>
    </row>
    <row r="29" spans="1:8">
      <c r="A29" s="37">
        <v>28</v>
      </c>
      <c r="B29" s="37">
        <v>75</v>
      </c>
      <c r="C29" s="37">
        <v>141</v>
      </c>
      <c r="D29" s="37">
        <v>89296.581196581203</v>
      </c>
      <c r="E29" s="37">
        <v>82433.431623931596</v>
      </c>
      <c r="F29" s="37">
        <v>6863.1495726495696</v>
      </c>
      <c r="G29" s="37">
        <v>82433.431623931596</v>
      </c>
      <c r="H29" s="37">
        <v>7.6857920882107994E-2</v>
      </c>
    </row>
    <row r="30" spans="1:8">
      <c r="A30" s="37">
        <v>29</v>
      </c>
      <c r="B30" s="37">
        <v>76</v>
      </c>
      <c r="C30" s="37">
        <v>3123</v>
      </c>
      <c r="D30" s="37">
        <v>646339.49477863195</v>
      </c>
      <c r="E30" s="37">
        <v>626488.15805982903</v>
      </c>
      <c r="F30" s="37">
        <v>19851.336718803399</v>
      </c>
      <c r="G30" s="37">
        <v>626488.15805982903</v>
      </c>
      <c r="H30" s="37">
        <v>3.07134824332565E-2</v>
      </c>
    </row>
    <row r="31" spans="1:8">
      <c r="A31" s="30">
        <v>30</v>
      </c>
      <c r="B31" s="39">
        <v>99</v>
      </c>
      <c r="C31" s="40">
        <v>12</v>
      </c>
      <c r="D31" s="40">
        <v>70800.189849481903</v>
      </c>
      <c r="E31" s="40">
        <v>59498.3351637546</v>
      </c>
      <c r="F31" s="40">
        <v>11301.8546857273</v>
      </c>
      <c r="G31" s="40">
        <v>59498.3351637546</v>
      </c>
      <c r="H31" s="40">
        <v>0.15963028785310501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122</v>
      </c>
      <c r="D34" s="34">
        <v>251509.41</v>
      </c>
      <c r="E34" s="34">
        <v>256385.9</v>
      </c>
      <c r="F34" s="30"/>
      <c r="G34" s="30"/>
      <c r="H34" s="30"/>
    </row>
    <row r="35" spans="1:8">
      <c r="A35" s="30"/>
      <c r="B35" s="33">
        <v>71</v>
      </c>
      <c r="C35" s="34">
        <v>479</v>
      </c>
      <c r="D35" s="34">
        <v>1407408.96</v>
      </c>
      <c r="E35" s="34">
        <v>1665526.59</v>
      </c>
      <c r="F35" s="30"/>
      <c r="G35" s="30"/>
      <c r="H35" s="30"/>
    </row>
    <row r="36" spans="1:8">
      <c r="A36" s="30"/>
      <c r="B36" s="33">
        <v>72</v>
      </c>
      <c r="C36" s="34">
        <v>780</v>
      </c>
      <c r="D36" s="34">
        <v>2330135.69</v>
      </c>
      <c r="E36" s="34">
        <v>2649025.0099999998</v>
      </c>
      <c r="F36" s="30"/>
      <c r="G36" s="30"/>
      <c r="H36" s="30"/>
    </row>
    <row r="37" spans="1:8">
      <c r="A37" s="30"/>
      <c r="B37" s="33">
        <v>73</v>
      </c>
      <c r="C37" s="34">
        <v>482</v>
      </c>
      <c r="D37" s="34">
        <v>1181321.94</v>
      </c>
      <c r="E37" s="34">
        <v>1450571.07</v>
      </c>
      <c r="F37" s="30"/>
      <c r="G37" s="30"/>
      <c r="H37" s="30"/>
    </row>
    <row r="38" spans="1:8">
      <c r="A38" s="30"/>
      <c r="B38" s="33">
        <v>74</v>
      </c>
      <c r="C38" s="34">
        <v>29</v>
      </c>
      <c r="D38" s="34">
        <v>1.45</v>
      </c>
      <c r="E38" s="34">
        <v>111.97</v>
      </c>
      <c r="F38" s="30"/>
      <c r="G38" s="30"/>
      <c r="H38" s="30"/>
    </row>
    <row r="39" spans="1:8">
      <c r="A39" s="30"/>
      <c r="B39" s="33">
        <v>77</v>
      </c>
      <c r="C39" s="34">
        <v>476</v>
      </c>
      <c r="D39" s="34">
        <v>921801.7</v>
      </c>
      <c r="E39" s="34">
        <v>1156875.55</v>
      </c>
      <c r="F39" s="34"/>
      <c r="G39" s="30"/>
      <c r="H39" s="30"/>
    </row>
    <row r="40" spans="1:8">
      <c r="A40" s="30"/>
      <c r="B40" s="33">
        <v>78</v>
      </c>
      <c r="C40" s="34">
        <v>211</v>
      </c>
      <c r="D40" s="34">
        <v>356885.52</v>
      </c>
      <c r="E40" s="34">
        <v>316609.55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2016-05-03T08:37:08Z</dcterms:modified>
</cp:coreProperties>
</file>