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8505" yWindow="105" windowWidth="10095" windowHeight="528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H33" i="2"/>
  <c r="H30"/>
  <c r="J40"/>
  <c r="I40"/>
  <c r="H40"/>
  <c r="F40"/>
  <c r="E40"/>
  <c r="G40" l="1"/>
  <c r="L40" s="1"/>
  <c r="K40"/>
  <c r="E4"/>
  <c r="J35" l="1"/>
  <c r="I35"/>
  <c r="H35"/>
  <c r="F35"/>
  <c r="E35"/>
  <c r="J31"/>
  <c r="I31"/>
  <c r="H31"/>
  <c r="F31"/>
  <c r="E31"/>
  <c r="K31" l="1"/>
  <c r="K35"/>
  <c r="G35"/>
  <c r="L35" s="1"/>
  <c r="G31"/>
  <c r="L31" s="1"/>
  <c r="J38"/>
  <c r="J39"/>
  <c r="J32"/>
  <c r="J33"/>
  <c r="J34"/>
  <c r="I38"/>
  <c r="I39"/>
  <c r="I32"/>
  <c r="I33"/>
  <c r="I34"/>
  <c r="H32" l="1"/>
  <c r="H41" l="1"/>
  <c r="J8" l="1"/>
  <c r="F38" l="1"/>
  <c r="F39"/>
  <c r="F33"/>
  <c r="F34"/>
  <c r="E38"/>
  <c r="K38" s="1"/>
  <c r="E39"/>
  <c r="K39" s="1"/>
  <c r="E34"/>
  <c r="K34" s="1"/>
  <c r="E33"/>
  <c r="K33" s="1"/>
  <c r="F41"/>
  <c r="E13"/>
  <c r="F37"/>
  <c r="F36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2"/>
  <c r="F4"/>
  <c r="E41"/>
  <c r="E37"/>
  <c r="E36"/>
  <c r="E6"/>
  <c r="E7"/>
  <c r="E8"/>
  <c r="E9"/>
  <c r="E10"/>
  <c r="E11"/>
  <c r="E12"/>
  <c r="E14"/>
  <c r="E15"/>
  <c r="E16"/>
  <c r="E17"/>
  <c r="E18"/>
  <c r="E19"/>
  <c r="E20"/>
  <c r="E21"/>
  <c r="E22"/>
  <c r="E23"/>
  <c r="E24"/>
  <c r="E25"/>
  <c r="E26"/>
  <c r="E27"/>
  <c r="E28"/>
  <c r="E29"/>
  <c r="E30"/>
  <c r="E32"/>
  <c r="K32" s="1"/>
  <c r="E5"/>
  <c r="I30"/>
  <c r="I36"/>
  <c r="I37"/>
  <c r="I41"/>
  <c r="J4"/>
  <c r="J5"/>
  <c r="J6"/>
  <c r="J7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6"/>
  <c r="J37"/>
  <c r="J41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A4"/>
  <c r="H34"/>
  <c r="H36"/>
  <c r="H37"/>
  <c r="H38"/>
  <c r="H39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K15" l="1"/>
  <c r="K6"/>
  <c r="E3"/>
  <c r="K19"/>
  <c r="G36"/>
  <c r="L36" s="1"/>
  <c r="G37"/>
  <c r="L37" s="1"/>
  <c r="G30"/>
  <c r="L30" s="1"/>
  <c r="G41"/>
  <c r="L41" s="1"/>
  <c r="G38"/>
  <c r="L38" s="1"/>
  <c r="G33"/>
  <c r="L33" s="1"/>
  <c r="G39"/>
  <c r="L39" s="1"/>
  <c r="G34"/>
  <c r="L34" s="1"/>
  <c r="G29"/>
  <c r="L29" s="1"/>
  <c r="G32"/>
  <c r="L32" s="1"/>
  <c r="I3"/>
  <c r="K5"/>
  <c r="K7"/>
  <c r="K41"/>
  <c r="G19"/>
  <c r="L19" s="1"/>
  <c r="G11"/>
  <c r="L11" s="1"/>
  <c r="G7"/>
  <c r="L7" s="1"/>
  <c r="G5"/>
  <c r="L5" s="1"/>
  <c r="K37"/>
  <c r="K28"/>
  <c r="K26"/>
  <c r="K24"/>
  <c r="K22"/>
  <c r="K20"/>
  <c r="K18"/>
  <c r="K16"/>
  <c r="K14"/>
  <c r="K12"/>
  <c r="K10"/>
  <c r="K8"/>
  <c r="K4"/>
  <c r="K23"/>
  <c r="K21"/>
  <c r="G27"/>
  <c r="L27" s="1"/>
  <c r="G23"/>
  <c r="L23" s="1"/>
  <c r="G21"/>
  <c r="L21" s="1"/>
  <c r="G18"/>
  <c r="L18" s="1"/>
  <c r="K29"/>
  <c r="K13"/>
  <c r="G26"/>
  <c r="L26" s="1"/>
  <c r="G15"/>
  <c r="L15" s="1"/>
  <c r="G13"/>
  <c r="L13" s="1"/>
  <c r="G10"/>
  <c r="L10" s="1"/>
  <c r="G4"/>
  <c r="K36"/>
  <c r="K30"/>
  <c r="K27"/>
  <c r="K25"/>
  <c r="K17"/>
  <c r="K11"/>
  <c r="K9"/>
  <c r="G25"/>
  <c r="L25" s="1"/>
  <c r="G22"/>
  <c r="L22" s="1"/>
  <c r="G17"/>
  <c r="L17" s="1"/>
  <c r="G14"/>
  <c r="L14" s="1"/>
  <c r="G9"/>
  <c r="L9" s="1"/>
  <c r="G6"/>
  <c r="L6" s="1"/>
  <c r="G28"/>
  <c r="L28" s="1"/>
  <c r="G24"/>
  <c r="L24" s="1"/>
  <c r="G20"/>
  <c r="L20" s="1"/>
  <c r="G16"/>
  <c r="L16" s="1"/>
  <c r="G12"/>
  <c r="L12" s="1"/>
  <c r="G8"/>
  <c r="L8" s="1"/>
  <c r="J3"/>
  <c r="K3" l="1"/>
  <c r="L4"/>
  <c r="G3"/>
  <c r="L3" s="1"/>
</calcChain>
</file>

<file path=xl/sharedStrings.xml><?xml version="1.0" encoding="utf-8"?>
<sst xmlns="http://schemas.openxmlformats.org/spreadsheetml/2006/main" count="119" uniqueCount="78">
  <si>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</si>
  <si>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</si>
  <si>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</si>
  <si>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</si>
  <si>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</si>
  <si>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</si>
  <si>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</si>
  <si>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</si>
  <si>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</si>
  <si>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</si>
  <si>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</si>
  <si>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</si>
  <si>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</si>
  <si>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</si>
  <si>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</si>
  <si>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</si>
  <si>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</si>
  <si>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</si>
  <si>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</si>
  <si>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</si>
  <si>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</si>
  <si>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</si>
  <si>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</si>
  <si>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</si>
  <si>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</si>
  <si>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</si>
  <si>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</si>
  <si>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</si>
  <si>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</si>
  <si>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</si>
  <si>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</si>
  <si>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</si>
  <si>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</si>
  <si>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</si>
  <si>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</si>
  <si>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</si>
  <si>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</si>
  <si>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</si>
  <si>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</si>
  <si>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</si>
  <si>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36" type="noConversion"/>
  </si>
  <si>
    <t>COST</t>
    <phoneticPr fontId="36" type="noConversion"/>
  </si>
  <si>
    <t>成本</t>
    <phoneticPr fontId="36" type="noConversion"/>
  </si>
  <si>
    <t>销售金额差异</t>
    <phoneticPr fontId="36" type="noConversion"/>
  </si>
  <si>
    <t>销售成本差异</t>
    <phoneticPr fontId="36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</si>
  <si>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</si>
  <si>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</si>
  <si>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</si>
  <si>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</si>
  <si>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</si>
  <si>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</si>
  <si>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</si>
  <si>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</si>
  <si>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</si>
  <si>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</si>
  <si>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</si>
  <si>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</si>
  <si>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</si>
  <si>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</si>
  <si>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</si>
  <si>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</si>
  <si>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</si>
  <si>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>DEPT</t>
  </si>
  <si>
    <t>QTY</t>
  </si>
  <si>
    <t>AMT</t>
  </si>
  <si>
    <t>COST</t>
  </si>
  <si>
    <t>PROFIT</t>
  </si>
  <si>
    <t>PROFIT_RATE</t>
  </si>
  <si>
    <t>70-手机通信自营</t>
  </si>
  <si>
    <r>
      <t>74-</t>
    </r>
    <r>
      <rPr>
        <sz val="8"/>
        <color rgb="FF000000"/>
        <rFont val="宋体"/>
        <family val="3"/>
        <charset val="134"/>
      </rPr>
      <t>赠品</t>
    </r>
    <phoneticPr fontId="36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</si>
  <si>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</si>
  <si>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36" type="noConversion"/>
  </si>
  <si>
    <t xml:space="preserve">   </t>
  </si>
  <si>
    <r>
      <t>40-</t>
    </r>
    <r>
      <rPr>
        <sz val="8"/>
        <color rgb="FF000000"/>
        <rFont val="宋体"/>
        <family val="3"/>
        <charset val="134"/>
      </rPr>
      <t>原材料</t>
    </r>
    <phoneticPr fontId="36" type="noConversion"/>
  </si>
  <si>
    <t>40-原材料</t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</si>
  <si>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36" type="noConversion"/>
  </si>
  <si>
    <t>910-市场部</t>
  </si>
  <si>
    <t>43-加工专柜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</si>
</sst>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  <numFmt numFmtId="180" formatCode="_(* #,##0.00_);_(* \(#,##0.00\);_(* &quot;-&quot;??_);_(@_)"/>
    <numFmt numFmtId="181" formatCode="_(* #,##0_);_(* \(#,##0\);_(* &quot;-&quot;_);_(@_)"/>
  </numFmts>
  <fonts count="91">
    <font>
      <sz val="10"/>
      <name val="Arial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10"/>
      <name val="Arial"/>
      <family val="2"/>
    </font>
    <font>
      <sz val="9"/>
      <name val="Segoe UI"/>
      <family val="2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83">
    <xf numFmtId="0" fontId="0" fillId="0" borderId="0"/>
    <xf numFmtId="0" fontId="51" fillId="0" borderId="0" applyNumberFormat="0" applyFill="0" applyBorder="0" applyAlignment="0" applyProtection="0"/>
    <xf numFmtId="0" fontId="52" fillId="0" borderId="1" applyNumberFormat="0" applyFill="0" applyAlignment="0" applyProtection="0"/>
    <xf numFmtId="0" fontId="53" fillId="0" borderId="2" applyNumberFormat="0" applyFill="0" applyAlignment="0" applyProtection="0"/>
    <xf numFmtId="0" fontId="54" fillId="0" borderId="3" applyNumberFormat="0" applyFill="0" applyAlignment="0" applyProtection="0"/>
    <xf numFmtId="0" fontId="54" fillId="0" borderId="0" applyNumberFormat="0" applyFill="0" applyBorder="0" applyAlignment="0" applyProtection="0"/>
    <xf numFmtId="0" fontId="57" fillId="2" borderId="0" applyNumberFormat="0" applyBorder="0" applyAlignment="0" applyProtection="0"/>
    <xf numFmtId="0" fontId="55" fillId="3" borderId="0" applyNumberFormat="0" applyBorder="0" applyAlignment="0" applyProtection="0"/>
    <xf numFmtId="0" fontId="64" fillId="4" borderId="0" applyNumberFormat="0" applyBorder="0" applyAlignment="0" applyProtection="0"/>
    <xf numFmtId="0" fontId="66" fillId="5" borderId="4" applyNumberFormat="0" applyAlignment="0" applyProtection="0"/>
    <xf numFmtId="0" fontId="65" fillId="6" borderId="5" applyNumberFormat="0" applyAlignment="0" applyProtection="0"/>
    <xf numFmtId="0" fontId="59" fillId="6" borderId="4" applyNumberFormat="0" applyAlignment="0" applyProtection="0"/>
    <xf numFmtId="0" fontId="63" fillId="0" borderId="6" applyNumberFormat="0" applyFill="0" applyAlignment="0" applyProtection="0"/>
    <xf numFmtId="0" fontId="60" fillId="7" borderId="7" applyNumberFormat="0" applyAlignment="0" applyProtection="0"/>
    <xf numFmtId="0" fontId="62" fillId="0" borderId="0" applyNumberFormat="0" applyFill="0" applyBorder="0" applyAlignment="0" applyProtection="0"/>
    <xf numFmtId="0" fontId="32" fillId="8" borderId="8" applyNumberFormat="0" applyFont="0" applyAlignment="0" applyProtection="0">
      <alignment vertical="center"/>
    </xf>
    <xf numFmtId="0" fontId="61" fillId="0" borderId="0" applyNumberFormat="0" applyFill="0" applyBorder="0" applyAlignment="0" applyProtection="0"/>
    <xf numFmtId="0" fontId="58" fillId="0" borderId="9" applyNumberFormat="0" applyFill="0" applyAlignment="0" applyProtection="0"/>
    <xf numFmtId="0" fontId="49" fillId="9" borderId="0" applyNumberFormat="0" applyBorder="0" applyAlignment="0" applyProtection="0"/>
    <xf numFmtId="0" fontId="48" fillId="10" borderId="0" applyNumberFormat="0" applyBorder="0" applyAlignment="0" applyProtection="0"/>
    <xf numFmtId="0" fontId="48" fillId="11" borderId="0" applyNumberFormat="0" applyBorder="0" applyAlignment="0" applyProtection="0"/>
    <xf numFmtId="0" fontId="49" fillId="12" borderId="0" applyNumberFormat="0" applyBorder="0" applyAlignment="0" applyProtection="0"/>
    <xf numFmtId="0" fontId="49" fillId="13" borderId="0" applyNumberFormat="0" applyBorder="0" applyAlignment="0" applyProtection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9" fillId="16" borderId="0" applyNumberFormat="0" applyBorder="0" applyAlignment="0" applyProtection="0"/>
    <xf numFmtId="0" fontId="49" fillId="17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9" fillId="20" borderId="0" applyNumberFormat="0" applyBorder="0" applyAlignment="0" applyProtection="0"/>
    <xf numFmtId="0" fontId="49" fillId="21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9" fillId="24" borderId="0" applyNumberFormat="0" applyBorder="0" applyAlignment="0" applyProtection="0"/>
    <xf numFmtId="0" fontId="49" fillId="25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9" fillId="28" borderId="0" applyNumberFormat="0" applyBorder="0" applyAlignment="0" applyProtection="0"/>
    <xf numFmtId="0" fontId="49" fillId="29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9" fillId="32" borderId="0" applyNumberFormat="0" applyBorder="0" applyAlignment="0" applyProtection="0"/>
    <xf numFmtId="0" fontId="56" fillId="0" borderId="0" applyNumberFormat="0" applyFill="0" applyBorder="0" applyAlignment="0" applyProtection="0">
      <alignment vertical="top"/>
      <protection locked="0"/>
    </xf>
    <xf numFmtId="0" fontId="67" fillId="0" borderId="0" applyNumberFormat="0" applyFill="0" applyBorder="0" applyAlignment="0" applyProtection="0">
      <alignment vertical="top"/>
      <protection locked="0"/>
    </xf>
    <xf numFmtId="0" fontId="40" fillId="0" borderId="0"/>
    <xf numFmtId="0" fontId="41" fillId="0" borderId="0"/>
    <xf numFmtId="0" fontId="41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3" fillId="0" borderId="0"/>
    <xf numFmtId="0" fontId="46" fillId="0" borderId="0" applyNumberFormat="0" applyFill="0" applyBorder="0" applyAlignment="0" applyProtection="0">
      <alignment vertical="center"/>
    </xf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7" fillId="0" borderId="0"/>
    <xf numFmtId="43" fontId="47" fillId="0" borderId="0" applyFont="0" applyFill="0" applyBorder="0" applyAlignment="0" applyProtection="0"/>
    <xf numFmtId="41" fontId="47" fillId="0" borderId="0" applyFont="0" applyFill="0" applyBorder="0" applyAlignment="0" applyProtection="0"/>
    <xf numFmtId="178" fontId="47" fillId="0" borderId="0" applyFont="0" applyFill="0" applyBorder="0" applyAlignment="0" applyProtection="0"/>
    <xf numFmtId="179" fontId="47" fillId="0" borderId="0" applyFont="0" applyFill="0" applyBorder="0" applyAlignment="0" applyProtection="0"/>
    <xf numFmtId="0" fontId="51" fillId="0" borderId="0" applyNumberFormat="0" applyFill="0" applyBorder="0" applyAlignment="0" applyProtection="0"/>
    <xf numFmtId="0" fontId="52" fillId="0" borderId="1" applyNumberFormat="0" applyFill="0" applyAlignment="0" applyProtection="0"/>
    <xf numFmtId="0" fontId="53" fillId="0" borderId="2" applyNumberFormat="0" applyFill="0" applyAlignment="0" applyProtection="0"/>
    <xf numFmtId="0" fontId="54" fillId="0" borderId="3" applyNumberFormat="0" applyFill="0" applyAlignment="0" applyProtection="0"/>
    <xf numFmtId="0" fontId="54" fillId="0" borderId="0" applyNumberFormat="0" applyFill="0" applyBorder="0" applyAlignment="0" applyProtection="0"/>
    <xf numFmtId="0" fontId="57" fillId="2" borderId="0" applyNumberFormat="0" applyBorder="0" applyAlignment="0" applyProtection="0"/>
    <xf numFmtId="0" fontId="55" fillId="3" borderId="0" applyNumberFormat="0" applyBorder="0" applyAlignment="0" applyProtection="0"/>
    <xf numFmtId="0" fontId="64" fillId="4" borderId="0" applyNumberFormat="0" applyBorder="0" applyAlignment="0" applyProtection="0"/>
    <xf numFmtId="0" fontId="66" fillId="5" borderId="4" applyNumberFormat="0" applyAlignment="0" applyProtection="0"/>
    <xf numFmtId="0" fontId="65" fillId="6" borderId="5" applyNumberFormat="0" applyAlignment="0" applyProtection="0"/>
    <xf numFmtId="0" fontId="59" fillId="6" borderId="4" applyNumberFormat="0" applyAlignment="0" applyProtection="0"/>
    <xf numFmtId="0" fontId="63" fillId="0" borderId="6" applyNumberFormat="0" applyFill="0" applyAlignment="0" applyProtection="0"/>
    <xf numFmtId="0" fontId="60" fillId="7" borderId="7" applyNumberFormat="0" applyAlignment="0" applyProtection="0"/>
    <xf numFmtId="0" fontId="62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58" fillId="0" borderId="9" applyNumberFormat="0" applyFill="0" applyAlignment="0" applyProtection="0"/>
    <xf numFmtId="0" fontId="49" fillId="9" borderId="0" applyNumberFormat="0" applyBorder="0" applyAlignment="0" applyProtection="0"/>
    <xf numFmtId="0" fontId="48" fillId="10" borderId="0" applyNumberFormat="0" applyBorder="0" applyAlignment="0" applyProtection="0"/>
    <xf numFmtId="0" fontId="48" fillId="11" borderId="0" applyNumberFormat="0" applyBorder="0" applyAlignment="0" applyProtection="0"/>
    <xf numFmtId="0" fontId="49" fillId="12" borderId="0" applyNumberFormat="0" applyBorder="0" applyAlignment="0" applyProtection="0"/>
    <xf numFmtId="0" fontId="49" fillId="13" borderId="0" applyNumberFormat="0" applyBorder="0" applyAlignment="0" applyProtection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9" fillId="16" borderId="0" applyNumberFormat="0" applyBorder="0" applyAlignment="0" applyProtection="0"/>
    <xf numFmtId="0" fontId="49" fillId="17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9" fillId="20" borderId="0" applyNumberFormat="0" applyBorder="0" applyAlignment="0" applyProtection="0"/>
    <xf numFmtId="0" fontId="49" fillId="21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9" fillId="24" borderId="0" applyNumberFormat="0" applyBorder="0" applyAlignment="0" applyProtection="0"/>
    <xf numFmtId="0" fontId="49" fillId="25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9" fillId="28" borderId="0" applyNumberFormat="0" applyBorder="0" applyAlignment="0" applyProtection="0"/>
    <xf numFmtId="0" fontId="49" fillId="29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9" fillId="32" borderId="0" applyNumberFormat="0" applyBorder="0" applyAlignment="0" applyProtection="0"/>
    <xf numFmtId="0" fontId="56" fillId="0" borderId="0" applyNumberFormat="0" applyFill="0" applyBorder="0" applyAlignment="0" applyProtection="0">
      <alignment vertical="top"/>
      <protection locked="0"/>
    </xf>
    <xf numFmtId="0" fontId="67" fillId="0" borderId="0" applyNumberFormat="0" applyFill="0" applyBorder="0" applyAlignment="0" applyProtection="0">
      <alignment vertical="top"/>
      <protection locked="0"/>
    </xf>
    <xf numFmtId="0" fontId="50" fillId="38" borderId="21">
      <alignment vertical="center"/>
    </xf>
    <xf numFmtId="0" fontId="69" fillId="0" borderId="0"/>
    <xf numFmtId="180" fontId="71" fillId="0" borderId="0" applyFont="0" applyFill="0" applyBorder="0" applyAlignment="0" applyProtection="0"/>
    <xf numFmtId="181" fontId="71" fillId="0" borderId="0" applyFont="0" applyFill="0" applyBorder="0" applyAlignment="0" applyProtection="0"/>
    <xf numFmtId="178" fontId="71" fillId="0" borderId="0" applyFont="0" applyFill="0" applyBorder="0" applyAlignment="0" applyProtection="0"/>
    <xf numFmtId="179" fontId="71" fillId="0" borderId="0" applyFont="0" applyFill="0" applyBorder="0" applyAlignment="0" applyProtection="0"/>
    <xf numFmtId="0" fontId="31" fillId="8" borderId="8" applyNumberFormat="0" applyFont="0" applyAlignment="0" applyProtection="0">
      <alignment vertical="center"/>
    </xf>
    <xf numFmtId="0" fontId="30" fillId="8" borderId="8" applyNumberFormat="0" applyFont="0" applyAlignment="0" applyProtection="0">
      <alignment vertical="center"/>
    </xf>
    <xf numFmtId="0" fontId="2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27" fillId="8" borderId="8" applyNumberFormat="0" applyFont="0" applyAlignment="0" applyProtection="0">
      <alignment vertical="center"/>
    </xf>
    <xf numFmtId="0" fontId="26" fillId="8" borderId="8" applyNumberFormat="0" applyFont="0" applyAlignment="0" applyProtection="0">
      <alignment vertical="center"/>
    </xf>
    <xf numFmtId="0" fontId="25" fillId="8" borderId="8" applyNumberFormat="0" applyFont="0" applyAlignment="0" applyProtection="0">
      <alignment vertical="center"/>
    </xf>
    <xf numFmtId="0" fontId="24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8" fillId="8" borderId="8" applyNumberFormat="0" applyFont="0" applyAlignment="0" applyProtection="0">
      <alignment vertical="center"/>
    </xf>
    <xf numFmtId="0" fontId="17" fillId="8" borderId="8" applyNumberFormat="0" applyFont="0" applyAlignment="0" applyProtection="0">
      <alignment vertical="center"/>
    </xf>
    <xf numFmtId="0" fontId="16" fillId="8" borderId="8" applyNumberFormat="0" applyFont="0" applyAlignment="0" applyProtection="0">
      <alignment vertical="center"/>
    </xf>
    <xf numFmtId="0" fontId="15" fillId="0" borderId="0">
      <alignment vertical="center"/>
    </xf>
    <xf numFmtId="0" fontId="73" fillId="0" borderId="0" applyNumberFormat="0" applyFill="0" applyBorder="0" applyAlignment="0" applyProtection="0">
      <alignment vertical="center"/>
    </xf>
    <xf numFmtId="0" fontId="74" fillId="0" borderId="1" applyNumberFormat="0" applyFill="0" applyAlignment="0" applyProtection="0">
      <alignment vertical="center"/>
    </xf>
    <xf numFmtId="0" fontId="75" fillId="0" borderId="2" applyNumberFormat="0" applyFill="0" applyAlignment="0" applyProtection="0">
      <alignment vertical="center"/>
    </xf>
    <xf numFmtId="0" fontId="76" fillId="0" borderId="3" applyNumberFormat="0" applyFill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7" fillId="2" borderId="0" applyNumberFormat="0" applyBorder="0" applyAlignment="0" applyProtection="0">
      <alignment vertical="center"/>
    </xf>
    <xf numFmtId="0" fontId="78" fillId="3" borderId="0" applyNumberFormat="0" applyBorder="0" applyAlignment="0" applyProtection="0">
      <alignment vertical="center"/>
    </xf>
    <xf numFmtId="0" fontId="79" fillId="4" borderId="0" applyNumberFormat="0" applyBorder="0" applyAlignment="0" applyProtection="0">
      <alignment vertical="center"/>
    </xf>
    <xf numFmtId="0" fontId="80" fillId="5" borderId="4" applyNumberFormat="0" applyAlignment="0" applyProtection="0">
      <alignment vertical="center"/>
    </xf>
    <xf numFmtId="0" fontId="81" fillId="6" borderId="5" applyNumberFormat="0" applyAlignment="0" applyProtection="0">
      <alignment vertical="center"/>
    </xf>
    <xf numFmtId="0" fontId="82" fillId="6" borderId="4" applyNumberFormat="0" applyAlignment="0" applyProtection="0">
      <alignment vertical="center"/>
    </xf>
    <xf numFmtId="0" fontId="83" fillId="0" borderId="6" applyNumberFormat="0" applyFill="0" applyAlignment="0" applyProtection="0">
      <alignment vertical="center"/>
    </xf>
    <xf numFmtId="0" fontId="84" fillId="7" borderId="7" applyNumberFormat="0" applyAlignment="0" applyProtection="0">
      <alignment vertical="center"/>
    </xf>
    <xf numFmtId="0" fontId="85" fillId="0" borderId="0" applyNumberFormat="0" applyFill="0" applyBorder="0" applyAlignment="0" applyProtection="0">
      <alignment vertical="center"/>
    </xf>
    <xf numFmtId="0" fontId="15" fillId="8" borderId="8" applyNumberFormat="0" applyFont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7" fillId="0" borderId="9" applyNumberFormat="0" applyFill="0" applyAlignment="0" applyProtection="0">
      <alignment vertical="center"/>
    </xf>
    <xf numFmtId="0" fontId="88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88" fillId="12" borderId="0" applyNumberFormat="0" applyBorder="0" applyAlignment="0" applyProtection="0">
      <alignment vertical="center"/>
    </xf>
    <xf numFmtId="0" fontId="88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88" fillId="16" borderId="0" applyNumberFormat="0" applyBorder="0" applyAlignment="0" applyProtection="0">
      <alignment vertical="center"/>
    </xf>
    <xf numFmtId="0" fontId="88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88" fillId="20" borderId="0" applyNumberFormat="0" applyBorder="0" applyAlignment="0" applyProtection="0">
      <alignment vertical="center"/>
    </xf>
    <xf numFmtId="0" fontId="88" fillId="21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88" fillId="24" borderId="0" applyNumberFormat="0" applyBorder="0" applyAlignment="0" applyProtection="0">
      <alignment vertical="center"/>
    </xf>
    <xf numFmtId="0" fontId="88" fillId="25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88" fillId="28" borderId="0" applyNumberFormat="0" applyBorder="0" applyAlignment="0" applyProtection="0">
      <alignment vertical="center"/>
    </xf>
    <xf numFmtId="0" fontId="88" fillId="29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88" fillId="32" borderId="0" applyNumberFormat="0" applyBorder="0" applyAlignment="0" applyProtection="0">
      <alignment vertical="center"/>
    </xf>
    <xf numFmtId="0" fontId="89" fillId="0" borderId="0" applyNumberFormat="0" applyFill="0" applyBorder="0" applyAlignment="0" applyProtection="0">
      <alignment vertical="center"/>
    </xf>
    <xf numFmtId="0" fontId="90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14" fillId="8" borderId="8" applyNumberFormat="0" applyFon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8" applyNumberFormat="0" applyFont="0" applyAlignment="0" applyProtection="0">
      <alignment vertical="center"/>
    </xf>
    <xf numFmtId="0" fontId="88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88" fillId="12" borderId="0" applyNumberFormat="0" applyBorder="0" applyAlignment="0" applyProtection="0">
      <alignment vertical="center"/>
    </xf>
    <xf numFmtId="0" fontId="88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88" fillId="16" borderId="0" applyNumberFormat="0" applyBorder="0" applyAlignment="0" applyProtection="0">
      <alignment vertical="center"/>
    </xf>
    <xf numFmtId="0" fontId="88" fillId="1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88" fillId="20" borderId="0" applyNumberFormat="0" applyBorder="0" applyAlignment="0" applyProtection="0">
      <alignment vertical="center"/>
    </xf>
    <xf numFmtId="0" fontId="88" fillId="21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88" fillId="24" borderId="0" applyNumberFormat="0" applyBorder="0" applyAlignment="0" applyProtection="0">
      <alignment vertical="center"/>
    </xf>
    <xf numFmtId="0" fontId="88" fillId="25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88" fillId="28" borderId="0" applyNumberFormat="0" applyBorder="0" applyAlignment="0" applyProtection="0">
      <alignment vertical="center"/>
    </xf>
    <xf numFmtId="0" fontId="88" fillId="29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88" fillId="32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8" borderId="8" applyNumberFormat="0" applyFon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8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8" borderId="8" applyNumberFormat="0" applyFon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8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8" borderId="8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8" borderId="8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</cellStyleXfs>
  <cellXfs count="82">
    <xf numFmtId="0" fontId="0" fillId="0" borderId="0" xfId="0"/>
    <xf numFmtId="0" fontId="33" fillId="0" borderId="0" xfId="0" applyFont="1"/>
    <xf numFmtId="177" fontId="33" fillId="0" borderId="0" xfId="0" applyNumberFormat="1" applyFont="1"/>
    <xf numFmtId="0" fontId="0" fillId="0" borderId="0" xfId="0" applyAlignment="1"/>
    <xf numFmtId="0" fontId="33" fillId="0" borderId="0" xfId="0" applyNumberFormat="1" applyFont="1"/>
    <xf numFmtId="0" fontId="34" fillId="0" borderId="18" xfId="0" applyFont="1" applyBorder="1" applyAlignment="1">
      <alignment wrapText="1"/>
    </xf>
    <xf numFmtId="0" fontId="34" fillId="0" borderId="18" xfId="0" applyNumberFormat="1" applyFont="1" applyBorder="1" applyAlignment="1">
      <alignment wrapText="1"/>
    </xf>
    <xf numFmtId="0" fontId="33" fillId="0" borderId="18" xfId="0" applyFont="1" applyBorder="1" applyAlignment="1">
      <alignment wrapText="1"/>
    </xf>
    <xf numFmtId="0" fontId="33" fillId="0" borderId="18" xfId="0" applyFont="1" applyBorder="1" applyAlignment="1">
      <alignment horizontal="right" vertical="center" wrapText="1"/>
    </xf>
    <xf numFmtId="49" fontId="34" fillId="36" borderId="18" xfId="0" applyNumberFormat="1" applyFont="1" applyFill="1" applyBorder="1" applyAlignment="1">
      <alignment vertical="center" wrapText="1"/>
    </xf>
    <xf numFmtId="49" fontId="37" fillId="37" borderId="18" xfId="0" applyNumberFormat="1" applyFont="1" applyFill="1" applyBorder="1" applyAlignment="1">
      <alignment horizontal="center" vertical="center" wrapText="1"/>
    </xf>
    <xf numFmtId="0" fontId="34" fillId="33" borderId="18" xfId="0" applyFont="1" applyFill="1" applyBorder="1" applyAlignment="1">
      <alignment vertical="center" wrapText="1"/>
    </xf>
    <xf numFmtId="0" fontId="34" fillId="33" borderId="18" xfId="0" applyNumberFormat="1" applyFont="1" applyFill="1" applyBorder="1" applyAlignment="1">
      <alignment vertical="center" wrapText="1"/>
    </xf>
    <xf numFmtId="0" fontId="34" fillId="36" borderId="18" xfId="0" applyFont="1" applyFill="1" applyBorder="1" applyAlignment="1">
      <alignment vertical="center" wrapText="1"/>
    </xf>
    <xf numFmtId="0" fontId="34" fillId="37" borderId="18" xfId="0" applyFont="1" applyFill="1" applyBorder="1" applyAlignment="1">
      <alignment vertical="center" wrapText="1"/>
    </xf>
    <xf numFmtId="4" fontId="34" fillId="36" borderId="18" xfId="0" applyNumberFormat="1" applyFont="1" applyFill="1" applyBorder="1" applyAlignment="1">
      <alignment horizontal="right" vertical="top" wrapText="1"/>
    </xf>
    <xf numFmtId="4" fontId="34" fillId="37" borderId="18" xfId="0" applyNumberFormat="1" applyFont="1" applyFill="1" applyBorder="1" applyAlignment="1">
      <alignment horizontal="right" vertical="top" wrapText="1"/>
    </xf>
    <xf numFmtId="177" fontId="33" fillId="36" borderId="18" xfId="0" applyNumberFormat="1" applyFont="1" applyFill="1" applyBorder="1" applyAlignment="1">
      <alignment horizontal="center" vertical="center"/>
    </xf>
    <xf numFmtId="177" fontId="33" fillId="37" borderId="18" xfId="0" applyNumberFormat="1" applyFont="1" applyFill="1" applyBorder="1" applyAlignment="1">
      <alignment horizontal="center" vertical="center"/>
    </xf>
    <xf numFmtId="177" fontId="38" fillId="0" borderId="18" xfId="0" applyNumberFormat="1" applyFont="1" applyBorder="1"/>
    <xf numFmtId="177" fontId="33" fillId="36" borderId="18" xfId="0" applyNumberFormat="1" applyFont="1" applyFill="1" applyBorder="1"/>
    <xf numFmtId="177" fontId="33" fillId="37" borderId="18" xfId="0" applyNumberFormat="1" applyFont="1" applyFill="1" applyBorder="1"/>
    <xf numFmtId="177" fontId="33" fillId="0" borderId="18" xfId="0" applyNumberFormat="1" applyFont="1" applyBorder="1"/>
    <xf numFmtId="49" fontId="34" fillId="0" borderId="18" xfId="0" applyNumberFormat="1" applyFont="1" applyFill="1" applyBorder="1" applyAlignment="1">
      <alignment vertical="center" wrapText="1"/>
    </xf>
    <xf numFmtId="0" fontId="34" fillId="0" borderId="18" xfId="0" applyFont="1" applyFill="1" applyBorder="1" applyAlignment="1">
      <alignment vertical="center" wrapText="1"/>
    </xf>
    <xf numFmtId="4" fontId="34" fillId="0" borderId="18" xfId="0" applyNumberFormat="1" applyFont="1" applyFill="1" applyBorder="1" applyAlignment="1">
      <alignment horizontal="right" vertical="top" wrapText="1"/>
    </xf>
    <xf numFmtId="0" fontId="33" fillId="0" borderId="0" xfId="0" applyFont="1" applyFill="1"/>
    <xf numFmtId="176" fontId="34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44" fillId="0" borderId="0" xfId="0" applyNumberFormat="1" applyFont="1" applyAlignment="1"/>
    <xf numFmtId="1" fontId="44" fillId="0" borderId="0" xfId="0" applyNumberFormat="1" applyFont="1" applyAlignment="1"/>
    <xf numFmtId="0" fontId="33" fillId="0" borderId="0" xfId="0" applyFont="1"/>
    <xf numFmtId="1" fontId="68" fillId="0" borderId="0" xfId="0" applyNumberFormat="1" applyFont="1" applyAlignment="1"/>
    <xf numFmtId="0" fontId="68" fillId="0" borderId="0" xfId="0" applyNumberFormat="1" applyFont="1" applyAlignment="1"/>
    <xf numFmtId="0" fontId="33" fillId="0" borderId="0" xfId="0" applyFont="1"/>
    <xf numFmtId="0" fontId="33" fillId="0" borderId="0" xfId="0" applyFont="1"/>
    <xf numFmtId="0" fontId="69" fillId="0" borderId="0" xfId="110"/>
    <xf numFmtId="0" fontId="70" fillId="0" borderId="0" xfId="110" applyNumberFormat="1" applyFont="1"/>
    <xf numFmtId="1" fontId="72" fillId="0" borderId="0" xfId="0" applyNumberFormat="1" applyFont="1" applyAlignment="1"/>
    <xf numFmtId="0" fontId="72" fillId="0" borderId="0" xfId="0" applyNumberFormat="1" applyFont="1" applyAlignment="1"/>
    <xf numFmtId="0" fontId="33" fillId="0" borderId="0" xfId="0" applyFont="1" applyAlignment="1">
      <alignment vertical="center"/>
    </xf>
    <xf numFmtId="0" fontId="39" fillId="0" borderId="0" xfId="0" applyFont="1" applyAlignment="1">
      <alignment horizontal="left" wrapText="1"/>
    </xf>
    <xf numFmtId="0" fontId="45" fillId="0" borderId="19" xfId="0" applyFont="1" applyBorder="1" applyAlignment="1">
      <alignment horizontal="left" vertical="center" wrapText="1"/>
    </xf>
    <xf numFmtId="0" fontId="34" fillId="0" borderId="10" xfId="0" applyFont="1" applyBorder="1" applyAlignment="1">
      <alignment wrapText="1"/>
    </xf>
    <xf numFmtId="0" fontId="33" fillId="0" borderId="11" xfId="0" applyFont="1" applyBorder="1" applyAlignment="1">
      <alignment wrapText="1"/>
    </xf>
    <xf numFmtId="0" fontId="33" fillId="0" borderId="11" xfId="0" applyFont="1" applyBorder="1" applyAlignment="1">
      <alignment horizontal="right" vertical="center" wrapText="1"/>
    </xf>
    <xf numFmtId="49" fontId="34" fillId="33" borderId="10" xfId="0" applyNumberFormat="1" applyFont="1" applyFill="1" applyBorder="1" applyAlignment="1">
      <alignment vertical="center" wrapText="1"/>
    </xf>
    <xf numFmtId="49" fontId="34" fillId="33" borderId="12" xfId="0" applyNumberFormat="1" applyFont="1" applyFill="1" applyBorder="1" applyAlignment="1">
      <alignment vertical="center" wrapText="1"/>
    </xf>
    <xf numFmtId="0" fontId="34" fillId="33" borderId="10" xfId="0" applyFont="1" applyFill="1" applyBorder="1" applyAlignment="1">
      <alignment vertical="center" wrapText="1"/>
    </xf>
    <xf numFmtId="0" fontId="34" fillId="33" borderId="12" xfId="0" applyFont="1" applyFill="1" applyBorder="1" applyAlignment="1">
      <alignment vertical="center" wrapText="1"/>
    </xf>
    <xf numFmtId="4" fontId="35" fillId="34" borderId="10" xfId="0" applyNumberFormat="1" applyFont="1" applyFill="1" applyBorder="1" applyAlignment="1">
      <alignment horizontal="right" vertical="top" wrapText="1"/>
    </xf>
    <xf numFmtId="176" fontId="35" fillId="34" borderId="10" xfId="0" applyNumberFormat="1" applyFont="1" applyFill="1" applyBorder="1" applyAlignment="1">
      <alignment horizontal="right" vertical="top" wrapText="1"/>
    </xf>
    <xf numFmtId="176" fontId="35" fillId="34" borderId="12" xfId="0" applyNumberFormat="1" applyFont="1" applyFill="1" applyBorder="1" applyAlignment="1">
      <alignment horizontal="right" vertical="top" wrapText="1"/>
    </xf>
    <xf numFmtId="4" fontId="34" fillId="35" borderId="10" xfId="0" applyNumberFormat="1" applyFont="1" applyFill="1" applyBorder="1" applyAlignment="1">
      <alignment horizontal="right" vertical="top" wrapText="1"/>
    </xf>
    <xf numFmtId="176" fontId="34" fillId="35" borderId="10" xfId="0" applyNumberFormat="1" applyFont="1" applyFill="1" applyBorder="1" applyAlignment="1">
      <alignment horizontal="right" vertical="top" wrapText="1"/>
    </xf>
    <xf numFmtId="176" fontId="34" fillId="35" borderId="12" xfId="0" applyNumberFormat="1" applyFont="1" applyFill="1" applyBorder="1" applyAlignment="1">
      <alignment horizontal="right" vertical="top" wrapText="1"/>
    </xf>
    <xf numFmtId="0" fontId="34" fillId="35" borderId="10" xfId="0" applyFont="1" applyFill="1" applyBorder="1" applyAlignment="1">
      <alignment horizontal="right" vertical="top" wrapText="1"/>
    </xf>
    <xf numFmtId="0" fontId="34" fillId="35" borderId="12" xfId="0" applyFont="1" applyFill="1" applyBorder="1" applyAlignment="1">
      <alignment horizontal="right" vertical="top" wrapText="1"/>
    </xf>
    <xf numFmtId="4" fontId="34" fillId="35" borderId="13" xfId="0" applyNumberFormat="1" applyFont="1" applyFill="1" applyBorder="1" applyAlignment="1">
      <alignment horizontal="right" vertical="top" wrapText="1"/>
    </xf>
    <xf numFmtId="0" fontId="34" fillId="35" borderId="13" xfId="0" applyFont="1" applyFill="1" applyBorder="1" applyAlignment="1">
      <alignment horizontal="right" vertical="top" wrapText="1"/>
    </xf>
    <xf numFmtId="176" fontId="34" fillId="35" borderId="13" xfId="0" applyNumberFormat="1" applyFont="1" applyFill="1" applyBorder="1" applyAlignment="1">
      <alignment horizontal="right" vertical="top" wrapText="1"/>
    </xf>
    <xf numFmtId="176" fontId="34" fillId="35" borderId="20" xfId="0" applyNumberFormat="1" applyFont="1" applyFill="1" applyBorder="1" applyAlignment="1">
      <alignment horizontal="right" vertical="top" wrapText="1"/>
    </xf>
    <xf numFmtId="49" fontId="34" fillId="33" borderId="18" xfId="0" applyNumberFormat="1" applyFont="1" applyFill="1" applyBorder="1" applyAlignment="1">
      <alignment horizontal="left" vertical="top" wrapText="1"/>
    </xf>
    <xf numFmtId="49" fontId="34" fillId="33" borderId="22" xfId="0" applyNumberFormat="1" applyFont="1" applyFill="1" applyBorder="1" applyAlignment="1">
      <alignment horizontal="left" vertical="top" wrapText="1"/>
    </xf>
    <xf numFmtId="49" fontId="34" fillId="33" borderId="23" xfId="0" applyNumberFormat="1" applyFont="1" applyFill="1" applyBorder="1" applyAlignment="1">
      <alignment horizontal="left" vertical="top" wrapText="1"/>
    </xf>
    <xf numFmtId="0" fontId="34" fillId="33" borderId="18" xfId="0" applyFont="1" applyFill="1" applyBorder="1" applyAlignment="1">
      <alignment vertical="center" wrapText="1"/>
    </xf>
    <xf numFmtId="49" fontId="35" fillId="33" borderId="18" xfId="0" applyNumberFormat="1" applyFont="1" applyFill="1" applyBorder="1" applyAlignment="1">
      <alignment horizontal="left" vertical="top" wrapText="1"/>
    </xf>
    <xf numFmtId="14" fontId="34" fillId="33" borderId="18" xfId="0" applyNumberFormat="1" applyFont="1" applyFill="1" applyBorder="1" applyAlignment="1">
      <alignment vertical="center" wrapText="1"/>
    </xf>
    <xf numFmtId="49" fontId="34" fillId="33" borderId="13" xfId="0" applyNumberFormat="1" applyFont="1" applyFill="1" applyBorder="1" applyAlignment="1">
      <alignment horizontal="left" vertical="top" wrapText="1"/>
    </xf>
    <xf numFmtId="49" fontId="34" fillId="33" borderId="15" xfId="0" applyNumberFormat="1" applyFont="1" applyFill="1" applyBorder="1" applyAlignment="1">
      <alignment horizontal="left" vertical="top" wrapText="1"/>
    </xf>
    <xf numFmtId="0" fontId="33" fillId="0" borderId="0" xfId="0" applyFont="1" applyAlignment="1">
      <alignment wrapText="1"/>
    </xf>
    <xf numFmtId="0" fontId="33" fillId="0" borderId="19" xfId="0" applyFont="1" applyBorder="1" applyAlignment="1">
      <alignment wrapText="1"/>
    </xf>
    <xf numFmtId="0" fontId="33" fillId="0" borderId="0" xfId="0" applyFont="1" applyAlignment="1">
      <alignment horizontal="right" vertical="center" wrapText="1"/>
    </xf>
    <xf numFmtId="0" fontId="34" fillId="33" borderId="13" xfId="0" applyFont="1" applyFill="1" applyBorder="1" applyAlignment="1">
      <alignment vertical="center" wrapText="1"/>
    </xf>
    <xf numFmtId="0" fontId="34" fillId="33" borderId="15" xfId="0" applyFont="1" applyFill="1" applyBorder="1" applyAlignment="1">
      <alignment vertical="center" wrapText="1"/>
    </xf>
    <xf numFmtId="49" fontId="35" fillId="33" borderId="13" xfId="0" applyNumberFormat="1" applyFont="1" applyFill="1" applyBorder="1" applyAlignment="1">
      <alignment horizontal="left" vertical="top" wrapText="1"/>
    </xf>
    <xf numFmtId="49" fontId="35" fillId="33" borderId="14" xfId="0" applyNumberFormat="1" applyFont="1" applyFill="1" applyBorder="1" applyAlignment="1">
      <alignment horizontal="left" vertical="top" wrapText="1"/>
    </xf>
    <xf numFmtId="49" fontId="35" fillId="33" borderId="15" xfId="0" applyNumberFormat="1" applyFont="1" applyFill="1" applyBorder="1" applyAlignment="1">
      <alignment horizontal="left" vertical="top" wrapText="1"/>
    </xf>
    <xf numFmtId="14" fontId="34" fillId="33" borderId="12" xfId="0" applyNumberFormat="1" applyFont="1" applyFill="1" applyBorder="1" applyAlignment="1">
      <alignment vertical="center" wrapText="1"/>
    </xf>
    <xf numFmtId="14" fontId="34" fillId="33" borderId="16" xfId="0" applyNumberFormat="1" applyFont="1" applyFill="1" applyBorder="1" applyAlignment="1">
      <alignment vertical="center" wrapText="1"/>
    </xf>
    <xf numFmtId="14" fontId="34" fillId="33" borderId="17" xfId="0" applyNumberFormat="1" applyFont="1" applyFill="1" applyBorder="1" applyAlignment="1">
      <alignment vertical="center" wrapText="1"/>
    </xf>
  </cellXfs>
  <cellStyles count="383">
    <cellStyle name="20% - 强调文字颜色 1" xfId="19" builtinId="30" customBuiltin="1"/>
    <cellStyle name="20% - 强调文字颜色 1 2" xfId="192"/>
    <cellStyle name="20% - 强调文字颜色 2" xfId="23" builtinId="34" customBuiltin="1"/>
    <cellStyle name="20% - 强调文字颜色 2 2" xfId="196"/>
    <cellStyle name="20% - 强调文字颜色 3" xfId="27" builtinId="38" customBuiltin="1"/>
    <cellStyle name="20% - 强调文字颜色 3 2" xfId="200"/>
    <cellStyle name="20% - 强调文字颜色 4" xfId="31" builtinId="42" customBuiltin="1"/>
    <cellStyle name="20% - 强调文字颜色 4 2" xfId="204"/>
    <cellStyle name="20% - 强调文字颜色 5" xfId="35" builtinId="46" customBuiltin="1"/>
    <cellStyle name="20% - 强调文字颜色 5 2" xfId="208"/>
    <cellStyle name="20% - 强调文字颜色 6" xfId="39" builtinId="50" customBuiltin="1"/>
    <cellStyle name="20% - 强调文字颜色 6 2" xfId="212"/>
    <cellStyle name="20% - 着色 1 10" xfId="287"/>
    <cellStyle name="20% - 着色 1 11" xfId="301"/>
    <cellStyle name="20% - 着色 1 12" xfId="315"/>
    <cellStyle name="20% - 着色 1 13" xfId="329"/>
    <cellStyle name="20% - 着色 1 14" xfId="343"/>
    <cellStyle name="20% - 着色 1 15" xfId="357"/>
    <cellStyle name="20% - 着色 1 16" xfId="371"/>
    <cellStyle name="20% - 着色 1 2" xfId="84"/>
    <cellStyle name="20% - 着色 1 3" xfId="150"/>
    <cellStyle name="20% - 着色 1 4" xfId="177"/>
    <cellStyle name="20% - 着色 1 5" xfId="217"/>
    <cellStyle name="20% - 着色 1 6" xfId="231"/>
    <cellStyle name="20% - 着色 1 7" xfId="245"/>
    <cellStyle name="20% - 着色 1 8" xfId="259"/>
    <cellStyle name="20% - 着色 1 9" xfId="273"/>
    <cellStyle name="20% - 着色 2 10" xfId="289"/>
    <cellStyle name="20% - 着色 2 11" xfId="303"/>
    <cellStyle name="20% - 着色 2 12" xfId="317"/>
    <cellStyle name="20% - 着色 2 13" xfId="331"/>
    <cellStyle name="20% - 着色 2 14" xfId="345"/>
    <cellStyle name="20% - 着色 2 15" xfId="359"/>
    <cellStyle name="20% - 着色 2 16" xfId="373"/>
    <cellStyle name="20% - 着色 2 2" xfId="88"/>
    <cellStyle name="20% - 着色 2 3" xfId="154"/>
    <cellStyle name="20% - 着色 2 4" xfId="179"/>
    <cellStyle name="20% - 着色 2 5" xfId="219"/>
    <cellStyle name="20% - 着色 2 6" xfId="233"/>
    <cellStyle name="20% - 着色 2 7" xfId="247"/>
    <cellStyle name="20% - 着色 2 8" xfId="261"/>
    <cellStyle name="20% - 着色 2 9" xfId="275"/>
    <cellStyle name="20% - 着色 3 10" xfId="291"/>
    <cellStyle name="20% - 着色 3 11" xfId="305"/>
    <cellStyle name="20% - 着色 3 12" xfId="319"/>
    <cellStyle name="20% - 着色 3 13" xfId="333"/>
    <cellStyle name="20% - 着色 3 14" xfId="347"/>
    <cellStyle name="20% - 着色 3 15" xfId="361"/>
    <cellStyle name="20% - 着色 3 16" xfId="375"/>
    <cellStyle name="20% - 着色 3 2" xfId="92"/>
    <cellStyle name="20% - 着色 3 3" xfId="158"/>
    <cellStyle name="20% - 着色 3 4" xfId="181"/>
    <cellStyle name="20% - 着色 3 5" xfId="221"/>
    <cellStyle name="20% - 着色 3 6" xfId="235"/>
    <cellStyle name="20% - 着色 3 7" xfId="249"/>
    <cellStyle name="20% - 着色 3 8" xfId="263"/>
    <cellStyle name="20% - 着色 3 9" xfId="277"/>
    <cellStyle name="20% - 着色 4 10" xfId="293"/>
    <cellStyle name="20% - 着色 4 11" xfId="307"/>
    <cellStyle name="20% - 着色 4 12" xfId="321"/>
    <cellStyle name="20% - 着色 4 13" xfId="335"/>
    <cellStyle name="20% - 着色 4 14" xfId="349"/>
    <cellStyle name="20% - 着色 4 15" xfId="363"/>
    <cellStyle name="20% - 着色 4 16" xfId="377"/>
    <cellStyle name="20% - 着色 4 2" xfId="96"/>
    <cellStyle name="20% - 着色 4 3" xfId="162"/>
    <cellStyle name="20% - 着色 4 4" xfId="183"/>
    <cellStyle name="20% - 着色 4 5" xfId="223"/>
    <cellStyle name="20% - 着色 4 6" xfId="237"/>
    <cellStyle name="20% - 着色 4 7" xfId="251"/>
    <cellStyle name="20% - 着色 4 8" xfId="265"/>
    <cellStyle name="20% - 着色 4 9" xfId="279"/>
    <cellStyle name="20% - 着色 5 10" xfId="295"/>
    <cellStyle name="20% - 着色 5 11" xfId="309"/>
    <cellStyle name="20% - 着色 5 12" xfId="323"/>
    <cellStyle name="20% - 着色 5 13" xfId="337"/>
    <cellStyle name="20% - 着色 5 14" xfId="351"/>
    <cellStyle name="20% - 着色 5 15" xfId="365"/>
    <cellStyle name="20% - 着色 5 16" xfId="379"/>
    <cellStyle name="20% - 着色 5 2" xfId="100"/>
    <cellStyle name="20% - 着色 5 3" xfId="166"/>
    <cellStyle name="20% - 着色 5 4" xfId="185"/>
    <cellStyle name="20% - 着色 5 5" xfId="225"/>
    <cellStyle name="20% - 着色 5 6" xfId="239"/>
    <cellStyle name="20% - 着色 5 7" xfId="253"/>
    <cellStyle name="20% - 着色 5 8" xfId="267"/>
    <cellStyle name="20% - 着色 5 9" xfId="281"/>
    <cellStyle name="20% - 着色 6 10" xfId="297"/>
    <cellStyle name="20% - 着色 6 11" xfId="311"/>
    <cellStyle name="20% - 着色 6 12" xfId="325"/>
    <cellStyle name="20% - 着色 6 13" xfId="339"/>
    <cellStyle name="20% - 着色 6 14" xfId="353"/>
    <cellStyle name="20% - 着色 6 15" xfId="367"/>
    <cellStyle name="20% - 着色 6 16" xfId="381"/>
    <cellStyle name="20% - 着色 6 2" xfId="104"/>
    <cellStyle name="20% - 着色 6 3" xfId="170"/>
    <cellStyle name="20% - 着色 6 4" xfId="187"/>
    <cellStyle name="20% - 着色 6 5" xfId="227"/>
    <cellStyle name="20% - 着色 6 6" xfId="241"/>
    <cellStyle name="20% - 着色 6 7" xfId="255"/>
    <cellStyle name="20% - 着色 6 8" xfId="269"/>
    <cellStyle name="20% - 着色 6 9" xfId="283"/>
    <cellStyle name="40% - 强调文字颜色 1" xfId="20" builtinId="31" customBuiltin="1"/>
    <cellStyle name="40% - 强调文字颜色 1 2" xfId="193"/>
    <cellStyle name="40% - 强调文字颜色 2" xfId="24" builtinId="35" customBuiltin="1"/>
    <cellStyle name="40% - 强调文字颜色 2 2" xfId="197"/>
    <cellStyle name="40% - 强调文字颜色 3" xfId="28" builtinId="39" customBuiltin="1"/>
    <cellStyle name="40% - 强调文字颜色 3 2" xfId="201"/>
    <cellStyle name="40% - 强调文字颜色 4" xfId="32" builtinId="43" customBuiltin="1"/>
    <cellStyle name="40% - 强调文字颜色 4 2" xfId="205"/>
    <cellStyle name="40% - 强调文字颜色 5" xfId="36" builtinId="47" customBuiltin="1"/>
    <cellStyle name="40% - 强调文字颜色 5 2" xfId="209"/>
    <cellStyle name="40% - 强调文字颜色 6" xfId="40" builtinId="51" customBuiltin="1"/>
    <cellStyle name="40% - 强调文字颜色 6 2" xfId="213"/>
    <cellStyle name="40% - 着色 1 10" xfId="288"/>
    <cellStyle name="40% - 着色 1 11" xfId="302"/>
    <cellStyle name="40% - 着色 1 12" xfId="316"/>
    <cellStyle name="40% - 着色 1 13" xfId="330"/>
    <cellStyle name="40% - 着色 1 14" xfId="344"/>
    <cellStyle name="40% - 着色 1 15" xfId="358"/>
    <cellStyle name="40% - 着色 1 16" xfId="372"/>
    <cellStyle name="40% - 着色 1 2" xfId="85"/>
    <cellStyle name="40% - 着色 1 3" xfId="151"/>
    <cellStyle name="40% - 着色 1 4" xfId="178"/>
    <cellStyle name="40% - 着色 1 5" xfId="218"/>
    <cellStyle name="40% - 着色 1 6" xfId="232"/>
    <cellStyle name="40% - 着色 1 7" xfId="246"/>
    <cellStyle name="40% - 着色 1 8" xfId="260"/>
    <cellStyle name="40% - 着色 1 9" xfId="274"/>
    <cellStyle name="40% - 着色 2 10" xfId="290"/>
    <cellStyle name="40% - 着色 2 11" xfId="304"/>
    <cellStyle name="40% - 着色 2 12" xfId="318"/>
    <cellStyle name="40% - 着色 2 13" xfId="332"/>
    <cellStyle name="40% - 着色 2 14" xfId="346"/>
    <cellStyle name="40% - 着色 2 15" xfId="360"/>
    <cellStyle name="40% - 着色 2 16" xfId="374"/>
    <cellStyle name="40% - 着色 2 2" xfId="89"/>
    <cellStyle name="40% - 着色 2 3" xfId="155"/>
    <cellStyle name="40% - 着色 2 4" xfId="180"/>
    <cellStyle name="40% - 着色 2 5" xfId="220"/>
    <cellStyle name="40% - 着色 2 6" xfId="234"/>
    <cellStyle name="40% - 着色 2 7" xfId="248"/>
    <cellStyle name="40% - 着色 2 8" xfId="262"/>
    <cellStyle name="40% - 着色 2 9" xfId="276"/>
    <cellStyle name="40% - 着色 3 10" xfId="292"/>
    <cellStyle name="40% - 着色 3 11" xfId="306"/>
    <cellStyle name="40% - 着色 3 12" xfId="320"/>
    <cellStyle name="40% - 着色 3 13" xfId="334"/>
    <cellStyle name="40% - 着色 3 14" xfId="348"/>
    <cellStyle name="40% - 着色 3 15" xfId="362"/>
    <cellStyle name="40% - 着色 3 16" xfId="376"/>
    <cellStyle name="40% - 着色 3 2" xfId="93"/>
    <cellStyle name="40% - 着色 3 3" xfId="159"/>
    <cellStyle name="40% - 着色 3 4" xfId="182"/>
    <cellStyle name="40% - 着色 3 5" xfId="222"/>
    <cellStyle name="40% - 着色 3 6" xfId="236"/>
    <cellStyle name="40% - 着色 3 7" xfId="250"/>
    <cellStyle name="40% - 着色 3 8" xfId="264"/>
    <cellStyle name="40% - 着色 3 9" xfId="278"/>
    <cellStyle name="40% - 着色 4 10" xfId="294"/>
    <cellStyle name="40% - 着色 4 11" xfId="308"/>
    <cellStyle name="40% - 着色 4 12" xfId="322"/>
    <cellStyle name="40% - 着色 4 13" xfId="336"/>
    <cellStyle name="40% - 着色 4 14" xfId="350"/>
    <cellStyle name="40% - 着色 4 15" xfId="364"/>
    <cellStyle name="40% - 着色 4 16" xfId="378"/>
    <cellStyle name="40% - 着色 4 2" xfId="97"/>
    <cellStyle name="40% - 着色 4 3" xfId="163"/>
    <cellStyle name="40% - 着色 4 4" xfId="184"/>
    <cellStyle name="40% - 着色 4 5" xfId="224"/>
    <cellStyle name="40% - 着色 4 6" xfId="238"/>
    <cellStyle name="40% - 着色 4 7" xfId="252"/>
    <cellStyle name="40% - 着色 4 8" xfId="266"/>
    <cellStyle name="40% - 着色 4 9" xfId="280"/>
    <cellStyle name="40% - 着色 5 10" xfId="296"/>
    <cellStyle name="40% - 着色 5 11" xfId="310"/>
    <cellStyle name="40% - 着色 5 12" xfId="324"/>
    <cellStyle name="40% - 着色 5 13" xfId="338"/>
    <cellStyle name="40% - 着色 5 14" xfId="352"/>
    <cellStyle name="40% - 着色 5 15" xfId="366"/>
    <cellStyle name="40% - 着色 5 16" xfId="380"/>
    <cellStyle name="40% - 着色 5 2" xfId="101"/>
    <cellStyle name="40% - 着色 5 3" xfId="167"/>
    <cellStyle name="40% - 着色 5 4" xfId="186"/>
    <cellStyle name="40% - 着色 5 5" xfId="226"/>
    <cellStyle name="40% - 着色 5 6" xfId="240"/>
    <cellStyle name="40% - 着色 5 7" xfId="254"/>
    <cellStyle name="40% - 着色 5 8" xfId="268"/>
    <cellStyle name="40% - 着色 5 9" xfId="282"/>
    <cellStyle name="40% - 着色 6 10" xfId="298"/>
    <cellStyle name="40% - 着色 6 11" xfId="312"/>
    <cellStyle name="40% - 着色 6 12" xfId="326"/>
    <cellStyle name="40% - 着色 6 13" xfId="340"/>
    <cellStyle name="40% - 着色 6 14" xfId="354"/>
    <cellStyle name="40% - 着色 6 15" xfId="368"/>
    <cellStyle name="40% - 着色 6 16" xfId="382"/>
    <cellStyle name="40% - 着色 6 2" xfId="105"/>
    <cellStyle name="40% - 着色 6 3" xfId="171"/>
    <cellStyle name="40% - 着色 6 4" xfId="188"/>
    <cellStyle name="40% - 着色 6 5" xfId="228"/>
    <cellStyle name="40% - 着色 6 6" xfId="242"/>
    <cellStyle name="40% - 着色 6 7" xfId="256"/>
    <cellStyle name="40% - 着色 6 8" xfId="270"/>
    <cellStyle name="40% - 着色 6 9" xfId="284"/>
    <cellStyle name="60% - 强调文字颜色 1" xfId="21" builtinId="32" customBuiltin="1"/>
    <cellStyle name="60% - 强调文字颜色 1 2" xfId="194"/>
    <cellStyle name="60% - 强调文字颜色 2" xfId="25" builtinId="36" customBuiltin="1"/>
    <cellStyle name="60% - 强调文字颜色 2 2" xfId="198"/>
    <cellStyle name="60% - 强调文字颜色 3" xfId="29" builtinId="40" customBuiltin="1"/>
    <cellStyle name="60% - 强调文字颜色 3 2" xfId="202"/>
    <cellStyle name="60% - 强调文字颜色 4" xfId="33" builtinId="44" customBuiltin="1"/>
    <cellStyle name="60% - 强调文字颜色 4 2" xfId="206"/>
    <cellStyle name="60% - 强调文字颜色 5" xfId="37" builtinId="48" customBuiltin="1"/>
    <cellStyle name="60% - 强调文字颜色 5 2" xfId="210"/>
    <cellStyle name="60% - 强调文字颜色 6" xfId="41" builtinId="52" customBuiltin="1"/>
    <cellStyle name="60% - 强调文字颜色 6 2" xfId="214"/>
    <cellStyle name="60% - 着色 1 2" xfId="86"/>
    <cellStyle name="60% - 着色 1 3" xfId="152"/>
    <cellStyle name="60% - 着色 2 2" xfId="90"/>
    <cellStyle name="60% - 着色 2 3" xfId="156"/>
    <cellStyle name="60% - 着色 3 2" xfId="94"/>
    <cellStyle name="60% - 着色 3 3" xfId="160"/>
    <cellStyle name="60% - 着色 4 2" xfId="98"/>
    <cellStyle name="60% - 着色 4 3" xfId="164"/>
    <cellStyle name="60% - 着色 5 2" xfId="102"/>
    <cellStyle name="60% - 着色 5 3" xfId="168"/>
    <cellStyle name="60% - 着色 6 2" xfId="106"/>
    <cellStyle name="60% - 着色 6 3" xfId="172"/>
    <cellStyle name="OBI_ColHeader" xfId="109"/>
    <cellStyle name="标题" xfId="1" builtinId="15" customBuiltin="1"/>
    <cellStyle name="标题 1" xfId="2" builtinId="16" customBuiltin="1"/>
    <cellStyle name="标题 1 2" xfId="68"/>
    <cellStyle name="标题 1 3" xfId="133"/>
    <cellStyle name="标题 2" xfId="3" builtinId="17" customBuiltin="1"/>
    <cellStyle name="标题 2 2" xfId="69"/>
    <cellStyle name="标题 2 3" xfId="134"/>
    <cellStyle name="标题 3" xfId="4" builtinId="18" customBuiltin="1"/>
    <cellStyle name="标题 3 2" xfId="70"/>
    <cellStyle name="标题 3 3" xfId="135"/>
    <cellStyle name="标题 4" xfId="5" builtinId="19" customBuiltin="1"/>
    <cellStyle name="标题 4 2" xfId="71"/>
    <cellStyle name="标题 4 3" xfId="136"/>
    <cellStyle name="标题 5" xfId="53"/>
    <cellStyle name="标题 6" xfId="67"/>
    <cellStyle name="标题 7" xfId="132"/>
    <cellStyle name="差" xfId="7" builtinId="27" customBuiltin="1"/>
    <cellStyle name="差 2" xfId="73"/>
    <cellStyle name="差 3" xfId="138"/>
    <cellStyle name="常规" xfId="0" builtinId="0" customBuiltin="1"/>
    <cellStyle name="常规 10" xfId="52"/>
    <cellStyle name="常规 10 2" xfId="61"/>
    <cellStyle name="常规 11" xfId="62"/>
    <cellStyle name="常规 12" xfId="110"/>
    <cellStyle name="常规 13" xfId="131"/>
    <cellStyle name="常规 14" xfId="175"/>
    <cellStyle name="常规 15" xfId="189"/>
    <cellStyle name="常规 16" xfId="215"/>
    <cellStyle name="常规 17" xfId="229"/>
    <cellStyle name="常规 18" xfId="243"/>
    <cellStyle name="常规 19" xfId="257"/>
    <cellStyle name="常规 2" xfId="44"/>
    <cellStyle name="常规 20" xfId="271"/>
    <cellStyle name="常规 21" xfId="285"/>
    <cellStyle name="常规 22" xfId="299"/>
    <cellStyle name="常规 23" xfId="313"/>
    <cellStyle name="常规 24" xfId="327"/>
    <cellStyle name="常规 25" xfId="341"/>
    <cellStyle name="常规 26" xfId="355"/>
    <cellStyle name="常规 27" xfId="369"/>
    <cellStyle name="常规 3" xfId="45"/>
    <cellStyle name="常规 3 2" xfId="54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超链接 3" xfId="173"/>
    <cellStyle name="好" xfId="6" builtinId="26" customBuiltin="1"/>
    <cellStyle name="好 2" xfId="72"/>
    <cellStyle name="好 3" xfId="137"/>
    <cellStyle name="汇总" xfId="17" builtinId="25" customBuiltin="1"/>
    <cellStyle name="汇总 2" xfId="82"/>
    <cellStyle name="汇总 3" xfId="148"/>
    <cellStyle name="货币" xfId="113" builtinId="4" customBuiltin="1"/>
    <cellStyle name="货币 2" xfId="65"/>
    <cellStyle name="货币[0]" xfId="114" builtinId="7" customBuiltin="1"/>
    <cellStyle name="货币[0] 2" xfId="66"/>
    <cellStyle name="计算" xfId="11" builtinId="22" customBuiltin="1"/>
    <cellStyle name="计算 2" xfId="77"/>
    <cellStyle name="计算 3" xfId="142"/>
    <cellStyle name="检查单元格" xfId="13" builtinId="23" customBuiltin="1"/>
    <cellStyle name="检查单元格 2" xfId="79"/>
    <cellStyle name="检查单元格 3" xfId="144"/>
    <cellStyle name="解释性文本" xfId="16" builtinId="53" customBuiltin="1"/>
    <cellStyle name="解释性文本 2" xfId="81"/>
    <cellStyle name="解释性文本 3" xfId="147"/>
    <cellStyle name="警告文本" xfId="14" builtinId="11" customBuiltin="1"/>
    <cellStyle name="警告文本 2" xfId="80"/>
    <cellStyle name="警告文本 3" xfId="145"/>
    <cellStyle name="链接单元格" xfId="12" builtinId="24" customBuiltin="1"/>
    <cellStyle name="链接单元格 2" xfId="78"/>
    <cellStyle name="链接单元格 3" xfId="143"/>
    <cellStyle name="千位分隔" xfId="111" builtinId="3" customBuiltin="1"/>
    <cellStyle name="千位分隔 2" xfId="63"/>
    <cellStyle name="千位分隔[0]" xfId="112" builtinId="6" customBuiltin="1"/>
    <cellStyle name="千位分隔[0] 2" xfId="64"/>
    <cellStyle name="强调文字颜色 1" xfId="18" builtinId="29" customBuiltin="1"/>
    <cellStyle name="强调文字颜色 1 2" xfId="191"/>
    <cellStyle name="强调文字颜色 2" xfId="22" builtinId="33" customBuiltin="1"/>
    <cellStyle name="强调文字颜色 2 2" xfId="195"/>
    <cellStyle name="强调文字颜色 3" xfId="26" builtinId="37" customBuiltin="1"/>
    <cellStyle name="强调文字颜色 3 2" xfId="199"/>
    <cellStyle name="强调文字颜色 4" xfId="30" builtinId="41" customBuiltin="1"/>
    <cellStyle name="强调文字颜色 4 2" xfId="203"/>
    <cellStyle name="强调文字颜色 5" xfId="34" builtinId="45" customBuiltin="1"/>
    <cellStyle name="强调文字颜色 5 2" xfId="207"/>
    <cellStyle name="强调文字颜色 6" xfId="38" builtinId="49" customBuiltin="1"/>
    <cellStyle name="强调文字颜色 6 2" xfId="211"/>
    <cellStyle name="适中" xfId="8" builtinId="28" customBuiltin="1"/>
    <cellStyle name="适中 2" xfId="74"/>
    <cellStyle name="适中 3" xfId="139"/>
    <cellStyle name="输出" xfId="10" builtinId="21" customBuiltin="1"/>
    <cellStyle name="输出 2" xfId="76"/>
    <cellStyle name="输出 3" xfId="141"/>
    <cellStyle name="输入" xfId="9" builtinId="20" customBuiltin="1"/>
    <cellStyle name="输入 2" xfId="75"/>
    <cellStyle name="输入 3" xfId="140"/>
    <cellStyle name="已访问的超链接" xfId="43" builtinId="9" customBuiltin="1"/>
    <cellStyle name="已访问的超链接 2" xfId="108"/>
    <cellStyle name="已访问的超链接 3" xfId="174"/>
    <cellStyle name="着色 1 2" xfId="83"/>
    <cellStyle name="着色 1 3" xfId="149"/>
    <cellStyle name="着色 2 2" xfId="87"/>
    <cellStyle name="着色 2 3" xfId="153"/>
    <cellStyle name="着色 3 2" xfId="91"/>
    <cellStyle name="着色 3 3" xfId="157"/>
    <cellStyle name="着色 4 2" xfId="95"/>
    <cellStyle name="着色 4 3" xfId="161"/>
    <cellStyle name="着色 5 2" xfId="99"/>
    <cellStyle name="着色 5 3" xfId="165"/>
    <cellStyle name="着色 6 2" xfId="103"/>
    <cellStyle name="着色 6 3" xfId="169"/>
    <cellStyle name="注释" xfId="15" builtinId="10" customBuiltin="1"/>
    <cellStyle name="注释 10" xfId="123"/>
    <cellStyle name="注释 11" xfId="124"/>
    <cellStyle name="注释 12" xfId="125"/>
    <cellStyle name="注释 13" xfId="126"/>
    <cellStyle name="注释 14" xfId="127"/>
    <cellStyle name="注释 15" xfId="128"/>
    <cellStyle name="注释 16" xfId="129"/>
    <cellStyle name="注释 17" xfId="130"/>
    <cellStyle name="注释 18" xfId="146"/>
    <cellStyle name="注释 19" xfId="176"/>
    <cellStyle name="注释 2" xfId="115"/>
    <cellStyle name="注释 20" xfId="190"/>
    <cellStyle name="注释 21" xfId="216"/>
    <cellStyle name="注释 22" xfId="230"/>
    <cellStyle name="注释 23" xfId="244"/>
    <cellStyle name="注释 24" xfId="258"/>
    <cellStyle name="注释 25" xfId="272"/>
    <cellStyle name="注释 26" xfId="286"/>
    <cellStyle name="注释 27" xfId="300"/>
    <cellStyle name="注释 28" xfId="314"/>
    <cellStyle name="注释 29" xfId="328"/>
    <cellStyle name="注释 3" xfId="116"/>
    <cellStyle name="注释 30" xfId="342"/>
    <cellStyle name="注释 31" xfId="356"/>
    <cellStyle name="注释 32" xfId="370"/>
    <cellStyle name="注释 4" xfId="117"/>
    <cellStyle name="注释 5" xfId="118"/>
    <cellStyle name="注释 6" xfId="119"/>
    <cellStyle name="注释 7" xfId="120"/>
    <cellStyle name="注释 8" xfId="121"/>
    <cellStyle name="注释 9" xfId="12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671" Type="http://schemas.openxmlformats.org/officeDocument/2006/relationships/hyperlink" Target="cid:7a4c69bc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531" Type="http://schemas.openxmlformats.org/officeDocument/2006/relationships/hyperlink" Target="cid:9de9f65e2" TargetMode="External"/><Relationship Id="rId573" Type="http://schemas.openxmlformats.org/officeDocument/2006/relationships/hyperlink" Target="cid:396108812" TargetMode="External"/><Relationship Id="rId629" Type="http://schemas.openxmlformats.org/officeDocument/2006/relationships/hyperlink" Target="cid:ee19d12f2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640" Type="http://schemas.openxmlformats.org/officeDocument/2006/relationships/image" Target="cid:8ce5893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42" Type="http://schemas.openxmlformats.org/officeDocument/2006/relationships/image" Target="cid:c1f4b6d313" TargetMode="External"/><Relationship Id="rId584" Type="http://schemas.openxmlformats.org/officeDocument/2006/relationships/image" Target="cid:5d65a7e413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86" Type="http://schemas.openxmlformats.org/officeDocument/2006/relationships/image" Target="cid:f41228aa13" TargetMode="External"/><Relationship Id="rId651" Type="http://schemas.openxmlformats.org/officeDocument/2006/relationships/hyperlink" Target="cid:312c57532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511" Type="http://schemas.openxmlformats.org/officeDocument/2006/relationships/hyperlink" Target="cid:55e93fe82" TargetMode="External"/><Relationship Id="rId553" Type="http://schemas.openxmlformats.org/officeDocument/2006/relationships/hyperlink" Target="cid:ebcc17232" TargetMode="External"/><Relationship Id="rId609" Type="http://schemas.openxmlformats.org/officeDocument/2006/relationships/hyperlink" Target="cid:a0d800e02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595" Type="http://schemas.openxmlformats.org/officeDocument/2006/relationships/hyperlink" Target="cid:63298944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497" Type="http://schemas.openxmlformats.org/officeDocument/2006/relationships/hyperlink" Target="cid:225aa59d2" TargetMode="External"/><Relationship Id="rId620" Type="http://schemas.openxmlformats.org/officeDocument/2006/relationships/image" Target="cid:c58b0f2713" TargetMode="External"/><Relationship Id="rId662" Type="http://schemas.openxmlformats.org/officeDocument/2006/relationships/image" Target="cid:55245cd713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22" Type="http://schemas.openxmlformats.org/officeDocument/2006/relationships/image" Target="cid:7a2e86d013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564" Type="http://schemas.openxmlformats.org/officeDocument/2006/relationships/image" Target="cid:f2a015013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466" Type="http://schemas.openxmlformats.org/officeDocument/2006/relationships/image" Target="cid:70e2548113" TargetMode="External"/><Relationship Id="rId631" Type="http://schemas.openxmlformats.org/officeDocument/2006/relationships/hyperlink" Target="cid:f336addb2" TargetMode="External"/><Relationship Id="rId673" Type="http://schemas.openxmlformats.org/officeDocument/2006/relationships/hyperlink" Target="cid:7f43d4242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533" Type="http://schemas.openxmlformats.org/officeDocument/2006/relationships/hyperlink" Target="cid:a3e4f28f2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575" Type="http://schemas.openxmlformats.org/officeDocument/2006/relationships/hyperlink" Target="cid:3d8c6a572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477" Type="http://schemas.openxmlformats.org/officeDocument/2006/relationships/hyperlink" Target="cid:d507c8292" TargetMode="External"/><Relationship Id="rId600" Type="http://schemas.openxmlformats.org/officeDocument/2006/relationships/image" Target="cid:7cd4f13913" TargetMode="External"/><Relationship Id="rId642" Type="http://schemas.openxmlformats.org/officeDocument/2006/relationships/image" Target="cid:cffdcff13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502" Type="http://schemas.openxmlformats.org/officeDocument/2006/relationships/image" Target="cid:36f12f0113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544" Type="http://schemas.openxmlformats.org/officeDocument/2006/relationships/image" Target="cid:c7314bf313" TargetMode="External"/><Relationship Id="rId586" Type="http://schemas.openxmlformats.org/officeDocument/2006/relationships/image" Target="cid:61b2a1ef13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611" Type="http://schemas.openxmlformats.org/officeDocument/2006/relationships/hyperlink" Target="cid:a5fed8522" TargetMode="External"/><Relationship Id="rId653" Type="http://schemas.openxmlformats.org/officeDocument/2006/relationships/hyperlink" Target="cid:3648ce612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88" Type="http://schemas.openxmlformats.org/officeDocument/2006/relationships/image" Target="cid:f9211074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513" Type="http://schemas.openxmlformats.org/officeDocument/2006/relationships/hyperlink" Target="cid:5c15928c2" TargetMode="External"/><Relationship Id="rId555" Type="http://schemas.openxmlformats.org/officeDocument/2006/relationships/hyperlink" Target="cid:f049fb932" TargetMode="External"/><Relationship Id="rId597" Type="http://schemas.openxmlformats.org/officeDocument/2006/relationships/hyperlink" Target="cid:77ad0c782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622" Type="http://schemas.openxmlformats.org/officeDocument/2006/relationships/image" Target="cid:ca1bb4ac13" TargetMode="External"/><Relationship Id="rId261" Type="http://schemas.openxmlformats.org/officeDocument/2006/relationships/hyperlink" Target="cid:7804080e2" TargetMode="External"/><Relationship Id="rId499" Type="http://schemas.openxmlformats.org/officeDocument/2006/relationships/hyperlink" Target="cid:31c440202" TargetMode="External"/><Relationship Id="rId664" Type="http://schemas.openxmlformats.org/officeDocument/2006/relationships/image" Target="cid:5a66da5c13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524" Type="http://schemas.openxmlformats.org/officeDocument/2006/relationships/image" Target="cid:7f1ab22313" TargetMode="External"/><Relationship Id="rId566" Type="http://schemas.openxmlformats.org/officeDocument/2006/relationships/image" Target="cid:1486e01413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633" Type="http://schemas.openxmlformats.org/officeDocument/2006/relationships/hyperlink" Target="cid:2a34ef72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535" Type="http://schemas.openxmlformats.org/officeDocument/2006/relationships/hyperlink" Target="cid:a82808e22" TargetMode="External"/><Relationship Id="rId577" Type="http://schemas.openxmlformats.org/officeDocument/2006/relationships/hyperlink" Target="cid:42aef7972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602" Type="http://schemas.openxmlformats.org/officeDocument/2006/relationships/image" Target="cid:81fbe07713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479" Type="http://schemas.openxmlformats.org/officeDocument/2006/relationships/hyperlink" Target="cid:db19d21f2" TargetMode="External"/><Relationship Id="rId644" Type="http://schemas.openxmlformats.org/officeDocument/2006/relationships/image" Target="cid:1212874113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546" Type="http://schemas.openxmlformats.org/officeDocument/2006/relationships/image" Target="cid:cc488cb713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588" Type="http://schemas.openxmlformats.org/officeDocument/2006/relationships/image" Target="cid:680b06d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613" Type="http://schemas.openxmlformats.org/officeDocument/2006/relationships/hyperlink" Target="cid:ab8186602" TargetMode="External"/><Relationship Id="rId655" Type="http://schemas.openxmlformats.org/officeDocument/2006/relationships/hyperlink" Target="cid:3c6b66212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515" Type="http://schemas.openxmlformats.org/officeDocument/2006/relationships/hyperlink" Target="cid:617250ef2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557" Type="http://schemas.openxmlformats.org/officeDocument/2006/relationships/hyperlink" Target="cid:f57373d02" TargetMode="External"/><Relationship Id="rId599" Type="http://schemas.openxmlformats.org/officeDocument/2006/relationships/hyperlink" Target="cid:7cd4f11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624" Type="http://schemas.openxmlformats.org/officeDocument/2006/relationships/image" Target="cid:cf309d6013" TargetMode="External"/><Relationship Id="rId666" Type="http://schemas.openxmlformats.org/officeDocument/2006/relationships/image" Target="cid:5f8f72ba13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470" Type="http://schemas.openxmlformats.org/officeDocument/2006/relationships/image" Target="cid:1643af9513" TargetMode="External"/><Relationship Id="rId526" Type="http://schemas.openxmlformats.org/officeDocument/2006/relationships/image" Target="cid:842f442513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568" Type="http://schemas.openxmlformats.org/officeDocument/2006/relationships/image" Target="cid:1b05e04f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635" Type="http://schemas.openxmlformats.org/officeDocument/2006/relationships/hyperlink" Target="cid:2a6400a2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481" Type="http://schemas.openxmlformats.org/officeDocument/2006/relationships/hyperlink" Target="cid:e9adde472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537" Type="http://schemas.openxmlformats.org/officeDocument/2006/relationships/hyperlink" Target="cid:ad5e98cf2" TargetMode="External"/><Relationship Id="rId579" Type="http://schemas.openxmlformats.org/officeDocument/2006/relationships/hyperlink" Target="cid:521d87e62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590" Type="http://schemas.openxmlformats.org/officeDocument/2006/relationships/image" Target="cid:546d451e13" TargetMode="External"/><Relationship Id="rId604" Type="http://schemas.openxmlformats.org/officeDocument/2006/relationships/image" Target="cid:880ae98a13" TargetMode="External"/><Relationship Id="rId646" Type="http://schemas.openxmlformats.org/officeDocument/2006/relationships/image" Target="cid:174ffe7613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506" Type="http://schemas.openxmlformats.org/officeDocument/2006/relationships/image" Target="cid:413c7421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492" Type="http://schemas.openxmlformats.org/officeDocument/2006/relationships/image" Target="cid:12de1e3b13" TargetMode="External"/><Relationship Id="rId548" Type="http://schemas.openxmlformats.org/officeDocument/2006/relationships/image" Target="cid:d15f9577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615" Type="http://schemas.openxmlformats.org/officeDocument/2006/relationships/hyperlink" Target="cid:ba9273f62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657" Type="http://schemas.openxmlformats.org/officeDocument/2006/relationships/hyperlink" Target="cid:4accbf962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6f2111c2" TargetMode="External"/><Relationship Id="rId517" Type="http://schemas.openxmlformats.org/officeDocument/2006/relationships/hyperlink" Target="cid:66098c0e2" TargetMode="External"/><Relationship Id="rId559" Type="http://schemas.openxmlformats.org/officeDocument/2006/relationships/hyperlink" Target="cid:a077f90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570" Type="http://schemas.openxmlformats.org/officeDocument/2006/relationships/image" Target="cid:2e1706e013" TargetMode="External"/><Relationship Id="rId626" Type="http://schemas.openxmlformats.org/officeDocument/2006/relationships/image" Target="cid:cfefaa3513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668" Type="http://schemas.openxmlformats.org/officeDocument/2006/relationships/image" Target="cid:744bebe3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472" Type="http://schemas.openxmlformats.org/officeDocument/2006/relationships/image" Target="cid:c5b52bf313" TargetMode="External"/><Relationship Id="rId528" Type="http://schemas.openxmlformats.org/officeDocument/2006/relationships/image" Target="cid:894d42c613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25" Type="http://schemas.openxmlformats.org/officeDocument/2006/relationships/hyperlink" Target="cid:b8993a7d2" TargetMode="External"/><Relationship Id="rId146" Type="http://schemas.openxmlformats.org/officeDocument/2006/relationships/image" Target="cid:e293c51913" TargetMode="External"/><Relationship Id="rId167" Type="http://schemas.openxmlformats.org/officeDocument/2006/relationships/hyperlink" Target="cid:fa4c65f2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32" Type="http://schemas.openxmlformats.org/officeDocument/2006/relationships/image" Target="cid:8e511cc513" TargetMode="External"/><Relationship Id="rId353" Type="http://schemas.openxmlformats.org/officeDocument/2006/relationships/hyperlink" Target="cid:d12328e62" TargetMode="External"/><Relationship Id="rId374" Type="http://schemas.openxmlformats.org/officeDocument/2006/relationships/image" Target="cid:488d1ad013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560" Type="http://schemas.openxmlformats.org/officeDocument/2006/relationships/image" Target="cid:a077fb613" TargetMode="External"/><Relationship Id="rId581" Type="http://schemas.openxmlformats.org/officeDocument/2006/relationships/hyperlink" Target="cid:574488562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234" Type="http://schemas.openxmlformats.org/officeDocument/2006/relationships/image" Target="cid:bf349d213" TargetMode="External"/><Relationship Id="rId420" Type="http://schemas.openxmlformats.org/officeDocument/2006/relationships/image" Target="cid:87b1653313" TargetMode="External"/><Relationship Id="rId616" Type="http://schemas.openxmlformats.org/officeDocument/2006/relationships/image" Target="cid:ba92741a13" TargetMode="External"/><Relationship Id="rId637" Type="http://schemas.openxmlformats.org/officeDocument/2006/relationships/hyperlink" Target="cid:2a827322" TargetMode="External"/><Relationship Id="rId658" Type="http://schemas.openxmlformats.org/officeDocument/2006/relationships/image" Target="cid:4accbfba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55" Type="http://schemas.openxmlformats.org/officeDocument/2006/relationships/hyperlink" Target="cid:688eac6f2" TargetMode="External"/><Relationship Id="rId276" Type="http://schemas.openxmlformats.org/officeDocument/2006/relationships/image" Target="cid:bb0a5c6213" TargetMode="External"/><Relationship Id="rId297" Type="http://schemas.openxmlformats.org/officeDocument/2006/relationships/hyperlink" Target="cid:f8f29c962" TargetMode="External"/><Relationship Id="rId441" Type="http://schemas.openxmlformats.org/officeDocument/2006/relationships/hyperlink" Target="cid:d943ccc62" TargetMode="External"/><Relationship Id="rId462" Type="http://schemas.openxmlformats.org/officeDocument/2006/relationships/image" Target="cid:c6f2114013" TargetMode="External"/><Relationship Id="rId483" Type="http://schemas.openxmlformats.org/officeDocument/2006/relationships/hyperlink" Target="cid:eed1948d2" TargetMode="External"/><Relationship Id="rId518" Type="http://schemas.openxmlformats.org/officeDocument/2006/relationships/image" Target="cid:66098c3213" TargetMode="External"/><Relationship Id="rId539" Type="http://schemas.openxmlformats.org/officeDocument/2006/relationships/hyperlink" Target="cid:b26ab2aa2" TargetMode="External"/><Relationship Id="rId40" Type="http://schemas.openxmlformats.org/officeDocument/2006/relationships/image" Target="cid:bbbaca8f13" TargetMode="External"/><Relationship Id="rId115" Type="http://schemas.openxmlformats.org/officeDocument/2006/relationships/hyperlink" Target="cid:9917342c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22" Type="http://schemas.openxmlformats.org/officeDocument/2006/relationships/image" Target="cid:7569af6313" TargetMode="External"/><Relationship Id="rId343" Type="http://schemas.openxmlformats.org/officeDocument/2006/relationships/hyperlink" Target="cid:b85e622f2" TargetMode="External"/><Relationship Id="rId364" Type="http://schemas.openxmlformats.org/officeDocument/2006/relationships/image" Target="cid:1e6ccffa13" TargetMode="External"/><Relationship Id="rId550" Type="http://schemas.openxmlformats.org/officeDocument/2006/relationships/image" Target="cid:d68ab9df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571" Type="http://schemas.openxmlformats.org/officeDocument/2006/relationships/hyperlink" Target="cid:33374f782" TargetMode="External"/><Relationship Id="rId592" Type="http://schemas.openxmlformats.org/officeDocument/2006/relationships/image" Target="cid:58d5456613" TargetMode="External"/><Relationship Id="rId606" Type="http://schemas.openxmlformats.org/officeDocument/2006/relationships/image" Target="cid:968b5fea13" TargetMode="External"/><Relationship Id="rId627" Type="http://schemas.openxmlformats.org/officeDocument/2006/relationships/hyperlink" Target="cid:e8e5efae2" TargetMode="External"/><Relationship Id="rId648" Type="http://schemas.openxmlformats.org/officeDocument/2006/relationships/image" Target="cid:26b6ba8e13" TargetMode="External"/><Relationship Id="rId669" Type="http://schemas.openxmlformats.org/officeDocument/2006/relationships/hyperlink" Target="cid:75c2f921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473" Type="http://schemas.openxmlformats.org/officeDocument/2006/relationships/hyperlink" Target="cid:cac018a42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529" Type="http://schemas.openxmlformats.org/officeDocument/2006/relationships/hyperlink" Target="cid:8e741fbb2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40" Type="http://schemas.openxmlformats.org/officeDocument/2006/relationships/image" Target="cid:b26ab2d4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561" Type="http://schemas.openxmlformats.org/officeDocument/2006/relationships/hyperlink" Target="cid:ac5444b2" TargetMode="External"/><Relationship Id="rId582" Type="http://schemas.openxmlformats.org/officeDocument/2006/relationships/image" Target="cid:5744887d13" TargetMode="External"/><Relationship Id="rId617" Type="http://schemas.openxmlformats.org/officeDocument/2006/relationships/hyperlink" Target="cid:bfc298fa2" TargetMode="External"/><Relationship Id="rId638" Type="http://schemas.openxmlformats.org/officeDocument/2006/relationships/image" Target="cid:2a8275a13" TargetMode="External"/><Relationship Id="rId659" Type="http://schemas.openxmlformats.org/officeDocument/2006/relationships/hyperlink" Target="cid:500228512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463" Type="http://schemas.openxmlformats.org/officeDocument/2006/relationships/hyperlink" Target="cid:cd46ec842" TargetMode="External"/><Relationship Id="rId484" Type="http://schemas.openxmlformats.org/officeDocument/2006/relationships/image" Target="cid:eed194b213" TargetMode="External"/><Relationship Id="rId519" Type="http://schemas.openxmlformats.org/officeDocument/2006/relationships/hyperlink" Target="cid:6a60cd972" TargetMode="External"/><Relationship Id="rId670" Type="http://schemas.openxmlformats.org/officeDocument/2006/relationships/image" Target="cid:75c2f99b13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530" Type="http://schemas.openxmlformats.org/officeDocument/2006/relationships/image" Target="cid:8e741fe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551" Type="http://schemas.openxmlformats.org/officeDocument/2006/relationships/hyperlink" Target="cid:e606bbf52" TargetMode="External"/><Relationship Id="rId572" Type="http://schemas.openxmlformats.org/officeDocument/2006/relationships/image" Target="cid:33374fa113" TargetMode="External"/><Relationship Id="rId593" Type="http://schemas.openxmlformats.org/officeDocument/2006/relationships/hyperlink" Target="cid:5deba7452" TargetMode="External"/><Relationship Id="rId607" Type="http://schemas.openxmlformats.org/officeDocument/2006/relationships/hyperlink" Target="cid:9ba56f752" TargetMode="External"/><Relationship Id="rId628" Type="http://schemas.openxmlformats.org/officeDocument/2006/relationships/image" Target="cid:e8e5efd513" TargetMode="External"/><Relationship Id="rId649" Type="http://schemas.openxmlformats.org/officeDocument/2006/relationships/hyperlink" Target="cid:2be861642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474" Type="http://schemas.openxmlformats.org/officeDocument/2006/relationships/image" Target="cid:cac018c913" TargetMode="External"/><Relationship Id="rId509" Type="http://schemas.openxmlformats.org/officeDocument/2006/relationships/hyperlink" Target="cid:55e626f22" TargetMode="External"/><Relationship Id="rId660" Type="http://schemas.openxmlformats.org/officeDocument/2006/relationships/image" Target="cid:5002287713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495" Type="http://schemas.openxmlformats.org/officeDocument/2006/relationships/hyperlink" Target="cid:1def4279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520" Type="http://schemas.openxmlformats.org/officeDocument/2006/relationships/image" Target="cid:6a60cdbf13" TargetMode="External"/><Relationship Id="rId541" Type="http://schemas.openxmlformats.org/officeDocument/2006/relationships/hyperlink" Target="cid:c1f4b6ac2" TargetMode="External"/><Relationship Id="rId562" Type="http://schemas.openxmlformats.org/officeDocument/2006/relationships/image" Target="cid:ac5447513" TargetMode="External"/><Relationship Id="rId583" Type="http://schemas.openxmlformats.org/officeDocument/2006/relationships/hyperlink" Target="cid:5d65a7c02" TargetMode="External"/><Relationship Id="rId618" Type="http://schemas.openxmlformats.org/officeDocument/2006/relationships/image" Target="cid:bfc2992113" TargetMode="External"/><Relationship Id="rId639" Type="http://schemas.openxmlformats.org/officeDocument/2006/relationships/hyperlink" Target="cid:8ce5866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464" Type="http://schemas.openxmlformats.org/officeDocument/2006/relationships/image" Target="cid:cd46eca713" TargetMode="External"/><Relationship Id="rId650" Type="http://schemas.openxmlformats.org/officeDocument/2006/relationships/image" Target="cid:2be8618a13" TargetMode="External"/><Relationship Id="rId303" Type="http://schemas.openxmlformats.org/officeDocument/2006/relationships/hyperlink" Target="cid:85846372" TargetMode="External"/><Relationship Id="rId485" Type="http://schemas.openxmlformats.org/officeDocument/2006/relationships/hyperlink" Target="cid:f412288c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510" Type="http://schemas.openxmlformats.org/officeDocument/2006/relationships/image" Target="cid:55e6272213" TargetMode="External"/><Relationship Id="rId552" Type="http://schemas.openxmlformats.org/officeDocument/2006/relationships/image" Target="cid:e606bc1c13" TargetMode="External"/><Relationship Id="rId594" Type="http://schemas.openxmlformats.org/officeDocument/2006/relationships/image" Target="cid:5deba76d13" TargetMode="External"/><Relationship Id="rId608" Type="http://schemas.openxmlformats.org/officeDocument/2006/relationships/image" Target="cid:9ba56f9813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496" Type="http://schemas.openxmlformats.org/officeDocument/2006/relationships/image" Target="cid:1def42a013" TargetMode="External"/><Relationship Id="rId661" Type="http://schemas.openxmlformats.org/officeDocument/2006/relationships/hyperlink" Target="cid:55245ca62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521" Type="http://schemas.openxmlformats.org/officeDocument/2006/relationships/hyperlink" Target="cid:7a2e86af2" TargetMode="External"/><Relationship Id="rId563" Type="http://schemas.openxmlformats.org/officeDocument/2006/relationships/hyperlink" Target="cid:f2a01292" TargetMode="External"/><Relationship Id="rId619" Type="http://schemas.openxmlformats.org/officeDocument/2006/relationships/hyperlink" Target="cid:c58b0eff2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630" Type="http://schemas.openxmlformats.org/officeDocument/2006/relationships/image" Target="cid:ee19d15713" TargetMode="External"/><Relationship Id="rId672" Type="http://schemas.openxmlformats.org/officeDocument/2006/relationships/image" Target="cid:7a4c69e413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532" Type="http://schemas.openxmlformats.org/officeDocument/2006/relationships/image" Target="cid:9de9f68413" TargetMode="External"/><Relationship Id="rId574" Type="http://schemas.openxmlformats.org/officeDocument/2006/relationships/image" Target="cid:396108aa13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476" Type="http://schemas.openxmlformats.org/officeDocument/2006/relationships/image" Target="cid:cfe0646113" TargetMode="External"/><Relationship Id="rId641" Type="http://schemas.openxmlformats.org/officeDocument/2006/relationships/hyperlink" Target="cid:cffdcdd2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501" Type="http://schemas.openxmlformats.org/officeDocument/2006/relationships/hyperlink" Target="cid:36f12ed32" TargetMode="External"/><Relationship Id="rId543" Type="http://schemas.openxmlformats.org/officeDocument/2006/relationships/hyperlink" Target="cid:c7314bce2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585" Type="http://schemas.openxmlformats.org/officeDocument/2006/relationships/hyperlink" Target="cid:61b2a1cb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487" Type="http://schemas.openxmlformats.org/officeDocument/2006/relationships/hyperlink" Target="cid:f92110532" TargetMode="External"/><Relationship Id="rId610" Type="http://schemas.openxmlformats.org/officeDocument/2006/relationships/image" Target="cid:a0d8010713" TargetMode="External"/><Relationship Id="rId652" Type="http://schemas.openxmlformats.org/officeDocument/2006/relationships/image" Target="cid:312c577b13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512" Type="http://schemas.openxmlformats.org/officeDocument/2006/relationships/image" Target="cid:55e9400c13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554" Type="http://schemas.openxmlformats.org/officeDocument/2006/relationships/image" Target="cid:ebcc174e13" TargetMode="External"/><Relationship Id="rId596" Type="http://schemas.openxmlformats.org/officeDocument/2006/relationships/image" Target="cid:6329896713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498" Type="http://schemas.openxmlformats.org/officeDocument/2006/relationships/image" Target="cid:225aa5c413" TargetMode="External"/><Relationship Id="rId621" Type="http://schemas.openxmlformats.org/officeDocument/2006/relationships/hyperlink" Target="cid:ca1bb4892" TargetMode="External"/><Relationship Id="rId663" Type="http://schemas.openxmlformats.org/officeDocument/2006/relationships/hyperlink" Target="cid:5a66da322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23" Type="http://schemas.openxmlformats.org/officeDocument/2006/relationships/hyperlink" Target="cid:7f1ab1eb2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565" Type="http://schemas.openxmlformats.org/officeDocument/2006/relationships/hyperlink" Target="cid:1486dfc62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632" Type="http://schemas.openxmlformats.org/officeDocument/2006/relationships/image" Target="cid:f336ae0513" TargetMode="External"/><Relationship Id="rId271" Type="http://schemas.openxmlformats.org/officeDocument/2006/relationships/hyperlink" Target="cid:bb0725832" TargetMode="External"/><Relationship Id="rId674" Type="http://schemas.openxmlformats.org/officeDocument/2006/relationships/image" Target="cid:7f43d44913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534" Type="http://schemas.openxmlformats.org/officeDocument/2006/relationships/image" Target="cid:a3e4f30613" TargetMode="External"/><Relationship Id="rId576" Type="http://schemas.openxmlformats.org/officeDocument/2006/relationships/image" Target="cid:3d8c6a7b13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601" Type="http://schemas.openxmlformats.org/officeDocument/2006/relationships/hyperlink" Target="cid:81fbe0502" TargetMode="External"/><Relationship Id="rId643" Type="http://schemas.openxmlformats.org/officeDocument/2006/relationships/hyperlink" Target="cid:1212871a2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503" Type="http://schemas.openxmlformats.org/officeDocument/2006/relationships/hyperlink" Target="cid:3c1017e92" TargetMode="External"/><Relationship Id="rId545" Type="http://schemas.openxmlformats.org/officeDocument/2006/relationships/hyperlink" Target="cid:cc488c802" TargetMode="External"/><Relationship Id="rId587" Type="http://schemas.openxmlformats.org/officeDocument/2006/relationships/hyperlink" Target="cid:680b06b02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612" Type="http://schemas.openxmlformats.org/officeDocument/2006/relationships/image" Target="cid:a5fed86e13" TargetMode="External"/><Relationship Id="rId251" Type="http://schemas.openxmlformats.org/officeDocument/2006/relationships/hyperlink" Target="cid:53f9d4bf2" TargetMode="External"/><Relationship Id="rId489" Type="http://schemas.openxmlformats.org/officeDocument/2006/relationships/hyperlink" Target="cid:dbb20812" TargetMode="External"/><Relationship Id="rId654" Type="http://schemas.openxmlformats.org/officeDocument/2006/relationships/image" Target="cid:3648ce8a13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514" Type="http://schemas.openxmlformats.org/officeDocument/2006/relationships/image" Target="cid:5c1592af13" TargetMode="External"/><Relationship Id="rId556" Type="http://schemas.openxmlformats.org/officeDocument/2006/relationships/image" Target="cid:f049fbb413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598" Type="http://schemas.openxmlformats.org/officeDocument/2006/relationships/image" Target="cid:77ad0c9f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623" Type="http://schemas.openxmlformats.org/officeDocument/2006/relationships/hyperlink" Target="cid:cf309d412" TargetMode="External"/><Relationship Id="rId665" Type="http://schemas.openxmlformats.org/officeDocument/2006/relationships/hyperlink" Target="cid:5f8f72912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525" Type="http://schemas.openxmlformats.org/officeDocument/2006/relationships/hyperlink" Target="cid:842f44012" TargetMode="External"/><Relationship Id="rId567" Type="http://schemas.openxmlformats.org/officeDocument/2006/relationships/hyperlink" Target="cid:1b05e0252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469" Type="http://schemas.openxmlformats.org/officeDocument/2006/relationships/hyperlink" Target="cid:1643af6f2" TargetMode="External"/><Relationship Id="rId634" Type="http://schemas.openxmlformats.org/officeDocument/2006/relationships/image" Target="cid:2a34f1913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480" Type="http://schemas.openxmlformats.org/officeDocument/2006/relationships/image" Target="cid:db19d24313" TargetMode="External"/><Relationship Id="rId536" Type="http://schemas.openxmlformats.org/officeDocument/2006/relationships/image" Target="cid:a828098c13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578" Type="http://schemas.openxmlformats.org/officeDocument/2006/relationships/image" Target="cid:42aef7bf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603" Type="http://schemas.openxmlformats.org/officeDocument/2006/relationships/hyperlink" Target="cid:880ae9622" TargetMode="External"/><Relationship Id="rId645" Type="http://schemas.openxmlformats.org/officeDocument/2006/relationships/hyperlink" Target="cid:174ffe452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547" Type="http://schemas.openxmlformats.org/officeDocument/2006/relationships/hyperlink" Target="cid:d15f95592" TargetMode="External"/><Relationship Id="rId589" Type="http://schemas.openxmlformats.org/officeDocument/2006/relationships/hyperlink" Target="cid:546d44f72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614" Type="http://schemas.openxmlformats.org/officeDocument/2006/relationships/image" Target="cid:ab81868f13" TargetMode="External"/><Relationship Id="rId656" Type="http://schemas.openxmlformats.org/officeDocument/2006/relationships/image" Target="cid:3c6b665113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516" Type="http://schemas.openxmlformats.org/officeDocument/2006/relationships/image" Target="cid:61725117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558" Type="http://schemas.openxmlformats.org/officeDocument/2006/relationships/image" Target="cid:f57373f4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625" Type="http://schemas.openxmlformats.org/officeDocument/2006/relationships/hyperlink" Target="cid:cfefaa112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471" Type="http://schemas.openxmlformats.org/officeDocument/2006/relationships/hyperlink" Target="cid:c5b52bce2" TargetMode="External"/><Relationship Id="rId667" Type="http://schemas.openxmlformats.org/officeDocument/2006/relationships/hyperlink" Target="cid:744bebba2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527" Type="http://schemas.openxmlformats.org/officeDocument/2006/relationships/hyperlink" Target="cid:894d429c2" TargetMode="External"/><Relationship Id="rId569" Type="http://schemas.openxmlformats.org/officeDocument/2006/relationships/hyperlink" Target="cid:2e1706bb2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580" Type="http://schemas.openxmlformats.org/officeDocument/2006/relationships/image" Target="cid:521d880d13" TargetMode="External"/><Relationship Id="rId636" Type="http://schemas.openxmlformats.org/officeDocument/2006/relationships/image" Target="cid:2a6402f13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482" Type="http://schemas.openxmlformats.org/officeDocument/2006/relationships/image" Target="cid:e9adde6813" TargetMode="External"/><Relationship Id="rId538" Type="http://schemas.openxmlformats.org/officeDocument/2006/relationships/image" Target="cid:ad5e98f3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591" Type="http://schemas.openxmlformats.org/officeDocument/2006/relationships/hyperlink" Target="cid:58d545402" TargetMode="External"/><Relationship Id="rId605" Type="http://schemas.openxmlformats.org/officeDocument/2006/relationships/hyperlink" Target="cid:968b5fc82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647" Type="http://schemas.openxmlformats.org/officeDocument/2006/relationships/hyperlink" Target="cid:26b6ba682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549" Type="http://schemas.openxmlformats.org/officeDocument/2006/relationships/hyperlink" Target="cid:d68ab9b7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9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1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3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5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7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9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1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3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5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7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9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1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3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5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7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9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35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1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3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5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7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9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1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3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5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7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85725</xdr:colOff>
      <xdr:row>2</xdr:row>
      <xdr:rowOff>9525</xdr:rowOff>
    </xdr:to>
    <xdr:pic>
      <xdr:nvPicPr>
        <xdr:cNvPr id="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9" name="Picture 2" descr="cid:a077fb613">
          <a:hlinkClick xmlns:r="http://schemas.openxmlformats.org/officeDocument/2006/relationships" r:id="rId5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1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3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5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7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9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1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3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5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7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9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1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3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5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7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9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1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3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5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7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9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1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3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5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7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9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1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3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5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7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9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1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3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5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7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9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1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3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5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7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9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1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3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5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7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9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1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3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5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7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9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1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3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5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7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9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1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3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5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7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9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1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3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5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7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9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1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3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5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7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9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1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3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5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7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9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1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3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5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7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9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1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3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5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7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9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1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3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5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7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9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1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3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5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7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9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0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1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3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5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7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9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1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3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5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7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9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1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3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5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7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9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1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3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5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7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9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1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3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5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7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9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1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3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5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7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9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1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3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5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7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9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1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3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5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7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9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1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3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5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7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9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1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3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5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7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9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1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3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5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7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9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1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3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5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7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9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1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3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5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7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9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1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3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5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7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9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1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3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5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7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9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1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3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5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7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9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1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3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5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7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9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1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3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5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7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9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1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3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5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7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9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1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3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5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7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9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1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3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5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7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9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1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3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5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7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9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1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3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5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7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9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1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3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5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7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9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1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3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5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7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9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1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3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5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7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9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1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3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5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7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9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1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3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5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7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9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1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3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5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7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9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1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3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5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7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9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1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3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5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7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9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1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3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5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7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9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1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3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5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7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9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1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3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5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7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9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1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3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5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7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9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1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3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5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7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9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1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3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5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85725</xdr:colOff>
      <xdr:row>2</xdr:row>
      <xdr:rowOff>9525</xdr:rowOff>
    </xdr:to>
    <xdr:pic>
      <xdr:nvPicPr>
        <xdr:cNvPr id="1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61912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7" name="Picture 2" descr="cid:ac5447513">
          <a:hlinkClick xmlns:r="http://schemas.openxmlformats.org/officeDocument/2006/relationships" r:id="rId5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9" name="Picture 2" descr="cid:f2a015013">
          <a:hlinkClick xmlns:r="http://schemas.openxmlformats.org/officeDocument/2006/relationships" r:id="rId5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4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1" name="Picture 2" descr="cid:1486e01413">
          <a:hlinkClick xmlns:r="http://schemas.openxmlformats.org/officeDocument/2006/relationships" r:id="rId5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6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3" name="Picture 2" descr="cid:1b05e04f13">
          <a:hlinkClick xmlns:r="http://schemas.openxmlformats.org/officeDocument/2006/relationships" r:id="rId5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8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2</xdr:row>
      <xdr:rowOff>9525</xdr:rowOff>
    </xdr:to>
    <xdr:pic>
      <xdr:nvPicPr>
        <xdr:cNvPr id="1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5" name="Picture 2" descr="cid:2e1706e013">
          <a:hlinkClick xmlns:r="http://schemas.openxmlformats.org/officeDocument/2006/relationships" r:id="rId5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0" cstate="print"/>
        <a:srcRect/>
        <a:stretch>
          <a:fillRect/>
        </a:stretch>
      </xdr:blipFill>
      <xdr:spPr bwMode="auto">
        <a:xfrm>
          <a:off x="17478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7" name="Picture 2" descr="cid:33374fa113">
          <a:hlinkClick xmlns:r="http://schemas.openxmlformats.org/officeDocument/2006/relationships" r:id="rId5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9" name="Picture 2" descr="cid:396108aa13">
          <a:hlinkClick xmlns:r="http://schemas.openxmlformats.org/officeDocument/2006/relationships" r:id="rId5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1" name="Picture 2" descr="cid:3d8c6a7b13">
          <a:hlinkClick xmlns:r="http://schemas.openxmlformats.org/officeDocument/2006/relationships" r:id="rId5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3" name="Picture 2" descr="cid:42aef7bf13">
          <a:hlinkClick xmlns:r="http://schemas.openxmlformats.org/officeDocument/2006/relationships" r:id="rId5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8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5" name="Picture 2" descr="cid:521d880d13">
          <a:hlinkClick xmlns:r="http://schemas.openxmlformats.org/officeDocument/2006/relationships" r:id="rId5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0" cstate="print"/>
        <a:srcRect/>
        <a:stretch>
          <a:fillRect/>
        </a:stretch>
      </xdr:blipFill>
      <xdr:spPr bwMode="auto">
        <a:xfrm>
          <a:off x="17554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7" name="Picture 2" descr="cid:5744887d13">
          <a:hlinkClick xmlns:r="http://schemas.openxmlformats.org/officeDocument/2006/relationships" r:id="rId5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9" name="Picture 2" descr="cid:5d65a7e413">
          <a:hlinkClick xmlns:r="http://schemas.openxmlformats.org/officeDocument/2006/relationships" r:id="rId5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1" name="Picture 2" descr="cid:61b2a1ef13">
          <a:hlinkClick xmlns:r="http://schemas.openxmlformats.org/officeDocument/2006/relationships" r:id="rId5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3" name="Picture 2" descr="cid:680b06d213">
          <a:hlinkClick xmlns:r="http://schemas.openxmlformats.org/officeDocument/2006/relationships" r:id="rId5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8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5" name="Picture 2" descr="cid:546d451e13">
          <a:hlinkClick xmlns:r="http://schemas.openxmlformats.org/officeDocument/2006/relationships" r:id="rId5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7" name="Picture 2" descr="cid:58d5456613">
          <a:hlinkClick xmlns:r="http://schemas.openxmlformats.org/officeDocument/2006/relationships" r:id="rId5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9" name="Picture 2" descr="cid:5deba76d13">
          <a:hlinkClick xmlns:r="http://schemas.openxmlformats.org/officeDocument/2006/relationships" r:id="rId5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1" name="Picture 2" descr="cid:6329896713">
          <a:hlinkClick xmlns:r="http://schemas.openxmlformats.org/officeDocument/2006/relationships" r:id="rId5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3" name="Picture 2" descr="cid:77ad0c9f13">
          <a:hlinkClick xmlns:r="http://schemas.openxmlformats.org/officeDocument/2006/relationships" r:id="rId5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8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5" name="Picture 2" descr="cid:7cd4f13913">
          <a:hlinkClick xmlns:r="http://schemas.openxmlformats.org/officeDocument/2006/relationships" r:id="rId5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7" name="Picture 2" descr="cid:81fbe07713">
          <a:hlinkClick xmlns:r="http://schemas.openxmlformats.org/officeDocument/2006/relationships" r:id="rId6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9" name="Picture 2" descr="cid:880ae98a13">
          <a:hlinkClick xmlns:r="http://schemas.openxmlformats.org/officeDocument/2006/relationships" r:id="rId6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1" name="Picture 2" descr="cid:968b5fea13">
          <a:hlinkClick xmlns:r="http://schemas.openxmlformats.org/officeDocument/2006/relationships" r:id="rId6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6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3" name="Picture 2" descr="cid:9ba56f9813">
          <a:hlinkClick xmlns:r="http://schemas.openxmlformats.org/officeDocument/2006/relationships" r:id="rId6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5" name="Picture 2" descr="cid:a0d8010713">
          <a:hlinkClick xmlns:r="http://schemas.openxmlformats.org/officeDocument/2006/relationships" r:id="rId6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7" name="Picture 2" descr="cid:a5fed86e13">
          <a:hlinkClick xmlns:r="http://schemas.openxmlformats.org/officeDocument/2006/relationships" r:id="rId6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9" name="Picture 2" descr="cid:ab81868f13">
          <a:hlinkClick xmlns:r="http://schemas.openxmlformats.org/officeDocument/2006/relationships" r:id="rId6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1" name="Picture 2" descr="cid:ba92741a13">
          <a:hlinkClick xmlns:r="http://schemas.openxmlformats.org/officeDocument/2006/relationships" r:id="rId6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3" name="Picture 2" descr="cid:bfc2992113">
          <a:hlinkClick xmlns:r="http://schemas.openxmlformats.org/officeDocument/2006/relationships" r:id="rId6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5" name="Picture 2" descr="cid:c58b0f2713">
          <a:hlinkClick xmlns:r="http://schemas.openxmlformats.org/officeDocument/2006/relationships" r:id="rId6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7" name="Picture 2" descr="cid:ca1bb4ac13">
          <a:hlinkClick xmlns:r="http://schemas.openxmlformats.org/officeDocument/2006/relationships" r:id="rId6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9" name="Picture 2" descr="cid:cf309d6013">
          <a:hlinkClick xmlns:r="http://schemas.openxmlformats.org/officeDocument/2006/relationships" r:id="rId6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4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1" name="Picture 2" descr="cid:cfefaa3513">
          <a:hlinkClick xmlns:r="http://schemas.openxmlformats.org/officeDocument/2006/relationships" r:id="rId6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6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3" name="Picture 2" descr="cid:e8e5efd513">
          <a:hlinkClick xmlns:r="http://schemas.openxmlformats.org/officeDocument/2006/relationships" r:id="rId6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5" name="Picture 2" descr="cid:ee19d15713">
          <a:hlinkClick xmlns:r="http://schemas.openxmlformats.org/officeDocument/2006/relationships" r:id="rId6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7" name="Picture 2" descr="cid:f336ae0513">
          <a:hlinkClick xmlns:r="http://schemas.openxmlformats.org/officeDocument/2006/relationships" r:id="rId6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9" name="Picture 2" descr="cid:2a34f1913">
          <a:hlinkClick xmlns:r="http://schemas.openxmlformats.org/officeDocument/2006/relationships" r:id="rId6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1" name="Picture 2" descr="cid:2a6402f13">
          <a:hlinkClick xmlns:r="http://schemas.openxmlformats.org/officeDocument/2006/relationships" r:id="rId6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3" name="Picture 2" descr="cid:2a8275a13">
          <a:hlinkClick xmlns:r="http://schemas.openxmlformats.org/officeDocument/2006/relationships" r:id="rId6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5" name="Picture 2" descr="cid:8ce589313">
          <a:hlinkClick xmlns:r="http://schemas.openxmlformats.org/officeDocument/2006/relationships" r:id="rId6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7" name="Picture 2" descr="cid:cffdcff13">
          <a:hlinkClick xmlns:r="http://schemas.openxmlformats.org/officeDocument/2006/relationships" r:id="rId6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9" name="Picture 2" descr="cid:1212874113">
          <a:hlinkClick xmlns:r="http://schemas.openxmlformats.org/officeDocument/2006/relationships" r:id="rId6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1" name="Picture 2" descr="cid:174ffe7613">
          <a:hlinkClick xmlns:r="http://schemas.openxmlformats.org/officeDocument/2006/relationships" r:id="rId6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3" name="Picture 2" descr="cid:26b6ba8e13">
          <a:hlinkClick xmlns:r="http://schemas.openxmlformats.org/officeDocument/2006/relationships" r:id="rId6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5" name="Picture 2" descr="cid:2be8618a13">
          <a:hlinkClick xmlns:r="http://schemas.openxmlformats.org/officeDocument/2006/relationships" r:id="rId6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7" name="Picture 2" descr="cid:312c577b13">
          <a:hlinkClick xmlns:r="http://schemas.openxmlformats.org/officeDocument/2006/relationships" r:id="rId6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2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9" name="Picture 2" descr="cid:3648ce8a13">
          <a:hlinkClick xmlns:r="http://schemas.openxmlformats.org/officeDocument/2006/relationships" r:id="rId6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1" name="Picture 2" descr="cid:3c6b665113">
          <a:hlinkClick xmlns:r="http://schemas.openxmlformats.org/officeDocument/2006/relationships" r:id="rId6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3" name="Picture 2" descr="cid:4accbfba13">
          <a:hlinkClick xmlns:r="http://schemas.openxmlformats.org/officeDocument/2006/relationships" r:id="rId6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5" name="Picture 2" descr="cid:5002287713">
          <a:hlinkClick xmlns:r="http://schemas.openxmlformats.org/officeDocument/2006/relationships" r:id="rId6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7" name="Picture 2" descr="cid:55245cd713">
          <a:hlinkClick xmlns:r="http://schemas.openxmlformats.org/officeDocument/2006/relationships" r:id="rId6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9" name="Picture 2" descr="cid:5a66da5c13">
          <a:hlinkClick xmlns:r="http://schemas.openxmlformats.org/officeDocument/2006/relationships" r:id="rId6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1" name="Picture 2" descr="cid:5f8f72ba13">
          <a:hlinkClick xmlns:r="http://schemas.openxmlformats.org/officeDocument/2006/relationships" r:id="rId6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3" name="Picture 2" descr="cid:744bebe313">
          <a:hlinkClick xmlns:r="http://schemas.openxmlformats.org/officeDocument/2006/relationships" r:id="rId6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5" name="Picture 2" descr="cid:75c2f99b13">
          <a:hlinkClick xmlns:r="http://schemas.openxmlformats.org/officeDocument/2006/relationships" r:id="rId6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7" name="Picture 2" descr="cid:7a4c69e413">
          <a:hlinkClick xmlns:r="http://schemas.openxmlformats.org/officeDocument/2006/relationships" r:id="rId6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9" name="Picture 2" descr="cid:7f43d44913">
          <a:hlinkClick xmlns:r="http://schemas.openxmlformats.org/officeDocument/2006/relationships" r:id="rId6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M41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I32" sqref="I32"/>
    </sheetView>
  </sheetViews>
  <sheetFormatPr defaultRowHeight="11.25"/>
  <cols>
    <col min="1" max="1" width="9.7109375" style="1" customWidth="1"/>
    <col min="2" max="2" width="4.5703125" style="4" customWidth="1"/>
    <col min="3" max="4" width="9.140625" style="1"/>
    <col min="5" max="5" width="12.28515625" style="1" customWidth="1"/>
    <col min="6" max="6" width="13.7109375" style="26" customWidth="1"/>
    <col min="7" max="7" width="14.28515625" style="1" customWidth="1"/>
    <col min="8" max="8" width="11.85546875" style="26" customWidth="1"/>
    <col min="9" max="9" width="11.28515625" style="2" customWidth="1"/>
    <col min="10" max="10" width="12.85546875" style="2" customWidth="1"/>
    <col min="11" max="12" width="9.85546875" style="2" customWidth="1"/>
    <col min="13" max="16384" width="9.140625" style="1"/>
  </cols>
  <sheetData>
    <row r="1" spans="1:13">
      <c r="A1" s="5"/>
      <c r="B1" s="6"/>
      <c r="C1" s="7"/>
      <c r="D1" s="8"/>
      <c r="E1" s="9" t="s">
        <v>0</v>
      </c>
      <c r="F1" s="23" t="s">
        <v>1</v>
      </c>
      <c r="G1" s="10" t="s">
        <v>42</v>
      </c>
      <c r="H1" s="23" t="s">
        <v>2</v>
      </c>
      <c r="I1" s="17" t="s">
        <v>40</v>
      </c>
      <c r="J1" s="18" t="s">
        <v>41</v>
      </c>
      <c r="K1" s="19" t="s">
        <v>43</v>
      </c>
      <c r="L1" s="19" t="s">
        <v>44</v>
      </c>
    </row>
    <row r="2" spans="1:13">
      <c r="A2" s="11" t="s">
        <v>3</v>
      </c>
      <c r="B2" s="12"/>
      <c r="C2" s="66" t="s">
        <v>4</v>
      </c>
      <c r="D2" s="66"/>
      <c r="E2" s="13"/>
      <c r="F2" s="24"/>
      <c r="G2" s="14"/>
      <c r="H2" s="24"/>
      <c r="I2" s="20"/>
      <c r="J2" s="21"/>
      <c r="K2" s="22"/>
      <c r="L2" s="22"/>
    </row>
    <row r="3" spans="1:13">
      <c r="A3" s="67" t="s">
        <v>5</v>
      </c>
      <c r="B3" s="67"/>
      <c r="C3" s="67"/>
      <c r="D3" s="67"/>
      <c r="E3" s="15">
        <f>SUM(E4:E41)</f>
        <v>16686862.609500002</v>
      </c>
      <c r="F3" s="25">
        <f>RA!I7</f>
        <v>1220380.7705000001</v>
      </c>
      <c r="G3" s="16">
        <f>SUM(G4:G41)</f>
        <v>15466783.912300006</v>
      </c>
      <c r="H3" s="27">
        <f>RA!J7</f>
        <v>7.3119356359980898</v>
      </c>
      <c r="I3" s="20">
        <f>SUM(I4:I41)</f>
        <v>16686867.501791278</v>
      </c>
      <c r="J3" s="21">
        <f>SUM(J4:J41)</f>
        <v>15466783.690990292</v>
      </c>
      <c r="K3" s="22">
        <f>E3-I3</f>
        <v>-4.8922912757843733</v>
      </c>
      <c r="L3" s="22">
        <f>G3-J3</f>
        <v>0.22130971401929855</v>
      </c>
    </row>
    <row r="4" spans="1:13">
      <c r="A4" s="68">
        <f>RA!A8</f>
        <v>42494</v>
      </c>
      <c r="B4" s="12">
        <v>12</v>
      </c>
      <c r="C4" s="63" t="s">
        <v>6</v>
      </c>
      <c r="D4" s="63"/>
      <c r="E4" s="15">
        <f>VLOOKUP(C4,RA!B8:D35,3,0)</f>
        <v>581195.51049999997</v>
      </c>
      <c r="F4" s="25">
        <f>VLOOKUP(C4,RA!B8:I38,8,0)</f>
        <v>130931.573</v>
      </c>
      <c r="G4" s="16">
        <f t="shared" ref="G4:G41" si="0">E4-F4</f>
        <v>450263.9375</v>
      </c>
      <c r="H4" s="27">
        <f>RA!J8</f>
        <v>22.5279739148983</v>
      </c>
      <c r="I4" s="20">
        <f>VLOOKUP(B4,RMS!B:D,3,FALSE)</f>
        <v>581196.31172649597</v>
      </c>
      <c r="J4" s="21">
        <f>VLOOKUP(B4,RMS!B:E,4,FALSE)</f>
        <v>450263.94590769202</v>
      </c>
      <c r="K4" s="22">
        <f t="shared" ref="K4:K41" si="1">E4-I4</f>
        <v>-0.80122649599798024</v>
      </c>
      <c r="L4" s="22">
        <f t="shared" ref="L4:L41" si="2">G4-J4</f>
        <v>-8.4076920174993575E-3</v>
      </c>
    </row>
    <row r="5" spans="1:13">
      <c r="A5" s="68"/>
      <c r="B5" s="12">
        <v>13</v>
      </c>
      <c r="C5" s="63" t="s">
        <v>7</v>
      </c>
      <c r="D5" s="63"/>
      <c r="E5" s="15">
        <f>VLOOKUP(C5,RA!B8:D36,3,0)</f>
        <v>52417.035000000003</v>
      </c>
      <c r="F5" s="25">
        <f>VLOOKUP(C5,RA!B9:I39,8,0)</f>
        <v>12387.7016</v>
      </c>
      <c r="G5" s="16">
        <f t="shared" si="0"/>
        <v>40029.333400000003</v>
      </c>
      <c r="H5" s="27">
        <f>RA!J9</f>
        <v>23.632968938437699</v>
      </c>
      <c r="I5" s="20">
        <f>VLOOKUP(B5,RMS!B:D,3,FALSE)</f>
        <v>52417.061646153801</v>
      </c>
      <c r="J5" s="21">
        <f>VLOOKUP(B5,RMS!B:E,4,FALSE)</f>
        <v>40029.332494017101</v>
      </c>
      <c r="K5" s="22">
        <f t="shared" si="1"/>
        <v>-2.6646153797628358E-2</v>
      </c>
      <c r="L5" s="22">
        <f t="shared" si="2"/>
        <v>9.0598290262278169E-4</v>
      </c>
      <c r="M5" s="32"/>
    </row>
    <row r="6" spans="1:13">
      <c r="A6" s="68"/>
      <c r="B6" s="12">
        <v>14</v>
      </c>
      <c r="C6" s="63" t="s">
        <v>8</v>
      </c>
      <c r="D6" s="63"/>
      <c r="E6" s="15">
        <f>VLOOKUP(C6,RA!B10:D37,3,0)</f>
        <v>91421.225999999995</v>
      </c>
      <c r="F6" s="25">
        <f>VLOOKUP(C6,RA!B10:I40,8,0)</f>
        <v>27491.9113</v>
      </c>
      <c r="G6" s="16">
        <f t="shared" si="0"/>
        <v>63929.314699999995</v>
      </c>
      <c r="H6" s="27">
        <f>RA!J10</f>
        <v>30.071693963062799</v>
      </c>
      <c r="I6" s="20">
        <f>VLOOKUP(B6,RMS!B:D,3,FALSE)</f>
        <v>91423.122435700803</v>
      </c>
      <c r="J6" s="21">
        <f>VLOOKUP(B6,RMS!B:E,4,FALSE)</f>
        <v>63929.313983289998</v>
      </c>
      <c r="K6" s="22">
        <f>E6-I6</f>
        <v>-1.8964357008080697</v>
      </c>
      <c r="L6" s="22">
        <f t="shared" si="2"/>
        <v>7.1670999750494957E-4</v>
      </c>
      <c r="M6" s="32"/>
    </row>
    <row r="7" spans="1:13">
      <c r="A7" s="68"/>
      <c r="B7" s="12">
        <v>15</v>
      </c>
      <c r="C7" s="63" t="s">
        <v>9</v>
      </c>
      <c r="D7" s="63"/>
      <c r="E7" s="15">
        <f>VLOOKUP(C7,RA!B10:D38,3,0)</f>
        <v>54649.098899999997</v>
      </c>
      <c r="F7" s="25">
        <f>VLOOKUP(C7,RA!B11:I41,8,0)</f>
        <v>10453.810299999999</v>
      </c>
      <c r="G7" s="16">
        <f t="shared" si="0"/>
        <v>44195.2886</v>
      </c>
      <c r="H7" s="27">
        <f>RA!J11</f>
        <v>19.1289710359707</v>
      </c>
      <c r="I7" s="20">
        <f>VLOOKUP(B7,RMS!B:D,3,FALSE)</f>
        <v>54649.121764442898</v>
      </c>
      <c r="J7" s="21">
        <f>VLOOKUP(B7,RMS!B:E,4,FALSE)</f>
        <v>44195.2882430073</v>
      </c>
      <c r="K7" s="22">
        <f t="shared" si="1"/>
        <v>-2.2864442900754511E-2</v>
      </c>
      <c r="L7" s="22">
        <f t="shared" si="2"/>
        <v>3.5699269938049838E-4</v>
      </c>
      <c r="M7" s="32"/>
    </row>
    <row r="8" spans="1:13">
      <c r="A8" s="68"/>
      <c r="B8" s="12">
        <v>16</v>
      </c>
      <c r="C8" s="63" t="s">
        <v>10</v>
      </c>
      <c r="D8" s="63"/>
      <c r="E8" s="15">
        <f>VLOOKUP(C8,RA!B12:D38,3,0)</f>
        <v>222208.61249999999</v>
      </c>
      <c r="F8" s="25">
        <f>VLOOKUP(C8,RA!B12:I42,8,0)</f>
        <v>38697.627399999998</v>
      </c>
      <c r="G8" s="16">
        <f t="shared" si="0"/>
        <v>183510.98509999999</v>
      </c>
      <c r="H8" s="27">
        <f>RA!J12</f>
        <v>17.414998889838301</v>
      </c>
      <c r="I8" s="20">
        <f>VLOOKUP(B8,RMS!B:D,3,FALSE)</f>
        <v>222208.63950940201</v>
      </c>
      <c r="J8" s="21">
        <f>VLOOKUP(B8,RMS!B:E,4,FALSE)</f>
        <v>183510.987262393</v>
      </c>
      <c r="K8" s="22">
        <f t="shared" si="1"/>
        <v>-2.7009402023395523E-2</v>
      </c>
      <c r="L8" s="22">
        <f t="shared" si="2"/>
        <v>-2.1623930078931153E-3</v>
      </c>
      <c r="M8" s="32"/>
    </row>
    <row r="9" spans="1:13">
      <c r="A9" s="68"/>
      <c r="B9" s="12">
        <v>17</v>
      </c>
      <c r="C9" s="63" t="s">
        <v>11</v>
      </c>
      <c r="D9" s="63"/>
      <c r="E9" s="15">
        <f>VLOOKUP(C9,RA!B12:D39,3,0)</f>
        <v>360608.31920000003</v>
      </c>
      <c r="F9" s="25">
        <f>VLOOKUP(C9,RA!B13:I43,8,0)</f>
        <v>32385.4601</v>
      </c>
      <c r="G9" s="16">
        <f t="shared" si="0"/>
        <v>328222.8591</v>
      </c>
      <c r="H9" s="27">
        <f>RA!J13</f>
        <v>8.9807856268669202</v>
      </c>
      <c r="I9" s="20">
        <f>VLOOKUP(B9,RMS!B:D,3,FALSE)</f>
        <v>360608.57570341899</v>
      </c>
      <c r="J9" s="21">
        <f>VLOOKUP(B9,RMS!B:E,4,FALSE)</f>
        <v>328222.857816239</v>
      </c>
      <c r="K9" s="22">
        <f t="shared" si="1"/>
        <v>-0.2565034189610742</v>
      </c>
      <c r="L9" s="22">
        <f t="shared" si="2"/>
        <v>1.283760997466743E-3</v>
      </c>
      <c r="M9" s="32"/>
    </row>
    <row r="10" spans="1:13">
      <c r="A10" s="68"/>
      <c r="B10" s="12">
        <v>18</v>
      </c>
      <c r="C10" s="63" t="s">
        <v>12</v>
      </c>
      <c r="D10" s="63"/>
      <c r="E10" s="15">
        <f>VLOOKUP(C10,RA!B14:D40,3,0)</f>
        <v>170072.54250000001</v>
      </c>
      <c r="F10" s="25">
        <f>VLOOKUP(C10,RA!B14:I43,8,0)</f>
        <v>20761.091899999999</v>
      </c>
      <c r="G10" s="16">
        <f t="shared" si="0"/>
        <v>149311.45060000001</v>
      </c>
      <c r="H10" s="27">
        <f>RA!J14</f>
        <v>12.207197937315501</v>
      </c>
      <c r="I10" s="20">
        <f>VLOOKUP(B10,RMS!B:D,3,FALSE)</f>
        <v>170072.569449573</v>
      </c>
      <c r="J10" s="21">
        <f>VLOOKUP(B10,RMS!B:E,4,FALSE)</f>
        <v>149311.452240171</v>
      </c>
      <c r="K10" s="22">
        <f t="shared" si="1"/>
        <v>-2.6949572988087311E-2</v>
      </c>
      <c r="L10" s="22">
        <f t="shared" si="2"/>
        <v>-1.6401709872297943E-3</v>
      </c>
      <c r="M10" s="32"/>
    </row>
    <row r="11" spans="1:13">
      <c r="A11" s="68"/>
      <c r="B11" s="12">
        <v>19</v>
      </c>
      <c r="C11" s="63" t="s">
        <v>13</v>
      </c>
      <c r="D11" s="63"/>
      <c r="E11" s="15">
        <f>VLOOKUP(C11,RA!B14:D41,3,0)</f>
        <v>150431.08040000001</v>
      </c>
      <c r="F11" s="25">
        <f>VLOOKUP(C11,RA!B15:I44,8,0)</f>
        <v>28719.186900000001</v>
      </c>
      <c r="G11" s="16">
        <f t="shared" si="0"/>
        <v>121711.89350000001</v>
      </c>
      <c r="H11" s="27">
        <f>RA!J15</f>
        <v>19.0912588167518</v>
      </c>
      <c r="I11" s="20">
        <f>VLOOKUP(B11,RMS!B:D,3,FALSE)</f>
        <v>150431.46058461501</v>
      </c>
      <c r="J11" s="21">
        <f>VLOOKUP(B11,RMS!B:E,4,FALSE)</f>
        <v>121711.893697436</v>
      </c>
      <c r="K11" s="22">
        <f t="shared" si="1"/>
        <v>-0.38018461500178091</v>
      </c>
      <c r="L11" s="22">
        <f t="shared" si="2"/>
        <v>-1.9743599114008248E-4</v>
      </c>
      <c r="M11" s="32"/>
    </row>
    <row r="12" spans="1:13">
      <c r="A12" s="68"/>
      <c r="B12" s="12">
        <v>21</v>
      </c>
      <c r="C12" s="63" t="s">
        <v>14</v>
      </c>
      <c r="D12" s="63"/>
      <c r="E12" s="15">
        <f>VLOOKUP(C12,RA!B16:D42,3,0)</f>
        <v>1502986.3676</v>
      </c>
      <c r="F12" s="25">
        <f>VLOOKUP(C12,RA!B16:I45,8,0)</f>
        <v>44352.109100000001</v>
      </c>
      <c r="G12" s="16">
        <f t="shared" si="0"/>
        <v>1458634.2585</v>
      </c>
      <c r="H12" s="27">
        <f>RA!J16</f>
        <v>2.9509322277368599</v>
      </c>
      <c r="I12" s="20">
        <f>VLOOKUP(B12,RMS!B:D,3,FALSE)</f>
        <v>1502984.7026752101</v>
      </c>
      <c r="J12" s="21">
        <f>VLOOKUP(B12,RMS!B:E,4,FALSE)</f>
        <v>1458634.2586666699</v>
      </c>
      <c r="K12" s="22">
        <f t="shared" si="1"/>
        <v>1.6649247899185866</v>
      </c>
      <c r="L12" s="22">
        <f t="shared" si="2"/>
        <v>-1.6666995361447334E-4</v>
      </c>
      <c r="M12" s="32"/>
    </row>
    <row r="13" spans="1:13">
      <c r="A13" s="68"/>
      <c r="B13" s="12">
        <v>22</v>
      </c>
      <c r="C13" s="63" t="s">
        <v>15</v>
      </c>
      <c r="D13" s="63"/>
      <c r="E13" s="15">
        <f>VLOOKUP(C13,RA!B16:D43,3,0)</f>
        <v>352861.27299999999</v>
      </c>
      <c r="F13" s="25">
        <f>VLOOKUP(C13,RA!B17:I46,8,0)</f>
        <v>35507.189299999998</v>
      </c>
      <c r="G13" s="16">
        <f t="shared" si="0"/>
        <v>317354.08369999996</v>
      </c>
      <c r="H13" s="27">
        <f>RA!J17</f>
        <v>10.0626484165067</v>
      </c>
      <c r="I13" s="20">
        <f>VLOOKUP(B13,RMS!B:D,3,FALSE)</f>
        <v>352861.29355042701</v>
      </c>
      <c r="J13" s="21">
        <f>VLOOKUP(B13,RMS!B:E,4,FALSE)</f>
        <v>317354.083035897</v>
      </c>
      <c r="K13" s="22">
        <f t="shared" si="1"/>
        <v>-2.055042702704668E-2</v>
      </c>
      <c r="L13" s="22">
        <f t="shared" si="2"/>
        <v>6.6410296130925417E-4</v>
      </c>
      <c r="M13" s="32"/>
    </row>
    <row r="14" spans="1:13">
      <c r="A14" s="68"/>
      <c r="B14" s="12">
        <v>23</v>
      </c>
      <c r="C14" s="63" t="s">
        <v>16</v>
      </c>
      <c r="D14" s="63"/>
      <c r="E14" s="15">
        <f>VLOOKUP(C14,RA!B18:D43,3,0)</f>
        <v>1458282.1447000001</v>
      </c>
      <c r="F14" s="25">
        <f>VLOOKUP(C14,RA!B18:I47,8,0)</f>
        <v>175835.7053</v>
      </c>
      <c r="G14" s="16">
        <f t="shared" si="0"/>
        <v>1282446.4394</v>
      </c>
      <c r="H14" s="27">
        <f>RA!J18</f>
        <v>12.057728741935099</v>
      </c>
      <c r="I14" s="20">
        <f>VLOOKUP(B14,RMS!B:D,3,FALSE)</f>
        <v>1458282.4301119701</v>
      </c>
      <c r="J14" s="21">
        <f>VLOOKUP(B14,RMS!B:E,4,FALSE)</f>
        <v>1282446.42859744</v>
      </c>
      <c r="K14" s="22">
        <f t="shared" si="1"/>
        <v>-0.28541196999140084</v>
      </c>
      <c r="L14" s="22">
        <f t="shared" si="2"/>
        <v>1.0802560020238161E-2</v>
      </c>
      <c r="M14" s="32"/>
    </row>
    <row r="15" spans="1:13">
      <c r="A15" s="68"/>
      <c r="B15" s="12">
        <v>24</v>
      </c>
      <c r="C15" s="63" t="s">
        <v>17</v>
      </c>
      <c r="D15" s="63"/>
      <c r="E15" s="15">
        <f>VLOOKUP(C15,RA!B18:D44,3,0)</f>
        <v>457159.67950000003</v>
      </c>
      <c r="F15" s="25">
        <f>VLOOKUP(C15,RA!B19:I48,8,0)</f>
        <v>28011.869299999998</v>
      </c>
      <c r="G15" s="16">
        <f t="shared" si="0"/>
        <v>429147.81020000001</v>
      </c>
      <c r="H15" s="27">
        <f>RA!J19</f>
        <v>6.1273709288266298</v>
      </c>
      <c r="I15" s="20">
        <f>VLOOKUP(B15,RMS!B:D,3,FALSE)</f>
        <v>457159.69345128199</v>
      </c>
      <c r="J15" s="21">
        <f>VLOOKUP(B15,RMS!B:E,4,FALSE)</f>
        <v>429147.81039743603</v>
      </c>
      <c r="K15" s="22">
        <f t="shared" si="1"/>
        <v>-1.3951281958725303E-2</v>
      </c>
      <c r="L15" s="22">
        <f t="shared" si="2"/>
        <v>-1.9743602024391294E-4</v>
      </c>
      <c r="M15" s="32"/>
    </row>
    <row r="16" spans="1:13">
      <c r="A16" s="68"/>
      <c r="B16" s="12">
        <v>25</v>
      </c>
      <c r="C16" s="63" t="s">
        <v>18</v>
      </c>
      <c r="D16" s="63"/>
      <c r="E16" s="15">
        <f>VLOOKUP(C16,RA!B20:D45,3,0)</f>
        <v>819118.22100000002</v>
      </c>
      <c r="F16" s="25">
        <f>VLOOKUP(C16,RA!B20:I49,8,0)</f>
        <v>86724.2068</v>
      </c>
      <c r="G16" s="16">
        <f t="shared" si="0"/>
        <v>732394.01419999998</v>
      </c>
      <c r="H16" s="27">
        <f>RA!J20</f>
        <v>10.5875079538732</v>
      </c>
      <c r="I16" s="20">
        <f>VLOOKUP(B16,RMS!B:D,3,FALSE)</f>
        <v>819118.22970000003</v>
      </c>
      <c r="J16" s="21">
        <f>VLOOKUP(B16,RMS!B:E,4,FALSE)</f>
        <v>732394.01419999998</v>
      </c>
      <c r="K16" s="22">
        <f t="shared" si="1"/>
        <v>-8.7000000057742E-3</v>
      </c>
      <c r="L16" s="22">
        <f t="shared" si="2"/>
        <v>0</v>
      </c>
      <c r="M16" s="32"/>
    </row>
    <row r="17" spans="1:13">
      <c r="A17" s="68"/>
      <c r="B17" s="12">
        <v>26</v>
      </c>
      <c r="C17" s="63" t="s">
        <v>19</v>
      </c>
      <c r="D17" s="63"/>
      <c r="E17" s="15">
        <f>VLOOKUP(C17,RA!B20:D46,3,0)</f>
        <v>277443.6127</v>
      </c>
      <c r="F17" s="25">
        <f>VLOOKUP(C17,RA!B21:I50,8,0)</f>
        <v>32754.0049</v>
      </c>
      <c r="G17" s="16">
        <f t="shared" si="0"/>
        <v>244689.6078</v>
      </c>
      <c r="H17" s="27">
        <f>RA!J21</f>
        <v>11.805643886066701</v>
      </c>
      <c r="I17" s="20">
        <f>VLOOKUP(B17,RMS!B:D,3,FALSE)</f>
        <v>277443.45220874401</v>
      </c>
      <c r="J17" s="21">
        <f>VLOOKUP(B17,RMS!B:E,4,FALSE)</f>
        <v>244689.60770655799</v>
      </c>
      <c r="K17" s="22">
        <f t="shared" si="1"/>
        <v>0.16049125598510727</v>
      </c>
      <c r="L17" s="22">
        <f t="shared" si="2"/>
        <v>9.3442009529098868E-5</v>
      </c>
      <c r="M17" s="32"/>
    </row>
    <row r="18" spans="1:13">
      <c r="A18" s="68"/>
      <c r="B18" s="12">
        <v>27</v>
      </c>
      <c r="C18" s="63" t="s">
        <v>20</v>
      </c>
      <c r="D18" s="63"/>
      <c r="E18" s="15">
        <f>VLOOKUP(C18,RA!B22:D47,3,0)</f>
        <v>1053578.7627000001</v>
      </c>
      <c r="F18" s="25">
        <f>VLOOKUP(C18,RA!B22:I51,8,0)</f>
        <v>51660.203200000004</v>
      </c>
      <c r="G18" s="16">
        <f t="shared" si="0"/>
        <v>1001918.5595000001</v>
      </c>
      <c r="H18" s="27">
        <f>RA!J22</f>
        <v>4.9033071877427297</v>
      </c>
      <c r="I18" s="20">
        <f>VLOOKUP(B18,RMS!B:D,3,FALSE)</f>
        <v>1053579.8177</v>
      </c>
      <c r="J18" s="21">
        <f>VLOOKUP(B18,RMS!B:E,4,FALSE)</f>
        <v>1001918.5609</v>
      </c>
      <c r="K18" s="22">
        <f t="shared" si="1"/>
        <v>-1.0549999999348074</v>
      </c>
      <c r="L18" s="22">
        <f t="shared" si="2"/>
        <v>-1.39999995008111E-3</v>
      </c>
      <c r="M18" s="32"/>
    </row>
    <row r="19" spans="1:13">
      <c r="A19" s="68"/>
      <c r="B19" s="12">
        <v>29</v>
      </c>
      <c r="C19" s="63" t="s">
        <v>21</v>
      </c>
      <c r="D19" s="63"/>
      <c r="E19" s="15">
        <f>VLOOKUP(C19,RA!B22:D48,3,0)</f>
        <v>2498552.6551000001</v>
      </c>
      <c r="F19" s="25">
        <f>VLOOKUP(C19,RA!B23:I52,8,0)</f>
        <v>183693.15549999999</v>
      </c>
      <c r="G19" s="16">
        <f t="shared" si="0"/>
        <v>2314859.4996000002</v>
      </c>
      <c r="H19" s="27">
        <f>RA!J23</f>
        <v>7.3519825617862802</v>
      </c>
      <c r="I19" s="20">
        <f>VLOOKUP(B19,RMS!B:D,3,FALSE)</f>
        <v>2498554.20905641</v>
      </c>
      <c r="J19" s="21">
        <f>VLOOKUP(B19,RMS!B:E,4,FALSE)</f>
        <v>2314859.5229299101</v>
      </c>
      <c r="K19" s="22">
        <f t="shared" si="1"/>
        <v>-1.5539564099162817</v>
      </c>
      <c r="L19" s="22">
        <f t="shared" si="2"/>
        <v>-2.3329909890890121E-2</v>
      </c>
      <c r="M19" s="32"/>
    </row>
    <row r="20" spans="1:13">
      <c r="A20" s="68"/>
      <c r="B20" s="12">
        <v>31</v>
      </c>
      <c r="C20" s="63" t="s">
        <v>22</v>
      </c>
      <c r="D20" s="63"/>
      <c r="E20" s="15">
        <f>VLOOKUP(C20,RA!B24:D49,3,0)</f>
        <v>193591.67970000001</v>
      </c>
      <c r="F20" s="25">
        <f>VLOOKUP(C20,RA!B24:I53,8,0)</f>
        <v>28043.398399999998</v>
      </c>
      <c r="G20" s="16">
        <f t="shared" si="0"/>
        <v>165548.2813</v>
      </c>
      <c r="H20" s="27">
        <f>RA!J24</f>
        <v>14.4858490010818</v>
      </c>
      <c r="I20" s="20">
        <f>VLOOKUP(B20,RMS!B:D,3,FALSE)</f>
        <v>193591.72477388999</v>
      </c>
      <c r="J20" s="21">
        <f>VLOOKUP(B20,RMS!B:E,4,FALSE)</f>
        <v>165548.270279177</v>
      </c>
      <c r="K20" s="22">
        <f t="shared" si="1"/>
        <v>-4.5073889981722459E-2</v>
      </c>
      <c r="L20" s="22">
        <f t="shared" si="2"/>
        <v>1.1020823003491387E-2</v>
      </c>
      <c r="M20" s="32"/>
    </row>
    <row r="21" spans="1:13">
      <c r="A21" s="68"/>
      <c r="B21" s="12">
        <v>32</v>
      </c>
      <c r="C21" s="63" t="s">
        <v>23</v>
      </c>
      <c r="D21" s="63"/>
      <c r="E21" s="15">
        <f>VLOOKUP(C21,RA!B24:D50,3,0)</f>
        <v>189312.7464</v>
      </c>
      <c r="F21" s="25">
        <f>VLOOKUP(C21,RA!B25:I54,8,0)</f>
        <v>11327.5944</v>
      </c>
      <c r="G21" s="16">
        <f t="shared" si="0"/>
        <v>177985.152</v>
      </c>
      <c r="H21" s="27">
        <f>RA!J25</f>
        <v>5.9835349787097103</v>
      </c>
      <c r="I21" s="20">
        <f>VLOOKUP(B21,RMS!B:D,3,FALSE)</f>
        <v>189312.72575567701</v>
      </c>
      <c r="J21" s="21">
        <f>VLOOKUP(B21,RMS!B:E,4,FALSE)</f>
        <v>177985.14306344499</v>
      </c>
      <c r="K21" s="22">
        <f t="shared" si="1"/>
        <v>2.0644322998123243E-2</v>
      </c>
      <c r="L21" s="22">
        <f t="shared" si="2"/>
        <v>8.9365550084039569E-3</v>
      </c>
      <c r="M21" s="32"/>
    </row>
    <row r="22" spans="1:13">
      <c r="A22" s="68"/>
      <c r="B22" s="12">
        <v>33</v>
      </c>
      <c r="C22" s="63" t="s">
        <v>24</v>
      </c>
      <c r="D22" s="63"/>
      <c r="E22" s="15">
        <f>VLOOKUP(C22,RA!B26:D51,3,0)</f>
        <v>566743.90780000004</v>
      </c>
      <c r="F22" s="25">
        <f>VLOOKUP(C22,RA!B26:I55,8,0)</f>
        <v>95262.268700000001</v>
      </c>
      <c r="G22" s="16">
        <f t="shared" si="0"/>
        <v>471481.63910000003</v>
      </c>
      <c r="H22" s="27">
        <f>RA!J26</f>
        <v>16.808697436165001</v>
      </c>
      <c r="I22" s="20">
        <f>VLOOKUP(B22,RMS!B:D,3,FALSE)</f>
        <v>566743.86281595204</v>
      </c>
      <c r="J22" s="21">
        <f>VLOOKUP(B22,RMS!B:E,4,FALSE)</f>
        <v>471481.61830577702</v>
      </c>
      <c r="K22" s="22">
        <f t="shared" si="1"/>
        <v>4.4984047999605536E-2</v>
      </c>
      <c r="L22" s="22">
        <f t="shared" si="2"/>
        <v>2.0794223004486412E-2</v>
      </c>
      <c r="M22" s="32"/>
    </row>
    <row r="23" spans="1:13">
      <c r="A23" s="68"/>
      <c r="B23" s="12">
        <v>34</v>
      </c>
      <c r="C23" s="63" t="s">
        <v>25</v>
      </c>
      <c r="D23" s="63"/>
      <c r="E23" s="15">
        <f>VLOOKUP(C23,RA!B26:D52,3,0)</f>
        <v>171609.4467</v>
      </c>
      <c r="F23" s="25">
        <f>VLOOKUP(C23,RA!B27:I56,8,0)</f>
        <v>45318.613400000002</v>
      </c>
      <c r="G23" s="16">
        <f t="shared" si="0"/>
        <v>126290.8333</v>
      </c>
      <c r="H23" s="27">
        <f>RA!J27</f>
        <v>26.4079945897291</v>
      </c>
      <c r="I23" s="20">
        <f>VLOOKUP(B23,RMS!B:D,3,FALSE)</f>
        <v>171609.27184287101</v>
      </c>
      <c r="J23" s="21">
        <f>VLOOKUP(B23,RMS!B:E,4,FALSE)</f>
        <v>126290.839188953</v>
      </c>
      <c r="K23" s="22">
        <f t="shared" si="1"/>
        <v>0.17485712899360806</v>
      </c>
      <c r="L23" s="22">
        <f t="shared" si="2"/>
        <v>-5.88895300461445E-3</v>
      </c>
      <c r="M23" s="32"/>
    </row>
    <row r="24" spans="1:13">
      <c r="A24" s="68"/>
      <c r="B24" s="12">
        <v>35</v>
      </c>
      <c r="C24" s="63" t="s">
        <v>26</v>
      </c>
      <c r="D24" s="63"/>
      <c r="E24" s="15">
        <f>VLOOKUP(C24,RA!B28:D53,3,0)</f>
        <v>763328.522</v>
      </c>
      <c r="F24" s="25">
        <f>VLOOKUP(C24,RA!B28:I57,8,0)</f>
        <v>20203.585500000001</v>
      </c>
      <c r="G24" s="16">
        <f t="shared" si="0"/>
        <v>743124.93649999995</v>
      </c>
      <c r="H24" s="27">
        <f>RA!J28</f>
        <v>2.6467746085348001</v>
      </c>
      <c r="I24" s="20">
        <f>VLOOKUP(B24,RMS!B:D,3,FALSE)</f>
        <v>763328.52192035399</v>
      </c>
      <c r="J24" s="21">
        <f>VLOOKUP(B24,RMS!B:E,4,FALSE)</f>
        <v>743124.94557433599</v>
      </c>
      <c r="K24" s="22">
        <f t="shared" si="1"/>
        <v>7.9646008089184761E-5</v>
      </c>
      <c r="L24" s="22">
        <f t="shared" si="2"/>
        <v>-9.0743360342457891E-3</v>
      </c>
      <c r="M24" s="32"/>
    </row>
    <row r="25" spans="1:13">
      <c r="A25" s="68"/>
      <c r="B25" s="12">
        <v>36</v>
      </c>
      <c r="C25" s="63" t="s">
        <v>27</v>
      </c>
      <c r="D25" s="63"/>
      <c r="E25" s="15">
        <f>VLOOKUP(C25,RA!B28:D54,3,0)</f>
        <v>704638.86490000004</v>
      </c>
      <c r="F25" s="25">
        <f>VLOOKUP(C25,RA!B29:I58,8,0)</f>
        <v>101126.54610000001</v>
      </c>
      <c r="G25" s="16">
        <f t="shared" si="0"/>
        <v>603512.31880000001</v>
      </c>
      <c r="H25" s="27">
        <f>RA!J29</f>
        <v>14.3515424904006</v>
      </c>
      <c r="I25" s="20">
        <f>VLOOKUP(B25,RMS!B:D,3,FALSE)</f>
        <v>704639.31300265505</v>
      </c>
      <c r="J25" s="21">
        <f>VLOOKUP(B25,RMS!B:E,4,FALSE)</f>
        <v>603512.32118951005</v>
      </c>
      <c r="K25" s="22">
        <f t="shared" si="1"/>
        <v>-0.44810265500564128</v>
      </c>
      <c r="L25" s="22">
        <f t="shared" si="2"/>
        <v>-2.3895100457593799E-3</v>
      </c>
      <c r="M25" s="32"/>
    </row>
    <row r="26" spans="1:13">
      <c r="A26" s="68"/>
      <c r="B26" s="12">
        <v>37</v>
      </c>
      <c r="C26" s="63" t="s">
        <v>71</v>
      </c>
      <c r="D26" s="63"/>
      <c r="E26" s="15">
        <f>VLOOKUP(C26,RA!B30:D55,3,0)</f>
        <v>1345448.0444</v>
      </c>
      <c r="F26" s="25">
        <f>VLOOKUP(C26,RA!B30:I59,8,0)</f>
        <v>92618.424400000004</v>
      </c>
      <c r="G26" s="16">
        <f t="shared" si="0"/>
        <v>1252829.6200000001</v>
      </c>
      <c r="H26" s="27">
        <f>RA!J30</f>
        <v>6.8838350752743498</v>
      </c>
      <c r="I26" s="20">
        <f>VLOOKUP(B26,RMS!B:D,3,FALSE)</f>
        <v>1345448.0513831901</v>
      </c>
      <c r="J26" s="21">
        <f>VLOOKUP(B26,RMS!B:E,4,FALSE)</f>
        <v>1252829.5945500699</v>
      </c>
      <c r="K26" s="22">
        <f t="shared" si="1"/>
        <v>-6.9831900764256716E-3</v>
      </c>
      <c r="L26" s="22">
        <f t="shared" si="2"/>
        <v>2.5449930224567652E-2</v>
      </c>
      <c r="M26" s="32"/>
    </row>
    <row r="27" spans="1:13">
      <c r="A27" s="68"/>
      <c r="B27" s="12">
        <v>38</v>
      </c>
      <c r="C27" s="63" t="s">
        <v>29</v>
      </c>
      <c r="D27" s="63"/>
      <c r="E27" s="15">
        <f>VLOOKUP(C27,RA!B30:D56,3,0)</f>
        <v>1577302.1443</v>
      </c>
      <c r="F27" s="25">
        <f>VLOOKUP(C27,RA!B31:I60,8,0)</f>
        <v>-60835.296499999997</v>
      </c>
      <c r="G27" s="16">
        <f t="shared" si="0"/>
        <v>1638137.4408</v>
      </c>
      <c r="H27" s="27">
        <f>RA!J31</f>
        <v>-3.85692092791761</v>
      </c>
      <c r="I27" s="20">
        <f>VLOOKUP(B27,RMS!B:D,3,FALSE)</f>
        <v>1577302.26893717</v>
      </c>
      <c r="J27" s="21">
        <f>VLOOKUP(B27,RMS!B:E,4,FALSE)</f>
        <v>1638137.25871858</v>
      </c>
      <c r="K27" s="22">
        <f t="shared" si="1"/>
        <v>-0.1246371699962765</v>
      </c>
      <c r="L27" s="22">
        <f t="shared" si="2"/>
        <v>0.18208141997456551</v>
      </c>
      <c r="M27" s="32"/>
    </row>
    <row r="28" spans="1:13">
      <c r="A28" s="68"/>
      <c r="B28" s="12">
        <v>39</v>
      </c>
      <c r="C28" s="63" t="s">
        <v>30</v>
      </c>
      <c r="D28" s="63"/>
      <c r="E28" s="15">
        <f>VLOOKUP(C28,RA!B32:D57,3,0)</f>
        <v>88847.361000000004</v>
      </c>
      <c r="F28" s="25">
        <f>VLOOKUP(C28,RA!B32:I61,8,0)</f>
        <v>22736.9578</v>
      </c>
      <c r="G28" s="16">
        <f t="shared" si="0"/>
        <v>66110.403200000001</v>
      </c>
      <c r="H28" s="27">
        <f>RA!J32</f>
        <v>25.5910333678904</v>
      </c>
      <c r="I28" s="20">
        <f>VLOOKUP(B28,RMS!B:D,3,FALSE)</f>
        <v>88847.323968633194</v>
      </c>
      <c r="J28" s="21">
        <f>VLOOKUP(B28,RMS!B:E,4,FALSE)</f>
        <v>66110.392982517995</v>
      </c>
      <c r="K28" s="22">
        <f t="shared" si="1"/>
        <v>3.7031366809969768E-2</v>
      </c>
      <c r="L28" s="22">
        <f t="shared" si="2"/>
        <v>1.021748200582806E-2</v>
      </c>
      <c r="M28" s="32"/>
    </row>
    <row r="29" spans="1:13">
      <c r="A29" s="68"/>
      <c r="B29" s="12">
        <v>40</v>
      </c>
      <c r="C29" s="63" t="s">
        <v>73</v>
      </c>
      <c r="D29" s="63"/>
      <c r="E29" s="15">
        <f>VLOOKUP(C29,RA!B32:D58,3,0)</f>
        <v>0</v>
      </c>
      <c r="F29" s="25">
        <f>VLOOKUP(C29,RA!B33:I62,8,0)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2"/>
    </row>
    <row r="30" spans="1:13" ht="12" thickBot="1">
      <c r="A30" s="68"/>
      <c r="B30" s="12">
        <v>42</v>
      </c>
      <c r="C30" s="63" t="s">
        <v>31</v>
      </c>
      <c r="D30" s="63"/>
      <c r="E30" s="15">
        <f>VLOOKUP(C30,RA!B34:D60,3,0)</f>
        <v>104126.0742</v>
      </c>
      <c r="F30" s="25">
        <f>VLOOKUP(C30,RA!B34:I64,8,0)</f>
        <v>10142.3357</v>
      </c>
      <c r="G30" s="16">
        <f t="shared" si="0"/>
        <v>93983.738500000007</v>
      </c>
      <c r="H30" s="27">
        <f>RA!J34</f>
        <v>9.7404380006866695</v>
      </c>
      <c r="I30" s="20">
        <f>VLOOKUP(B30,RMS!B:D,3,FALSE)</f>
        <v>104126.0735</v>
      </c>
      <c r="J30" s="21">
        <f>VLOOKUP(B30,RMS!B:E,4,FALSE)</f>
        <v>93983.734299999996</v>
      </c>
      <c r="K30" s="22">
        <f t="shared" si="1"/>
        <v>7.0000000414438546E-4</v>
      </c>
      <c r="L30" s="22">
        <f t="shared" si="2"/>
        <v>4.2000000103143975E-3</v>
      </c>
      <c r="M30" s="32"/>
    </row>
    <row r="31" spans="1:13" s="35" customFormat="1" ht="12" thickBot="1">
      <c r="A31" s="68"/>
      <c r="B31" s="12">
        <v>70</v>
      </c>
      <c r="C31" s="69" t="s">
        <v>68</v>
      </c>
      <c r="D31" s="70"/>
      <c r="E31" s="15">
        <f>VLOOKUP(C31,RA!B34:D61,3,0)</f>
        <v>51402.93</v>
      </c>
      <c r="F31" s="25">
        <f>VLOOKUP(C31,RA!B34:I65,8,0)</f>
        <v>1484.11</v>
      </c>
      <c r="G31" s="16">
        <f t="shared" si="0"/>
        <v>49918.82</v>
      </c>
      <c r="H31" s="27">
        <f>RA!J34</f>
        <v>9.7404380006866695</v>
      </c>
      <c r="I31" s="20">
        <f>VLOOKUP(B31,RMS!B:D,3,FALSE)</f>
        <v>51402.93</v>
      </c>
      <c r="J31" s="21">
        <f>VLOOKUP(B31,RMS!B:E,4,FALSE)</f>
        <v>49918.82</v>
      </c>
      <c r="K31" s="22">
        <f t="shared" si="1"/>
        <v>0</v>
      </c>
      <c r="L31" s="22">
        <f t="shared" si="2"/>
        <v>0</v>
      </c>
    </row>
    <row r="32" spans="1:13">
      <c r="A32" s="68"/>
      <c r="B32" s="12">
        <v>71</v>
      </c>
      <c r="C32" s="63" t="s">
        <v>35</v>
      </c>
      <c r="D32" s="63"/>
      <c r="E32" s="15">
        <f>VLOOKUP(C32,RA!B34:D61,3,0)</f>
        <v>136434.26</v>
      </c>
      <c r="F32" s="25">
        <f>VLOOKUP(C32,RA!B34:I65,8,0)</f>
        <v>-23371.24</v>
      </c>
      <c r="G32" s="16">
        <f t="shared" si="0"/>
        <v>159805.5</v>
      </c>
      <c r="H32" s="27">
        <f>RA!J34</f>
        <v>9.7404380006866695</v>
      </c>
      <c r="I32" s="20">
        <f>VLOOKUP(B32,RMS!B:D,3,FALSE)</f>
        <v>136434.26</v>
      </c>
      <c r="J32" s="21">
        <f>VLOOKUP(B32,RMS!B:E,4,FALSE)</f>
        <v>159805.5</v>
      </c>
      <c r="K32" s="22">
        <f t="shared" si="1"/>
        <v>0</v>
      </c>
      <c r="L32" s="22">
        <f t="shared" si="2"/>
        <v>0</v>
      </c>
      <c r="M32" s="32"/>
    </row>
    <row r="33" spans="1:13">
      <c r="A33" s="68"/>
      <c r="B33" s="12">
        <v>72</v>
      </c>
      <c r="C33" s="63" t="s">
        <v>36</v>
      </c>
      <c r="D33" s="63"/>
      <c r="E33" s="15">
        <f>VLOOKUP(C33,RA!B34:D62,3,0)</f>
        <v>101026.47</v>
      </c>
      <c r="F33" s="25">
        <f>VLOOKUP(C33,RA!B34:I66,8,0)</f>
        <v>-3980.42</v>
      </c>
      <c r="G33" s="16">
        <f t="shared" si="0"/>
        <v>105006.89</v>
      </c>
      <c r="H33" s="27">
        <f>RA!J35</f>
        <v>8.9020183080691808</v>
      </c>
      <c r="I33" s="20">
        <f>VLOOKUP(B33,RMS!B:D,3,FALSE)</f>
        <v>101026.47</v>
      </c>
      <c r="J33" s="21">
        <f>VLOOKUP(B33,RMS!B:E,4,FALSE)</f>
        <v>105006.89</v>
      </c>
      <c r="K33" s="22">
        <f t="shared" si="1"/>
        <v>0</v>
      </c>
      <c r="L33" s="22">
        <f t="shared" si="2"/>
        <v>0</v>
      </c>
      <c r="M33" s="32"/>
    </row>
    <row r="34" spans="1:13">
      <c r="A34" s="68"/>
      <c r="B34" s="12">
        <v>73</v>
      </c>
      <c r="C34" s="63" t="s">
        <v>37</v>
      </c>
      <c r="D34" s="63"/>
      <c r="E34" s="15">
        <f>VLOOKUP(C34,RA!B34:D63,3,0)</f>
        <v>146125.78</v>
      </c>
      <c r="F34" s="25">
        <f>VLOOKUP(C34,RA!B34:I67,8,0)</f>
        <v>-22508.55</v>
      </c>
      <c r="G34" s="16">
        <f t="shared" si="0"/>
        <v>168634.33</v>
      </c>
      <c r="H34" s="27">
        <f>RA!J34</f>
        <v>9.7404380006866695</v>
      </c>
      <c r="I34" s="20">
        <f>VLOOKUP(B34,RMS!B:D,3,FALSE)</f>
        <v>146125.78</v>
      </c>
      <c r="J34" s="21">
        <f>VLOOKUP(B34,RMS!B:E,4,FALSE)</f>
        <v>168634.33</v>
      </c>
      <c r="K34" s="22">
        <f t="shared" si="1"/>
        <v>0</v>
      </c>
      <c r="L34" s="22">
        <f t="shared" si="2"/>
        <v>0</v>
      </c>
      <c r="M34" s="32"/>
    </row>
    <row r="35" spans="1:13" s="35" customFormat="1">
      <c r="A35" s="68"/>
      <c r="B35" s="12">
        <v>74</v>
      </c>
      <c r="C35" s="63" t="s">
        <v>69</v>
      </c>
      <c r="D35" s="63"/>
      <c r="E35" s="15">
        <f>VLOOKUP(C35,RA!B35:D64,3,0)</f>
        <v>0</v>
      </c>
      <c r="F35" s="25">
        <f>VLOOKUP(C35,RA!B35:I68,8,0)</f>
        <v>0</v>
      </c>
      <c r="G35" s="16">
        <f t="shared" si="0"/>
        <v>0</v>
      </c>
      <c r="H35" s="27">
        <f>RA!J35</f>
        <v>8.9020183080691808</v>
      </c>
      <c r="I35" s="20">
        <f>VLOOKUP(B35,RMS!B:D,3,FALSE)</f>
        <v>0</v>
      </c>
      <c r="J35" s="21">
        <f>VLOOKUP(B35,RMS!B:E,4,FALSE)</f>
        <v>0</v>
      </c>
      <c r="K35" s="22">
        <f t="shared" si="1"/>
        <v>0</v>
      </c>
      <c r="L35" s="22">
        <f t="shared" si="2"/>
        <v>0</v>
      </c>
    </row>
    <row r="36" spans="1:13" ht="11.25" customHeight="1">
      <c r="A36" s="68"/>
      <c r="B36" s="12">
        <v>75</v>
      </c>
      <c r="C36" s="63" t="s">
        <v>32</v>
      </c>
      <c r="D36" s="63"/>
      <c r="E36" s="15">
        <f>VLOOKUP(C36,RA!B8:D64,3,0)</f>
        <v>30154.7006</v>
      </c>
      <c r="F36" s="25">
        <f>VLOOKUP(C36,RA!B8:I68,8,0)</f>
        <v>1853.7046</v>
      </c>
      <c r="G36" s="16">
        <f t="shared" si="0"/>
        <v>28300.995999999999</v>
      </c>
      <c r="H36" s="27">
        <f>RA!J35</f>
        <v>8.9020183080691808</v>
      </c>
      <c r="I36" s="20">
        <f>VLOOKUP(B36,RMS!B:D,3,FALSE)</f>
        <v>30154.700854700899</v>
      </c>
      <c r="J36" s="21">
        <f>VLOOKUP(B36,RMS!B:E,4,FALSE)</f>
        <v>28300.995726495701</v>
      </c>
      <c r="K36" s="22">
        <f t="shared" si="1"/>
        <v>-2.5470089894952253E-4</v>
      </c>
      <c r="L36" s="22">
        <f t="shared" si="2"/>
        <v>2.7350429809303023E-4</v>
      </c>
      <c r="M36" s="32"/>
    </row>
    <row r="37" spans="1:13">
      <c r="A37" s="68"/>
      <c r="B37" s="12">
        <v>76</v>
      </c>
      <c r="C37" s="63" t="s">
        <v>33</v>
      </c>
      <c r="D37" s="63"/>
      <c r="E37" s="15">
        <f>VLOOKUP(C37,RA!B8:D65,3,0)</f>
        <v>276196.88549999997</v>
      </c>
      <c r="F37" s="25">
        <f>VLOOKUP(C37,RA!B8:I69,8,0)</f>
        <v>-45393.337200000002</v>
      </c>
      <c r="G37" s="16">
        <f t="shared" si="0"/>
        <v>321590.22269999998</v>
      </c>
      <c r="H37" s="27">
        <f>RA!J36</f>
        <v>2.8872089587111098</v>
      </c>
      <c r="I37" s="20">
        <f>VLOOKUP(B37,RMS!B:D,3,FALSE)</f>
        <v>276196.881045299</v>
      </c>
      <c r="J37" s="21">
        <f>VLOOKUP(B37,RMS!B:E,4,FALSE)</f>
        <v>321590.22414786299</v>
      </c>
      <c r="K37" s="22">
        <f t="shared" si="1"/>
        <v>4.4547009747475386E-3</v>
      </c>
      <c r="L37" s="22">
        <f t="shared" si="2"/>
        <v>-1.4478630037046969E-3</v>
      </c>
      <c r="M37" s="32"/>
    </row>
    <row r="38" spans="1:13">
      <c r="A38" s="68"/>
      <c r="B38" s="12">
        <v>77</v>
      </c>
      <c r="C38" s="63" t="s">
        <v>38</v>
      </c>
      <c r="D38" s="63"/>
      <c r="E38" s="15">
        <f>VLOOKUP(C38,RA!B9:D66,3,0)</f>
        <v>75241.97</v>
      </c>
      <c r="F38" s="25">
        <f>VLOOKUP(C38,RA!B9:I70,8,0)</f>
        <v>-1832.5</v>
      </c>
      <c r="G38" s="16">
        <f t="shared" si="0"/>
        <v>77074.47</v>
      </c>
      <c r="H38" s="27">
        <f>RA!J37</f>
        <v>-17.130037572674201</v>
      </c>
      <c r="I38" s="20">
        <f>VLOOKUP(B38,RMS!B:D,3,FALSE)</f>
        <v>75241.97</v>
      </c>
      <c r="J38" s="21">
        <f>VLOOKUP(B38,RMS!B:E,4,FALSE)</f>
        <v>77074.47</v>
      </c>
      <c r="K38" s="22">
        <f t="shared" si="1"/>
        <v>0</v>
      </c>
      <c r="L38" s="22">
        <f t="shared" si="2"/>
        <v>0</v>
      </c>
      <c r="M38" s="32"/>
    </row>
    <row r="39" spans="1:13">
      <c r="A39" s="68"/>
      <c r="B39" s="12">
        <v>78</v>
      </c>
      <c r="C39" s="63" t="s">
        <v>39</v>
      </c>
      <c r="D39" s="63"/>
      <c r="E39" s="15">
        <f>VLOOKUP(C39,RA!B10:D67,3,0)</f>
        <v>49120.56</v>
      </c>
      <c r="F39" s="25">
        <f>VLOOKUP(C39,RA!B10:I71,8,0)</f>
        <v>6613.79</v>
      </c>
      <c r="G39" s="16">
        <f t="shared" si="0"/>
        <v>42506.77</v>
      </c>
      <c r="H39" s="27">
        <f>RA!J38</f>
        <v>-3.9399773148562001</v>
      </c>
      <c r="I39" s="20">
        <f>VLOOKUP(B39,RMS!B:D,3,FALSE)</f>
        <v>49120.56</v>
      </c>
      <c r="J39" s="21">
        <f>VLOOKUP(B39,RMS!B:E,4,FALSE)</f>
        <v>42506.77</v>
      </c>
      <c r="K39" s="22">
        <f t="shared" si="1"/>
        <v>0</v>
      </c>
      <c r="L39" s="22">
        <f t="shared" si="2"/>
        <v>0</v>
      </c>
      <c r="M39" s="32"/>
    </row>
    <row r="40" spans="1:13" s="36" customFormat="1">
      <c r="A40" s="68"/>
      <c r="B40" s="12">
        <v>9101</v>
      </c>
      <c r="C40" s="64" t="s">
        <v>75</v>
      </c>
      <c r="D40" s="65"/>
      <c r="E40" s="15">
        <f>VLOOKUP(C40,RA!B11:D68,3,0)</f>
        <v>0</v>
      </c>
      <c r="F40" s="25">
        <f>VLOOKUP(C40,RA!B11:I72,8,0)</f>
        <v>0</v>
      </c>
      <c r="G40" s="16">
        <f t="shared" si="0"/>
        <v>0</v>
      </c>
      <c r="H40" s="27">
        <f>RA!J39</f>
        <v>-15.403544809136401</v>
      </c>
      <c r="I40" s="20">
        <f>VLOOKUP(B40,RMS!B:D,3,FALSE)</f>
        <v>0</v>
      </c>
      <c r="J40" s="21">
        <f>VLOOKUP(B40,RMS!B:E,4,FALSE)</f>
        <v>0</v>
      </c>
      <c r="K40" s="22">
        <f t="shared" si="1"/>
        <v>0</v>
      </c>
      <c r="L40" s="22">
        <f t="shared" si="2"/>
        <v>0</v>
      </c>
    </row>
    <row r="41" spans="1:13">
      <c r="A41" s="68"/>
      <c r="B41" s="12">
        <v>99</v>
      </c>
      <c r="C41" s="63" t="s">
        <v>34</v>
      </c>
      <c r="D41" s="63"/>
      <c r="E41" s="15">
        <f>VLOOKUP(C41,RA!B8:D68,3,0)</f>
        <v>13224.120699999999</v>
      </c>
      <c r="F41" s="25">
        <f>VLOOKUP(C41,RA!B8:I72,8,0)</f>
        <v>901.90599999999995</v>
      </c>
      <c r="G41" s="16">
        <f t="shared" si="0"/>
        <v>12322.2147</v>
      </c>
      <c r="H41" s="27">
        <f>RA!J39</f>
        <v>-15.403544809136401</v>
      </c>
      <c r="I41" s="20">
        <f>VLOOKUP(B41,RMS!B:D,3,FALSE)</f>
        <v>13224.1207170411</v>
      </c>
      <c r="J41" s="21">
        <f>VLOOKUP(B41,RMS!B:E,4,FALSE)</f>
        <v>12322.214885409599</v>
      </c>
      <c r="K41" s="22">
        <f t="shared" si="1"/>
        <v>-1.7041100363712758E-5</v>
      </c>
      <c r="L41" s="22">
        <f t="shared" si="2"/>
        <v>-1.8540959899837617E-4</v>
      </c>
      <c r="M41" s="32"/>
    </row>
  </sheetData>
  <mergeCells count="41">
    <mergeCell ref="C2:D2"/>
    <mergeCell ref="C4:D4"/>
    <mergeCell ref="C5:D5"/>
    <mergeCell ref="C6:D6"/>
    <mergeCell ref="C7:D7"/>
    <mergeCell ref="A3:D3"/>
    <mergeCell ref="A4:A41"/>
    <mergeCell ref="C30:D30"/>
    <mergeCell ref="C32:D32"/>
    <mergeCell ref="C33:D33"/>
    <mergeCell ref="C34:D34"/>
    <mergeCell ref="C36:D36"/>
    <mergeCell ref="C31:D31"/>
    <mergeCell ref="C35:D35"/>
    <mergeCell ref="C29:D29"/>
    <mergeCell ref="C27:D27"/>
    <mergeCell ref="C37:D37"/>
    <mergeCell ref="C38:D38"/>
    <mergeCell ref="C41:D41"/>
    <mergeCell ref="C39:D39"/>
    <mergeCell ref="C10:D10"/>
    <mergeCell ref="C23:D23"/>
    <mergeCell ref="C24:D24"/>
    <mergeCell ref="C25:D25"/>
    <mergeCell ref="C26:D26"/>
    <mergeCell ref="C28:D28"/>
    <mergeCell ref="C40:D4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36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W46"/>
  <sheetViews>
    <sheetView workbookViewId="0">
      <selection sqref="A1:XFD1048576"/>
    </sheetView>
  </sheetViews>
  <sheetFormatPr defaultRowHeight="11.25"/>
  <cols>
    <col min="1" max="1" width="8" style="41" customWidth="1"/>
    <col min="2" max="3" width="9.140625" style="41"/>
    <col min="4" max="5" width="13.140625" style="41" bestFit="1" customWidth="1"/>
    <col min="6" max="7" width="14" style="41" bestFit="1" customWidth="1"/>
    <col min="8" max="8" width="9.140625" style="41"/>
    <col min="9" max="9" width="14" style="41" bestFit="1" customWidth="1"/>
    <col min="10" max="10" width="9.140625" style="41"/>
    <col min="11" max="11" width="14" style="41" bestFit="1" customWidth="1"/>
    <col min="12" max="12" width="12" style="41" bestFit="1" customWidth="1"/>
    <col min="13" max="13" width="14" style="41" bestFit="1" customWidth="1"/>
    <col min="14" max="15" width="15.85546875" style="41" bestFit="1" customWidth="1"/>
    <col min="16" max="17" width="10.5703125" style="41" bestFit="1" customWidth="1"/>
    <col min="18" max="18" width="12" style="41" bestFit="1" customWidth="1"/>
    <col min="19" max="20" width="9.140625" style="41"/>
    <col min="21" max="21" width="12" style="41" bestFit="1" customWidth="1"/>
    <col min="22" max="22" width="41.140625" style="41" bestFit="1" customWidth="1"/>
    <col min="23" max="16384" width="9.140625" style="41"/>
  </cols>
  <sheetData>
    <row r="1" spans="1:23" ht="12.75">
      <c r="A1" s="71"/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42" t="s">
        <v>45</v>
      </c>
      <c r="W1" s="73"/>
    </row>
    <row r="2" spans="1:23" ht="12.75">
      <c r="A2" s="71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42"/>
      <c r="W2" s="73"/>
    </row>
    <row r="3" spans="1:23" ht="23.25" thickBot="1">
      <c r="A3" s="71"/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43" t="s">
        <v>46</v>
      </c>
      <c r="W3" s="73"/>
    </row>
    <row r="4" spans="1:23" ht="12.75" thickTop="1" thickBot="1">
      <c r="A4" s="72"/>
      <c r="B4" s="72"/>
      <c r="C4" s="72"/>
      <c r="D4" s="72"/>
      <c r="E4" s="72"/>
      <c r="F4" s="72"/>
      <c r="G4" s="72"/>
      <c r="H4" s="72"/>
      <c r="I4" s="72"/>
      <c r="J4" s="72"/>
      <c r="K4" s="72"/>
      <c r="L4" s="72"/>
      <c r="M4" s="72"/>
      <c r="N4" s="72"/>
      <c r="O4" s="72"/>
      <c r="P4" s="72"/>
      <c r="Q4" s="72"/>
      <c r="R4" s="72"/>
      <c r="S4" s="72"/>
      <c r="T4" s="72"/>
      <c r="U4" s="72"/>
      <c r="W4" s="73"/>
    </row>
    <row r="5" spans="1:23" ht="22.5" thickTop="1" thickBot="1">
      <c r="A5" s="44"/>
      <c r="B5" s="45"/>
      <c r="C5" s="46"/>
      <c r="D5" s="47" t="s">
        <v>0</v>
      </c>
      <c r="E5" s="47" t="s">
        <v>58</v>
      </c>
      <c r="F5" s="47" t="s">
        <v>59</v>
      </c>
      <c r="G5" s="47" t="s">
        <v>47</v>
      </c>
      <c r="H5" s="47" t="s">
        <v>48</v>
      </c>
      <c r="I5" s="47" t="s">
        <v>1</v>
      </c>
      <c r="J5" s="47" t="s">
        <v>2</v>
      </c>
      <c r="K5" s="47" t="s">
        <v>49</v>
      </c>
      <c r="L5" s="47" t="s">
        <v>50</v>
      </c>
      <c r="M5" s="47" t="s">
        <v>51</v>
      </c>
      <c r="N5" s="47" t="s">
        <v>52</v>
      </c>
      <c r="O5" s="47" t="s">
        <v>53</v>
      </c>
      <c r="P5" s="47" t="s">
        <v>60</v>
      </c>
      <c r="Q5" s="47" t="s">
        <v>61</v>
      </c>
      <c r="R5" s="47" t="s">
        <v>54</v>
      </c>
      <c r="S5" s="47" t="s">
        <v>55</v>
      </c>
      <c r="T5" s="47" t="s">
        <v>56</v>
      </c>
      <c r="U5" s="48" t="s">
        <v>57</v>
      </c>
    </row>
    <row r="6" spans="1:23" ht="12" thickBot="1">
      <c r="A6" s="49" t="s">
        <v>3</v>
      </c>
      <c r="B6" s="74" t="s">
        <v>4</v>
      </c>
      <c r="C6" s="75"/>
      <c r="D6" s="49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50"/>
    </row>
    <row r="7" spans="1:23" ht="12" thickBot="1">
      <c r="A7" s="76" t="s">
        <v>5</v>
      </c>
      <c r="B7" s="77"/>
      <c r="C7" s="78"/>
      <c r="D7" s="51">
        <v>16690255.922</v>
      </c>
      <c r="E7" s="51">
        <v>14990516.104499999</v>
      </c>
      <c r="F7" s="52">
        <v>111.33876782927901</v>
      </c>
      <c r="G7" s="51">
        <v>15256491.2654</v>
      </c>
      <c r="H7" s="52">
        <v>9.3977352436966708</v>
      </c>
      <c r="I7" s="51">
        <v>1220380.7705000001</v>
      </c>
      <c r="J7" s="52">
        <v>7.3119356359980898</v>
      </c>
      <c r="K7" s="51">
        <v>1476625.0702</v>
      </c>
      <c r="L7" s="52">
        <v>9.6786675554215993</v>
      </c>
      <c r="M7" s="52">
        <v>-0.17353375942973301</v>
      </c>
      <c r="N7" s="51">
        <v>140531113.12099999</v>
      </c>
      <c r="O7" s="51">
        <v>2995905786.5861001</v>
      </c>
      <c r="P7" s="51">
        <v>842776</v>
      </c>
      <c r="Q7" s="51">
        <v>945209</v>
      </c>
      <c r="R7" s="52">
        <v>-10.837074128578999</v>
      </c>
      <c r="S7" s="51">
        <v>19.803905096965298</v>
      </c>
      <c r="T7" s="51">
        <v>24.537170960602399</v>
      </c>
      <c r="U7" s="53">
        <v>-23.900669289525201</v>
      </c>
    </row>
    <row r="8" spans="1:23" ht="12" thickBot="1">
      <c r="A8" s="79">
        <v>42494</v>
      </c>
      <c r="B8" s="69" t="s">
        <v>6</v>
      </c>
      <c r="C8" s="70"/>
      <c r="D8" s="54">
        <v>581195.51049999997</v>
      </c>
      <c r="E8" s="54">
        <v>537598.69319999998</v>
      </c>
      <c r="F8" s="55">
        <v>108.10954674024499</v>
      </c>
      <c r="G8" s="54">
        <v>501689.95030000003</v>
      </c>
      <c r="H8" s="55">
        <v>15.847548899964499</v>
      </c>
      <c r="I8" s="54">
        <v>130931.573</v>
      </c>
      <c r="J8" s="55">
        <v>22.5279739148983</v>
      </c>
      <c r="K8" s="54">
        <v>111704.6286</v>
      </c>
      <c r="L8" s="55">
        <v>22.265669968713301</v>
      </c>
      <c r="M8" s="55">
        <v>0.17212307709154301</v>
      </c>
      <c r="N8" s="54">
        <v>3790128.9254999999</v>
      </c>
      <c r="O8" s="54">
        <v>111006372.0851</v>
      </c>
      <c r="P8" s="54">
        <v>25868</v>
      </c>
      <c r="Q8" s="54">
        <v>28087</v>
      </c>
      <c r="R8" s="55">
        <v>-7.9004521664827196</v>
      </c>
      <c r="S8" s="54">
        <v>22.467740470852</v>
      </c>
      <c r="T8" s="54">
        <v>22.2069595008367</v>
      </c>
      <c r="U8" s="56">
        <v>1.1606906816181599</v>
      </c>
    </row>
    <row r="9" spans="1:23" ht="12" thickBot="1">
      <c r="A9" s="80"/>
      <c r="B9" s="69" t="s">
        <v>7</v>
      </c>
      <c r="C9" s="70"/>
      <c r="D9" s="54">
        <v>52417.035000000003</v>
      </c>
      <c r="E9" s="54">
        <v>69761.381099999999</v>
      </c>
      <c r="F9" s="55">
        <v>75.137610771871607</v>
      </c>
      <c r="G9" s="54">
        <v>64218.858200000002</v>
      </c>
      <c r="H9" s="55">
        <v>-18.377503946340799</v>
      </c>
      <c r="I9" s="54">
        <v>12387.7016</v>
      </c>
      <c r="J9" s="55">
        <v>23.632968938437699</v>
      </c>
      <c r="K9" s="54">
        <v>13928.1739</v>
      </c>
      <c r="L9" s="55">
        <v>21.6886040804755</v>
      </c>
      <c r="M9" s="55">
        <v>-0.110601167896102</v>
      </c>
      <c r="N9" s="54">
        <v>343281.24070000002</v>
      </c>
      <c r="O9" s="54">
        <v>15287686.009199999</v>
      </c>
      <c r="P9" s="54">
        <v>3017</v>
      </c>
      <c r="Q9" s="54">
        <v>3294</v>
      </c>
      <c r="R9" s="55">
        <v>-8.4092289010321899</v>
      </c>
      <c r="S9" s="54">
        <v>17.373892940006598</v>
      </c>
      <c r="T9" s="54">
        <v>16.443062993321199</v>
      </c>
      <c r="U9" s="56">
        <v>5.3576360226211897</v>
      </c>
    </row>
    <row r="10" spans="1:23" ht="12" thickBot="1">
      <c r="A10" s="80"/>
      <c r="B10" s="69" t="s">
        <v>8</v>
      </c>
      <c r="C10" s="70"/>
      <c r="D10" s="54">
        <v>91421.225999999995</v>
      </c>
      <c r="E10" s="54">
        <v>116799.02770000001</v>
      </c>
      <c r="F10" s="55">
        <v>78.272249179005797</v>
      </c>
      <c r="G10" s="54">
        <v>108042.834</v>
      </c>
      <c r="H10" s="55">
        <v>-15.384276202899301</v>
      </c>
      <c r="I10" s="54">
        <v>27491.9113</v>
      </c>
      <c r="J10" s="55">
        <v>30.071693963062799</v>
      </c>
      <c r="K10" s="54">
        <v>24827.821599999999</v>
      </c>
      <c r="L10" s="55">
        <v>22.979609735153701</v>
      </c>
      <c r="M10" s="55">
        <v>0.10730259556883601</v>
      </c>
      <c r="N10" s="54">
        <v>683790.73540000001</v>
      </c>
      <c r="O10" s="54">
        <v>26158304.166099999</v>
      </c>
      <c r="P10" s="54">
        <v>84254</v>
      </c>
      <c r="Q10" s="54">
        <v>95229</v>
      </c>
      <c r="R10" s="55">
        <v>-11.524850623234499</v>
      </c>
      <c r="S10" s="54">
        <v>1.0850668929665099</v>
      </c>
      <c r="T10" s="54">
        <v>1.1864077623413001</v>
      </c>
      <c r="U10" s="56">
        <v>-9.3395964831014293</v>
      </c>
    </row>
    <row r="11" spans="1:23" ht="12" thickBot="1">
      <c r="A11" s="80"/>
      <c r="B11" s="69" t="s">
        <v>9</v>
      </c>
      <c r="C11" s="70"/>
      <c r="D11" s="54">
        <v>54649.098899999997</v>
      </c>
      <c r="E11" s="54">
        <v>59651.794999999998</v>
      </c>
      <c r="F11" s="55">
        <v>91.613502829210802</v>
      </c>
      <c r="G11" s="54">
        <v>53823.968099999998</v>
      </c>
      <c r="H11" s="55">
        <v>1.53301740679355</v>
      </c>
      <c r="I11" s="54">
        <v>10453.810299999999</v>
      </c>
      <c r="J11" s="55">
        <v>19.1289710359707</v>
      </c>
      <c r="K11" s="54">
        <v>10382.907999999999</v>
      </c>
      <c r="L11" s="55">
        <v>19.290491516176399</v>
      </c>
      <c r="M11" s="55">
        <v>6.8287516368249999E-3</v>
      </c>
      <c r="N11" s="54">
        <v>311239.0393</v>
      </c>
      <c r="O11" s="54">
        <v>8826935.8126999997</v>
      </c>
      <c r="P11" s="54">
        <v>2409</v>
      </c>
      <c r="Q11" s="54">
        <v>2626</v>
      </c>
      <c r="R11" s="55">
        <v>-8.2635186595582706</v>
      </c>
      <c r="S11" s="54">
        <v>22.685387671232899</v>
      </c>
      <c r="T11" s="54">
        <v>23.727989299314501</v>
      </c>
      <c r="U11" s="56">
        <v>-4.5959171744893004</v>
      </c>
    </row>
    <row r="12" spans="1:23" ht="12" thickBot="1">
      <c r="A12" s="80"/>
      <c r="B12" s="69" t="s">
        <v>10</v>
      </c>
      <c r="C12" s="70"/>
      <c r="D12" s="54">
        <v>222208.61249999999</v>
      </c>
      <c r="E12" s="54">
        <v>151186.86799999999</v>
      </c>
      <c r="F12" s="55">
        <v>146.976133204902</v>
      </c>
      <c r="G12" s="54">
        <v>134584.3033</v>
      </c>
      <c r="H12" s="55">
        <v>65.107376604445307</v>
      </c>
      <c r="I12" s="54">
        <v>38697.627399999998</v>
      </c>
      <c r="J12" s="55">
        <v>17.414998889838301</v>
      </c>
      <c r="K12" s="54">
        <v>20110.028399999999</v>
      </c>
      <c r="L12" s="55">
        <v>14.942328270759001</v>
      </c>
      <c r="M12" s="55">
        <v>0.92429501491902399</v>
      </c>
      <c r="N12" s="54">
        <v>1220482.5782000001</v>
      </c>
      <c r="O12" s="54">
        <v>28863908.211800002</v>
      </c>
      <c r="P12" s="54">
        <v>3069</v>
      </c>
      <c r="Q12" s="54">
        <v>3583</v>
      </c>
      <c r="R12" s="55">
        <v>-14.345520513536099</v>
      </c>
      <c r="S12" s="54">
        <v>72.404239980449702</v>
      </c>
      <c r="T12" s="54">
        <v>85.098085235835896</v>
      </c>
      <c r="U12" s="56">
        <v>-17.531908709785199</v>
      </c>
    </row>
    <row r="13" spans="1:23" ht="12" thickBot="1">
      <c r="A13" s="80"/>
      <c r="B13" s="69" t="s">
        <v>11</v>
      </c>
      <c r="C13" s="70"/>
      <c r="D13" s="54">
        <v>360608.31920000003</v>
      </c>
      <c r="E13" s="54">
        <v>240972.1342</v>
      </c>
      <c r="F13" s="55">
        <v>149.64731104581</v>
      </c>
      <c r="G13" s="54">
        <v>225060.3683</v>
      </c>
      <c r="H13" s="55">
        <v>60.227374514609302</v>
      </c>
      <c r="I13" s="54">
        <v>32385.4601</v>
      </c>
      <c r="J13" s="55">
        <v>8.9807856268669202</v>
      </c>
      <c r="K13" s="54">
        <v>55589.476799999997</v>
      </c>
      <c r="L13" s="55">
        <v>24.699807087270301</v>
      </c>
      <c r="M13" s="55">
        <v>-0.41741743286204103</v>
      </c>
      <c r="N13" s="54">
        <v>1531833.3931</v>
      </c>
      <c r="O13" s="54">
        <v>47546556.217299998</v>
      </c>
      <c r="P13" s="54">
        <v>15004</v>
      </c>
      <c r="Q13" s="54">
        <v>15975</v>
      </c>
      <c r="R13" s="55">
        <v>-6.07824726134585</v>
      </c>
      <c r="S13" s="54">
        <v>24.034145507864601</v>
      </c>
      <c r="T13" s="54">
        <v>23.5120605007825</v>
      </c>
      <c r="U13" s="56">
        <v>2.1722636526073198</v>
      </c>
    </row>
    <row r="14" spans="1:23" ht="12" thickBot="1">
      <c r="A14" s="80"/>
      <c r="B14" s="69" t="s">
        <v>12</v>
      </c>
      <c r="C14" s="70"/>
      <c r="D14" s="54">
        <v>170072.54250000001</v>
      </c>
      <c r="E14" s="54">
        <v>153464.5944</v>
      </c>
      <c r="F14" s="55">
        <v>110.822006316787</v>
      </c>
      <c r="G14" s="54">
        <v>151304.53969999999</v>
      </c>
      <c r="H14" s="55">
        <v>12.4041240515403</v>
      </c>
      <c r="I14" s="54">
        <v>20761.091899999999</v>
      </c>
      <c r="J14" s="55">
        <v>12.207197937315501</v>
      </c>
      <c r="K14" s="54">
        <v>30778.386999999999</v>
      </c>
      <c r="L14" s="55">
        <v>20.3420115886979</v>
      </c>
      <c r="M14" s="55">
        <v>-0.325465239617658</v>
      </c>
      <c r="N14" s="54">
        <v>952268.7611</v>
      </c>
      <c r="O14" s="54">
        <v>21385902.163400002</v>
      </c>
      <c r="P14" s="54">
        <v>3879</v>
      </c>
      <c r="Q14" s="54">
        <v>3924</v>
      </c>
      <c r="R14" s="55">
        <v>-1.1467889908256901</v>
      </c>
      <c r="S14" s="54">
        <v>43.844429621036397</v>
      </c>
      <c r="T14" s="54">
        <v>45.563008639143703</v>
      </c>
      <c r="U14" s="56">
        <v>-3.9197203224256598</v>
      </c>
    </row>
    <row r="15" spans="1:23" ht="12" thickBot="1">
      <c r="A15" s="80"/>
      <c r="B15" s="69" t="s">
        <v>13</v>
      </c>
      <c r="C15" s="70"/>
      <c r="D15" s="54">
        <v>150431.08040000001</v>
      </c>
      <c r="E15" s="54">
        <v>106738.9829</v>
      </c>
      <c r="F15" s="55">
        <v>140.93358987778001</v>
      </c>
      <c r="G15" s="54">
        <v>120607.5352</v>
      </c>
      <c r="H15" s="55">
        <v>24.727762780778601</v>
      </c>
      <c r="I15" s="54">
        <v>28719.186900000001</v>
      </c>
      <c r="J15" s="55">
        <v>19.0912588167518</v>
      </c>
      <c r="K15" s="54">
        <v>20818.459800000001</v>
      </c>
      <c r="L15" s="55">
        <v>17.261325973934699</v>
      </c>
      <c r="M15" s="55">
        <v>0.379505841253444</v>
      </c>
      <c r="N15" s="54">
        <v>878261.90560000006</v>
      </c>
      <c r="O15" s="54">
        <v>17491386.302700002</v>
      </c>
      <c r="P15" s="54">
        <v>7249</v>
      </c>
      <c r="Q15" s="54">
        <v>8548</v>
      </c>
      <c r="R15" s="55">
        <v>-15.196537201684601</v>
      </c>
      <c r="S15" s="54">
        <v>20.7519768795696</v>
      </c>
      <c r="T15" s="54">
        <v>20.971281024801101</v>
      </c>
      <c r="U15" s="56">
        <v>-1.0567867654451299</v>
      </c>
    </row>
    <row r="16" spans="1:23" ht="12" thickBot="1">
      <c r="A16" s="80"/>
      <c r="B16" s="69" t="s">
        <v>14</v>
      </c>
      <c r="C16" s="70"/>
      <c r="D16" s="54">
        <v>1502986.3676</v>
      </c>
      <c r="E16" s="54">
        <v>821877.56370000006</v>
      </c>
      <c r="F16" s="55">
        <v>182.872295580588</v>
      </c>
      <c r="G16" s="54">
        <v>699490.66689999995</v>
      </c>
      <c r="H16" s="55">
        <v>114.86868070176401</v>
      </c>
      <c r="I16" s="54">
        <v>44352.109100000001</v>
      </c>
      <c r="J16" s="55">
        <v>2.9509322277368599</v>
      </c>
      <c r="K16" s="54">
        <v>40469.503299999997</v>
      </c>
      <c r="L16" s="55">
        <v>5.7855673013269202</v>
      </c>
      <c r="M16" s="55">
        <v>9.5939052456815999E-2</v>
      </c>
      <c r="N16" s="54">
        <v>8646229.5307</v>
      </c>
      <c r="O16" s="54">
        <v>147272646.40180001</v>
      </c>
      <c r="P16" s="54">
        <v>52432</v>
      </c>
      <c r="Q16" s="54">
        <v>56852</v>
      </c>
      <c r="R16" s="55">
        <v>-7.7745725744037202</v>
      </c>
      <c r="S16" s="54">
        <v>28.6654403341471</v>
      </c>
      <c r="T16" s="54">
        <v>28.1379938067262</v>
      </c>
      <c r="U16" s="56">
        <v>1.84000846061498</v>
      </c>
    </row>
    <row r="17" spans="1:21" ht="12" thickBot="1">
      <c r="A17" s="80"/>
      <c r="B17" s="69" t="s">
        <v>15</v>
      </c>
      <c r="C17" s="70"/>
      <c r="D17" s="54">
        <v>352861.27299999999</v>
      </c>
      <c r="E17" s="54">
        <v>456422.73869999999</v>
      </c>
      <c r="F17" s="55">
        <v>77.310187043930497</v>
      </c>
      <c r="G17" s="54">
        <v>384688.0589</v>
      </c>
      <c r="H17" s="55">
        <v>-8.2734010488933407</v>
      </c>
      <c r="I17" s="54">
        <v>35507.189299999998</v>
      </c>
      <c r="J17" s="55">
        <v>10.0626484165067</v>
      </c>
      <c r="K17" s="54">
        <v>49967.322099999998</v>
      </c>
      <c r="L17" s="55">
        <v>12.9890494243257</v>
      </c>
      <c r="M17" s="55">
        <v>-0.28939179031969797</v>
      </c>
      <c r="N17" s="54">
        <v>11287172.168</v>
      </c>
      <c r="O17" s="54">
        <v>185543473.53659999</v>
      </c>
      <c r="P17" s="54">
        <v>9371</v>
      </c>
      <c r="Q17" s="54">
        <v>10214</v>
      </c>
      <c r="R17" s="55">
        <v>-8.2533777168592106</v>
      </c>
      <c r="S17" s="54">
        <v>37.654601750079998</v>
      </c>
      <c r="T17" s="54">
        <v>64.023991619346006</v>
      </c>
      <c r="U17" s="56">
        <v>-70.029660768381206</v>
      </c>
    </row>
    <row r="18" spans="1:21" ht="12" thickBot="1">
      <c r="A18" s="80"/>
      <c r="B18" s="69" t="s">
        <v>16</v>
      </c>
      <c r="C18" s="70"/>
      <c r="D18" s="54">
        <v>1458282.1447000001</v>
      </c>
      <c r="E18" s="54">
        <v>1545437.0482999999</v>
      </c>
      <c r="F18" s="55">
        <v>94.3605012125294</v>
      </c>
      <c r="G18" s="54">
        <v>1400871.6089000001</v>
      </c>
      <c r="H18" s="55">
        <v>4.0982011081715202</v>
      </c>
      <c r="I18" s="54">
        <v>175835.7053</v>
      </c>
      <c r="J18" s="55">
        <v>12.057728741935099</v>
      </c>
      <c r="K18" s="54">
        <v>201085.1121</v>
      </c>
      <c r="L18" s="55">
        <v>14.3542856334919</v>
      </c>
      <c r="M18" s="55">
        <v>-0.12556576932181501</v>
      </c>
      <c r="N18" s="54">
        <v>8549373.0611000005</v>
      </c>
      <c r="O18" s="54">
        <v>337847390.648</v>
      </c>
      <c r="P18" s="54">
        <v>62051</v>
      </c>
      <c r="Q18" s="54">
        <v>68752</v>
      </c>
      <c r="R18" s="55">
        <v>-9.7466255527111993</v>
      </c>
      <c r="S18" s="54">
        <v>23.5013479992264</v>
      </c>
      <c r="T18" s="54">
        <v>23.2472290973353</v>
      </c>
      <c r="U18" s="56">
        <v>1.0812950044374501</v>
      </c>
    </row>
    <row r="19" spans="1:21" ht="12" thickBot="1">
      <c r="A19" s="80"/>
      <c r="B19" s="69" t="s">
        <v>17</v>
      </c>
      <c r="C19" s="70"/>
      <c r="D19" s="54">
        <v>457159.67950000003</v>
      </c>
      <c r="E19" s="54">
        <v>473578.68780000001</v>
      </c>
      <c r="F19" s="55">
        <v>96.532992568505605</v>
      </c>
      <c r="G19" s="54">
        <v>445899.8063</v>
      </c>
      <c r="H19" s="55">
        <v>2.5252025322532798</v>
      </c>
      <c r="I19" s="54">
        <v>28011.869299999998</v>
      </c>
      <c r="J19" s="55">
        <v>6.1273709288266298</v>
      </c>
      <c r="K19" s="54">
        <v>38169.370000000003</v>
      </c>
      <c r="L19" s="55">
        <v>8.5600777261427599</v>
      </c>
      <c r="M19" s="55">
        <v>-0.26611654056642797</v>
      </c>
      <c r="N19" s="54">
        <v>3038476.6206999999</v>
      </c>
      <c r="O19" s="54">
        <v>96791227.978</v>
      </c>
      <c r="P19" s="54">
        <v>8869</v>
      </c>
      <c r="Q19" s="54">
        <v>10127</v>
      </c>
      <c r="R19" s="55">
        <v>-12.422237582699699</v>
      </c>
      <c r="S19" s="54">
        <v>51.545797666027703</v>
      </c>
      <c r="T19" s="54">
        <v>56.203533534116701</v>
      </c>
      <c r="U19" s="56">
        <v>-9.0361117278019094</v>
      </c>
    </row>
    <row r="20" spans="1:21" ht="12" thickBot="1">
      <c r="A20" s="80"/>
      <c r="B20" s="69" t="s">
        <v>18</v>
      </c>
      <c r="C20" s="70"/>
      <c r="D20" s="54">
        <v>819118.22100000002</v>
      </c>
      <c r="E20" s="54">
        <v>876582.07669999998</v>
      </c>
      <c r="F20" s="55">
        <v>93.444555024860904</v>
      </c>
      <c r="G20" s="54">
        <v>803480.4338</v>
      </c>
      <c r="H20" s="55">
        <v>1.9462561304750501</v>
      </c>
      <c r="I20" s="54">
        <v>86724.2068</v>
      </c>
      <c r="J20" s="55">
        <v>10.5875079538732</v>
      </c>
      <c r="K20" s="54">
        <v>58691.262900000002</v>
      </c>
      <c r="L20" s="55">
        <v>7.3046287664310796</v>
      </c>
      <c r="M20" s="55">
        <v>0.47763402105971697</v>
      </c>
      <c r="N20" s="54">
        <v>9255254.8990000002</v>
      </c>
      <c r="O20" s="54">
        <v>166615474.752</v>
      </c>
      <c r="P20" s="54">
        <v>34669</v>
      </c>
      <c r="Q20" s="54">
        <v>39050</v>
      </c>
      <c r="R20" s="55">
        <v>-11.2189500640205</v>
      </c>
      <c r="S20" s="54">
        <v>23.6268199544261</v>
      </c>
      <c r="T20" s="54">
        <v>26.261272081946199</v>
      </c>
      <c r="U20" s="56">
        <v>-11.150261154915</v>
      </c>
    </row>
    <row r="21" spans="1:21" ht="12" thickBot="1">
      <c r="A21" s="80"/>
      <c r="B21" s="69" t="s">
        <v>19</v>
      </c>
      <c r="C21" s="70"/>
      <c r="D21" s="54">
        <v>277443.6127</v>
      </c>
      <c r="E21" s="54">
        <v>313539.728</v>
      </c>
      <c r="F21" s="55">
        <v>88.487546528712897</v>
      </c>
      <c r="G21" s="54">
        <v>308390.13449999999</v>
      </c>
      <c r="H21" s="55">
        <v>-10.0348611508518</v>
      </c>
      <c r="I21" s="54">
        <v>32754.0049</v>
      </c>
      <c r="J21" s="55">
        <v>11.805643886066701</v>
      </c>
      <c r="K21" s="54">
        <v>26944.715100000001</v>
      </c>
      <c r="L21" s="55">
        <v>8.7372169488126108</v>
      </c>
      <c r="M21" s="55">
        <v>0.215600342346912</v>
      </c>
      <c r="N21" s="54">
        <v>1473002.1756</v>
      </c>
      <c r="O21" s="54">
        <v>58760187.067900002</v>
      </c>
      <c r="P21" s="54">
        <v>23794</v>
      </c>
      <c r="Q21" s="54">
        <v>26542</v>
      </c>
      <c r="R21" s="55">
        <v>-10.353402155075001</v>
      </c>
      <c r="S21" s="54">
        <v>11.6602342061024</v>
      </c>
      <c r="T21" s="54">
        <v>11.3490847637706</v>
      </c>
      <c r="U21" s="56">
        <v>2.66846648902568</v>
      </c>
    </row>
    <row r="22" spans="1:21" ht="12" thickBot="1">
      <c r="A22" s="80"/>
      <c r="B22" s="69" t="s">
        <v>20</v>
      </c>
      <c r="C22" s="70"/>
      <c r="D22" s="54">
        <v>1053578.7627000001</v>
      </c>
      <c r="E22" s="54">
        <v>1168226.2862</v>
      </c>
      <c r="F22" s="55">
        <v>90.186188681567401</v>
      </c>
      <c r="G22" s="54">
        <v>1036297.944</v>
      </c>
      <c r="H22" s="55">
        <v>1.66755312022502</v>
      </c>
      <c r="I22" s="54">
        <v>51660.203200000004</v>
      </c>
      <c r="J22" s="55">
        <v>4.9033071877427297</v>
      </c>
      <c r="K22" s="54">
        <v>133762.43799999999</v>
      </c>
      <c r="L22" s="55">
        <v>12.907720098690101</v>
      </c>
      <c r="M22" s="55">
        <v>-0.61379140532710696</v>
      </c>
      <c r="N22" s="54">
        <v>6298986.0420000004</v>
      </c>
      <c r="O22" s="54">
        <v>185173737.67160001</v>
      </c>
      <c r="P22" s="54">
        <v>62871</v>
      </c>
      <c r="Q22" s="54">
        <v>70982</v>
      </c>
      <c r="R22" s="55">
        <v>-11.426840607478001</v>
      </c>
      <c r="S22" s="54">
        <v>16.7577859855895</v>
      </c>
      <c r="T22" s="54">
        <v>16.5877262714491</v>
      </c>
      <c r="U22" s="56">
        <v>1.0148101562263601</v>
      </c>
    </row>
    <row r="23" spans="1:21" ht="12" thickBot="1">
      <c r="A23" s="80"/>
      <c r="B23" s="69" t="s">
        <v>21</v>
      </c>
      <c r="C23" s="70"/>
      <c r="D23" s="54">
        <v>2498552.6551000001</v>
      </c>
      <c r="E23" s="54">
        <v>2488204.4648000002</v>
      </c>
      <c r="F23" s="55">
        <v>100.415889869438</v>
      </c>
      <c r="G23" s="54">
        <v>2264688.7514</v>
      </c>
      <c r="H23" s="55">
        <v>10.3265361986466</v>
      </c>
      <c r="I23" s="54">
        <v>183693.15549999999</v>
      </c>
      <c r="J23" s="55">
        <v>7.3519825617862802</v>
      </c>
      <c r="K23" s="54">
        <v>261964.18309999999</v>
      </c>
      <c r="L23" s="55">
        <v>11.5673371423803</v>
      </c>
      <c r="M23" s="55">
        <v>-0.29878522580364197</v>
      </c>
      <c r="N23" s="54">
        <v>18048979.107000001</v>
      </c>
      <c r="O23" s="54">
        <v>420006399.56519997</v>
      </c>
      <c r="P23" s="54">
        <v>75734</v>
      </c>
      <c r="Q23" s="54">
        <v>86644</v>
      </c>
      <c r="R23" s="55">
        <v>-12.591754766631301</v>
      </c>
      <c r="S23" s="54">
        <v>32.991161896902298</v>
      </c>
      <c r="T23" s="54">
        <v>33.567507767416103</v>
      </c>
      <c r="U23" s="56">
        <v>-1.74697051384508</v>
      </c>
    </row>
    <row r="24" spans="1:21" ht="12" thickBot="1">
      <c r="A24" s="80"/>
      <c r="B24" s="69" t="s">
        <v>22</v>
      </c>
      <c r="C24" s="70"/>
      <c r="D24" s="54">
        <v>193591.67970000001</v>
      </c>
      <c r="E24" s="54">
        <v>221284.77160000001</v>
      </c>
      <c r="F24" s="55">
        <v>87.485315098836196</v>
      </c>
      <c r="G24" s="54">
        <v>209926.99849999999</v>
      </c>
      <c r="H24" s="55">
        <v>-7.7814282663599199</v>
      </c>
      <c r="I24" s="54">
        <v>28043.398399999998</v>
      </c>
      <c r="J24" s="55">
        <v>14.4858490010818</v>
      </c>
      <c r="K24" s="54">
        <v>23036.132900000001</v>
      </c>
      <c r="L24" s="55">
        <v>10.973401737080501</v>
      </c>
      <c r="M24" s="55">
        <v>0.217365715058885</v>
      </c>
      <c r="N24" s="54">
        <v>1134638.6098</v>
      </c>
      <c r="O24" s="54">
        <v>40683950.242399998</v>
      </c>
      <c r="P24" s="54">
        <v>19217</v>
      </c>
      <c r="Q24" s="54">
        <v>20860</v>
      </c>
      <c r="R24" s="55">
        <v>-7.8763183125599303</v>
      </c>
      <c r="S24" s="54">
        <v>10.073980314305</v>
      </c>
      <c r="T24" s="54">
        <v>10.277553590604001</v>
      </c>
      <c r="U24" s="56">
        <v>-2.0207829472319898</v>
      </c>
    </row>
    <row r="25" spans="1:21" ht="12" thickBot="1">
      <c r="A25" s="80"/>
      <c r="B25" s="69" t="s">
        <v>23</v>
      </c>
      <c r="C25" s="70"/>
      <c r="D25" s="54">
        <v>189312.7464</v>
      </c>
      <c r="E25" s="54">
        <v>204918.9497</v>
      </c>
      <c r="F25" s="55">
        <v>92.384206866740499</v>
      </c>
      <c r="G25" s="54">
        <v>171501.18659999999</v>
      </c>
      <c r="H25" s="55">
        <v>10.385677296532499</v>
      </c>
      <c r="I25" s="54">
        <v>11327.5944</v>
      </c>
      <c r="J25" s="55">
        <v>5.9835349787097103</v>
      </c>
      <c r="K25" s="54">
        <v>11407.5512</v>
      </c>
      <c r="L25" s="55">
        <v>6.6515873307666098</v>
      </c>
      <c r="M25" s="55">
        <v>-7.0091116487819996E-3</v>
      </c>
      <c r="N25" s="54">
        <v>1524665.1954000001</v>
      </c>
      <c r="O25" s="54">
        <v>53565721.681999996</v>
      </c>
      <c r="P25" s="54">
        <v>13889</v>
      </c>
      <c r="Q25" s="54">
        <v>14989</v>
      </c>
      <c r="R25" s="55">
        <v>-7.3387150577089901</v>
      </c>
      <c r="S25" s="54">
        <v>13.630408697530401</v>
      </c>
      <c r="T25" s="54">
        <v>22.190890819934602</v>
      </c>
      <c r="U25" s="56">
        <v>-62.804295251654501</v>
      </c>
    </row>
    <row r="26" spans="1:21" ht="12" thickBot="1">
      <c r="A26" s="80"/>
      <c r="B26" s="69" t="s">
        <v>24</v>
      </c>
      <c r="C26" s="70"/>
      <c r="D26" s="54">
        <v>566743.90780000004</v>
      </c>
      <c r="E26" s="54">
        <v>542426.11690000002</v>
      </c>
      <c r="F26" s="55">
        <v>104.48315266215</v>
      </c>
      <c r="G26" s="54">
        <v>492919.65210000001</v>
      </c>
      <c r="H26" s="55">
        <v>14.9769349599847</v>
      </c>
      <c r="I26" s="54">
        <v>95262.268700000001</v>
      </c>
      <c r="J26" s="55">
        <v>16.808697436165001</v>
      </c>
      <c r="K26" s="54">
        <v>97754.294500000004</v>
      </c>
      <c r="L26" s="55">
        <v>19.8316894210922</v>
      </c>
      <c r="M26" s="55">
        <v>-2.5492750090892E-2</v>
      </c>
      <c r="N26" s="54">
        <v>2754662.7927000001</v>
      </c>
      <c r="O26" s="54">
        <v>95953440.885499999</v>
      </c>
      <c r="P26" s="54">
        <v>38242</v>
      </c>
      <c r="Q26" s="54">
        <v>42192</v>
      </c>
      <c r="R26" s="55">
        <v>-9.3619643534319295</v>
      </c>
      <c r="S26" s="54">
        <v>14.819933784843901</v>
      </c>
      <c r="T26" s="54">
        <v>14.939340111869599</v>
      </c>
      <c r="U26" s="56">
        <v>-0.80571430857388904</v>
      </c>
    </row>
    <row r="27" spans="1:21" ht="12" thickBot="1">
      <c r="A27" s="80"/>
      <c r="B27" s="69" t="s">
        <v>25</v>
      </c>
      <c r="C27" s="70"/>
      <c r="D27" s="54">
        <v>171609.4467</v>
      </c>
      <c r="E27" s="54">
        <v>229734.856</v>
      </c>
      <c r="F27" s="55">
        <v>74.698915823204501</v>
      </c>
      <c r="G27" s="54">
        <v>223875.77590000001</v>
      </c>
      <c r="H27" s="55">
        <v>-23.346129785540601</v>
      </c>
      <c r="I27" s="54">
        <v>45318.613400000002</v>
      </c>
      <c r="J27" s="55">
        <v>26.4079945897291</v>
      </c>
      <c r="K27" s="54">
        <v>62079.4539</v>
      </c>
      <c r="L27" s="55">
        <v>27.729419876016198</v>
      </c>
      <c r="M27" s="55">
        <v>-0.26999014081211198</v>
      </c>
      <c r="N27" s="54">
        <v>965224.78579999995</v>
      </c>
      <c r="O27" s="54">
        <v>32813148.6349</v>
      </c>
      <c r="P27" s="54">
        <v>22513</v>
      </c>
      <c r="Q27" s="54">
        <v>24559</v>
      </c>
      <c r="R27" s="55">
        <v>-8.3309581008998794</v>
      </c>
      <c r="S27" s="54">
        <v>7.6226823035579399</v>
      </c>
      <c r="T27" s="54">
        <v>7.7692474612158504</v>
      </c>
      <c r="U27" s="56">
        <v>-1.92275044165873</v>
      </c>
    </row>
    <row r="28" spans="1:21" ht="12" thickBot="1">
      <c r="A28" s="80"/>
      <c r="B28" s="69" t="s">
        <v>26</v>
      </c>
      <c r="C28" s="70"/>
      <c r="D28" s="54">
        <v>763328.522</v>
      </c>
      <c r="E28" s="54">
        <v>677032.45559999999</v>
      </c>
      <c r="F28" s="55">
        <v>112.746222974425</v>
      </c>
      <c r="G28" s="54">
        <v>631470.57649999997</v>
      </c>
      <c r="H28" s="55">
        <v>20.8810909656058</v>
      </c>
      <c r="I28" s="54">
        <v>20203.585500000001</v>
      </c>
      <c r="J28" s="55">
        <v>2.6467746085348001</v>
      </c>
      <c r="K28" s="54">
        <v>21385.2343</v>
      </c>
      <c r="L28" s="55">
        <v>3.3865765240449002</v>
      </c>
      <c r="M28" s="55">
        <v>-5.5255359068008998E-2</v>
      </c>
      <c r="N28" s="54">
        <v>4307458.3843999999</v>
      </c>
      <c r="O28" s="54">
        <v>137340854.8567</v>
      </c>
      <c r="P28" s="54">
        <v>34007</v>
      </c>
      <c r="Q28" s="54">
        <v>36859</v>
      </c>
      <c r="R28" s="55">
        <v>-7.7375946173254802</v>
      </c>
      <c r="S28" s="54">
        <v>22.4462176022584</v>
      </c>
      <c r="T28" s="54">
        <v>23.362206880273501</v>
      </c>
      <c r="U28" s="56">
        <v>-4.0808179544822698</v>
      </c>
    </row>
    <row r="29" spans="1:21" ht="12" thickBot="1">
      <c r="A29" s="80"/>
      <c r="B29" s="69" t="s">
        <v>27</v>
      </c>
      <c r="C29" s="70"/>
      <c r="D29" s="54">
        <v>704638.86490000004</v>
      </c>
      <c r="E29" s="54">
        <v>668787.31900000002</v>
      </c>
      <c r="F29" s="55">
        <v>105.360679678198</v>
      </c>
      <c r="G29" s="54">
        <v>710190.54480000003</v>
      </c>
      <c r="H29" s="55">
        <v>-0.78171695478758096</v>
      </c>
      <c r="I29" s="54">
        <v>101126.54610000001</v>
      </c>
      <c r="J29" s="55">
        <v>14.3515424904006</v>
      </c>
      <c r="K29" s="54">
        <v>93153.084400000007</v>
      </c>
      <c r="L29" s="55">
        <v>13.1166325829124</v>
      </c>
      <c r="M29" s="55">
        <v>8.5595251637207007E-2</v>
      </c>
      <c r="N29" s="54">
        <v>3476466.2071000002</v>
      </c>
      <c r="O29" s="54">
        <v>101915403.3317</v>
      </c>
      <c r="P29" s="54">
        <v>97144</v>
      </c>
      <c r="Q29" s="54">
        <v>106873</v>
      </c>
      <c r="R29" s="55">
        <v>-9.1033282494175296</v>
      </c>
      <c r="S29" s="54">
        <v>7.2535500380877904</v>
      </c>
      <c r="T29" s="54">
        <v>7.3571566129892503</v>
      </c>
      <c r="U29" s="56">
        <v>-1.4283567957404399</v>
      </c>
    </row>
    <row r="30" spans="1:21" ht="12" thickBot="1">
      <c r="A30" s="80"/>
      <c r="B30" s="69" t="s">
        <v>28</v>
      </c>
      <c r="C30" s="70"/>
      <c r="D30" s="54">
        <v>1345448.0444</v>
      </c>
      <c r="E30" s="54">
        <v>1295870.0064999999</v>
      </c>
      <c r="F30" s="55">
        <v>103.825849633939</v>
      </c>
      <c r="G30" s="54">
        <v>1284680.2053</v>
      </c>
      <c r="H30" s="55">
        <v>4.7301919068496501</v>
      </c>
      <c r="I30" s="54">
        <v>92618.424400000004</v>
      </c>
      <c r="J30" s="55">
        <v>6.8838350752743498</v>
      </c>
      <c r="K30" s="54">
        <v>111923.29029999999</v>
      </c>
      <c r="L30" s="55">
        <v>8.7121518521306704</v>
      </c>
      <c r="M30" s="55">
        <v>-0.17248300910610401</v>
      </c>
      <c r="N30" s="54">
        <v>8114597.2028000001</v>
      </c>
      <c r="O30" s="54">
        <v>150343521.8017</v>
      </c>
      <c r="P30" s="54">
        <v>76573</v>
      </c>
      <c r="Q30" s="54">
        <v>87566</v>
      </c>
      <c r="R30" s="55">
        <v>-12.5539592992714</v>
      </c>
      <c r="S30" s="54">
        <v>17.570789239026801</v>
      </c>
      <c r="T30" s="54">
        <v>19.964438561770599</v>
      </c>
      <c r="U30" s="56">
        <v>-13.622890185417299</v>
      </c>
    </row>
    <row r="31" spans="1:21" ht="12" thickBot="1">
      <c r="A31" s="80"/>
      <c r="B31" s="69" t="s">
        <v>29</v>
      </c>
      <c r="C31" s="70"/>
      <c r="D31" s="54">
        <v>1577302.1443</v>
      </c>
      <c r="E31" s="54">
        <v>676064.07239999995</v>
      </c>
      <c r="F31" s="55">
        <v>233.30660638430899</v>
      </c>
      <c r="G31" s="54">
        <v>1414745.9763</v>
      </c>
      <c r="H31" s="55">
        <v>11.4901311417853</v>
      </c>
      <c r="I31" s="54">
        <v>-60835.296499999997</v>
      </c>
      <c r="J31" s="55">
        <v>-3.85692092791761</v>
      </c>
      <c r="K31" s="54">
        <v>-48255.734100000001</v>
      </c>
      <c r="L31" s="55">
        <v>-3.4109115635164202</v>
      </c>
      <c r="M31" s="55">
        <v>0.26068533894710799</v>
      </c>
      <c r="N31" s="54">
        <v>19586234.716200002</v>
      </c>
      <c r="O31" s="54">
        <v>179552837.38319999</v>
      </c>
      <c r="P31" s="54">
        <v>37242</v>
      </c>
      <c r="Q31" s="54">
        <v>46765</v>
      </c>
      <c r="R31" s="55">
        <v>-20.363519726290999</v>
      </c>
      <c r="S31" s="54">
        <v>42.352777624724801</v>
      </c>
      <c r="T31" s="54">
        <v>53.971839161766297</v>
      </c>
      <c r="U31" s="56">
        <v>-27.434001235986301</v>
      </c>
    </row>
    <row r="32" spans="1:21" ht="12" thickBot="1">
      <c r="A32" s="80"/>
      <c r="B32" s="69" t="s">
        <v>30</v>
      </c>
      <c r="C32" s="70"/>
      <c r="D32" s="54">
        <v>88847.361000000004</v>
      </c>
      <c r="E32" s="54">
        <v>107850.1303</v>
      </c>
      <c r="F32" s="55">
        <v>82.380392821834207</v>
      </c>
      <c r="G32" s="54">
        <v>100496.0509</v>
      </c>
      <c r="H32" s="55">
        <v>-11.5911916893045</v>
      </c>
      <c r="I32" s="54">
        <v>22736.9578</v>
      </c>
      <c r="J32" s="55">
        <v>25.5910333678904</v>
      </c>
      <c r="K32" s="54">
        <v>29324.420999999998</v>
      </c>
      <c r="L32" s="55">
        <v>29.1796749597451</v>
      </c>
      <c r="M32" s="55">
        <v>-0.22464086162178601</v>
      </c>
      <c r="N32" s="54">
        <v>450851.01439999999</v>
      </c>
      <c r="O32" s="54">
        <v>15853242.681399999</v>
      </c>
      <c r="P32" s="54">
        <v>19688</v>
      </c>
      <c r="Q32" s="54">
        <v>21444</v>
      </c>
      <c r="R32" s="55">
        <v>-8.1887707517254302</v>
      </c>
      <c r="S32" s="54">
        <v>4.5127672186103203</v>
      </c>
      <c r="T32" s="54">
        <v>4.5811990253683996</v>
      </c>
      <c r="U32" s="56">
        <v>-1.5164045350239299</v>
      </c>
    </row>
    <row r="33" spans="1:21" ht="12" thickBot="1">
      <c r="A33" s="80"/>
      <c r="B33" s="69" t="s">
        <v>74</v>
      </c>
      <c r="C33" s="70"/>
      <c r="D33" s="57"/>
      <c r="E33" s="57"/>
      <c r="F33" s="57"/>
      <c r="G33" s="54">
        <v>2.2124000000000001</v>
      </c>
      <c r="H33" s="57"/>
      <c r="I33" s="57"/>
      <c r="J33" s="57"/>
      <c r="K33" s="54">
        <v>0</v>
      </c>
      <c r="L33" s="55">
        <v>0</v>
      </c>
      <c r="M33" s="57"/>
      <c r="N33" s="57"/>
      <c r="O33" s="54">
        <v>301.12830000000002</v>
      </c>
      <c r="P33" s="57"/>
      <c r="Q33" s="57"/>
      <c r="R33" s="57"/>
      <c r="S33" s="57"/>
      <c r="T33" s="57"/>
      <c r="U33" s="58"/>
    </row>
    <row r="34" spans="1:21" ht="12" thickBot="1">
      <c r="A34" s="80"/>
      <c r="B34" s="69" t="s">
        <v>31</v>
      </c>
      <c r="C34" s="70"/>
      <c r="D34" s="54">
        <v>104126.0742</v>
      </c>
      <c r="E34" s="54">
        <v>106175.5592</v>
      </c>
      <c r="F34" s="55">
        <v>98.069720550150905</v>
      </c>
      <c r="G34" s="54">
        <v>84276.474700000006</v>
      </c>
      <c r="H34" s="55">
        <v>23.552954214872901</v>
      </c>
      <c r="I34" s="54">
        <v>10142.3357</v>
      </c>
      <c r="J34" s="55">
        <v>9.7404380006866695</v>
      </c>
      <c r="K34" s="54">
        <v>15910.118899999999</v>
      </c>
      <c r="L34" s="55">
        <v>18.8784817550039</v>
      </c>
      <c r="M34" s="55">
        <v>-0.36252294758149201</v>
      </c>
      <c r="N34" s="54">
        <v>720976.96420000005</v>
      </c>
      <c r="O34" s="54">
        <v>27540973.6908</v>
      </c>
      <c r="P34" s="54">
        <v>7423</v>
      </c>
      <c r="Q34" s="54">
        <v>8488</v>
      </c>
      <c r="R34" s="55">
        <v>-12.5471253534401</v>
      </c>
      <c r="S34" s="54">
        <v>14.0274921460326</v>
      </c>
      <c r="T34" s="54">
        <v>14.3207506833176</v>
      </c>
      <c r="U34" s="56">
        <v>-2.0905984778467199</v>
      </c>
    </row>
    <row r="35" spans="1:21" ht="12" thickBot="1">
      <c r="A35" s="80"/>
      <c r="B35" s="69" t="s">
        <v>77</v>
      </c>
      <c r="C35" s="70"/>
      <c r="D35" s="54">
        <v>3393.3125</v>
      </c>
      <c r="E35" s="57"/>
      <c r="F35" s="57"/>
      <c r="G35" s="57"/>
      <c r="H35" s="57"/>
      <c r="I35" s="54">
        <v>302.07330000000002</v>
      </c>
      <c r="J35" s="55">
        <v>8.9020183080691808</v>
      </c>
      <c r="K35" s="57"/>
      <c r="L35" s="57"/>
      <c r="M35" s="57"/>
      <c r="N35" s="54">
        <v>25438.4784</v>
      </c>
      <c r="O35" s="54">
        <v>28352.922699999999</v>
      </c>
      <c r="P35" s="54">
        <v>474</v>
      </c>
      <c r="Q35" s="54">
        <v>474</v>
      </c>
      <c r="R35" s="55">
        <v>0</v>
      </c>
      <c r="S35" s="54">
        <v>7.1588871308016904</v>
      </c>
      <c r="T35" s="54">
        <v>7.2165367088607599</v>
      </c>
      <c r="U35" s="56">
        <v>-0.80528686939383898</v>
      </c>
    </row>
    <row r="36" spans="1:21" ht="12" thickBot="1">
      <c r="A36" s="80"/>
      <c r="B36" s="69" t="s">
        <v>68</v>
      </c>
      <c r="C36" s="70"/>
      <c r="D36" s="54">
        <v>51402.93</v>
      </c>
      <c r="E36" s="57"/>
      <c r="F36" s="57"/>
      <c r="G36" s="54">
        <v>108763.26</v>
      </c>
      <c r="H36" s="55">
        <v>-52.738700550167401</v>
      </c>
      <c r="I36" s="54">
        <v>1484.11</v>
      </c>
      <c r="J36" s="55">
        <v>2.8872089587111098</v>
      </c>
      <c r="K36" s="54">
        <v>993.02</v>
      </c>
      <c r="L36" s="55">
        <v>0.91301051476390105</v>
      </c>
      <c r="M36" s="55">
        <v>0.49454190247930602</v>
      </c>
      <c r="N36" s="54">
        <v>864415.91</v>
      </c>
      <c r="O36" s="54">
        <v>20759016.59</v>
      </c>
      <c r="P36" s="54">
        <v>53</v>
      </c>
      <c r="Q36" s="54">
        <v>89</v>
      </c>
      <c r="R36" s="55">
        <v>-40.449438202247201</v>
      </c>
      <c r="S36" s="54">
        <v>969.86660377358498</v>
      </c>
      <c r="T36" s="54">
        <v>1555.54685393258</v>
      </c>
      <c r="U36" s="56">
        <v>-60.387711864726299</v>
      </c>
    </row>
    <row r="37" spans="1:21" ht="12" thickBot="1">
      <c r="A37" s="80"/>
      <c r="B37" s="69" t="s">
        <v>35</v>
      </c>
      <c r="C37" s="70"/>
      <c r="D37" s="54">
        <v>136434.26</v>
      </c>
      <c r="E37" s="57"/>
      <c r="F37" s="57"/>
      <c r="G37" s="54">
        <v>147387.23000000001</v>
      </c>
      <c r="H37" s="55">
        <v>-7.43142401142895</v>
      </c>
      <c r="I37" s="54">
        <v>-23371.24</v>
      </c>
      <c r="J37" s="55">
        <v>-17.130037572674201</v>
      </c>
      <c r="K37" s="54">
        <v>-22873.58</v>
      </c>
      <c r="L37" s="55">
        <v>-15.5193770857896</v>
      </c>
      <c r="M37" s="55">
        <v>2.1756979012468002E-2</v>
      </c>
      <c r="N37" s="54">
        <v>4358914.3499999996</v>
      </c>
      <c r="O37" s="54">
        <v>63616380.009999998</v>
      </c>
      <c r="P37" s="54">
        <v>59</v>
      </c>
      <c r="Q37" s="54">
        <v>324</v>
      </c>
      <c r="R37" s="55">
        <v>-81.790123456790099</v>
      </c>
      <c r="S37" s="54">
        <v>2312.4450847457601</v>
      </c>
      <c r="T37" s="54">
        <v>2312.0987345679</v>
      </c>
      <c r="U37" s="56">
        <v>1.4977660665164001E-2</v>
      </c>
    </row>
    <row r="38" spans="1:21" ht="12" thickBot="1">
      <c r="A38" s="80"/>
      <c r="B38" s="69" t="s">
        <v>36</v>
      </c>
      <c r="C38" s="70"/>
      <c r="D38" s="54">
        <v>101026.47</v>
      </c>
      <c r="E38" s="57"/>
      <c r="F38" s="57"/>
      <c r="G38" s="54">
        <v>196087.2</v>
      </c>
      <c r="H38" s="55">
        <v>-48.478804327870499</v>
      </c>
      <c r="I38" s="54">
        <v>-3980.42</v>
      </c>
      <c r="J38" s="55">
        <v>-3.9399773148562001</v>
      </c>
      <c r="K38" s="54">
        <v>-14039.33</v>
      </c>
      <c r="L38" s="55">
        <v>-7.1597381165114298</v>
      </c>
      <c r="M38" s="55">
        <v>-0.71648077223058404</v>
      </c>
      <c r="N38" s="54">
        <v>6018997.1500000004</v>
      </c>
      <c r="O38" s="54">
        <v>36634470.119999997</v>
      </c>
      <c r="P38" s="54">
        <v>39</v>
      </c>
      <c r="Q38" s="54">
        <v>477</v>
      </c>
      <c r="R38" s="55">
        <v>-91.823899371069203</v>
      </c>
      <c r="S38" s="54">
        <v>2590.4223076923099</v>
      </c>
      <c r="T38" s="54">
        <v>2477.9282180293499</v>
      </c>
      <c r="U38" s="56">
        <v>4.3426930554490699</v>
      </c>
    </row>
    <row r="39" spans="1:21" ht="12" thickBot="1">
      <c r="A39" s="80"/>
      <c r="B39" s="69" t="s">
        <v>37</v>
      </c>
      <c r="C39" s="70"/>
      <c r="D39" s="54">
        <v>146125.78</v>
      </c>
      <c r="E39" s="57"/>
      <c r="F39" s="57"/>
      <c r="G39" s="54">
        <v>194116.39</v>
      </c>
      <c r="H39" s="55">
        <v>-24.7225955520809</v>
      </c>
      <c r="I39" s="54">
        <v>-22508.55</v>
      </c>
      <c r="J39" s="55">
        <v>-15.403544809136401</v>
      </c>
      <c r="K39" s="54">
        <v>-31577.91</v>
      </c>
      <c r="L39" s="55">
        <v>-16.267513526292099</v>
      </c>
      <c r="M39" s="55">
        <v>-0.28720583471166999</v>
      </c>
      <c r="N39" s="54">
        <v>3688169.5</v>
      </c>
      <c r="O39" s="54">
        <v>38052210.869999997</v>
      </c>
      <c r="P39" s="54">
        <v>81</v>
      </c>
      <c r="Q39" s="54">
        <v>391</v>
      </c>
      <c r="R39" s="55">
        <v>-79.283887468030699</v>
      </c>
      <c r="S39" s="54">
        <v>1804.0219753086401</v>
      </c>
      <c r="T39" s="54">
        <v>1854.61460358056</v>
      </c>
      <c r="U39" s="56">
        <v>-2.8044352543579798</v>
      </c>
    </row>
    <row r="40" spans="1:21" ht="12" thickBot="1">
      <c r="A40" s="80"/>
      <c r="B40" s="69" t="s">
        <v>70</v>
      </c>
      <c r="C40" s="70"/>
      <c r="D40" s="57"/>
      <c r="E40" s="57"/>
      <c r="F40" s="57"/>
      <c r="G40" s="54">
        <v>0.92</v>
      </c>
      <c r="H40" s="57"/>
      <c r="I40" s="57"/>
      <c r="J40" s="57"/>
      <c r="K40" s="54">
        <v>0.92</v>
      </c>
      <c r="L40" s="55">
        <v>100</v>
      </c>
      <c r="M40" s="57"/>
      <c r="N40" s="54">
        <v>1.63</v>
      </c>
      <c r="O40" s="54">
        <v>1246.08</v>
      </c>
      <c r="P40" s="57"/>
      <c r="Q40" s="57"/>
      <c r="R40" s="57"/>
      <c r="S40" s="57"/>
      <c r="T40" s="57"/>
      <c r="U40" s="58"/>
    </row>
    <row r="41" spans="1:21" ht="12" thickBot="1">
      <c r="A41" s="80"/>
      <c r="B41" s="69" t="s">
        <v>32</v>
      </c>
      <c r="C41" s="70"/>
      <c r="D41" s="54">
        <v>30154.7006</v>
      </c>
      <c r="E41" s="57"/>
      <c r="F41" s="57"/>
      <c r="G41" s="54">
        <v>88450.427100000001</v>
      </c>
      <c r="H41" s="55">
        <v>-65.907795373438105</v>
      </c>
      <c r="I41" s="54">
        <v>1853.7046</v>
      </c>
      <c r="J41" s="55">
        <v>6.1473155531844297</v>
      </c>
      <c r="K41" s="54">
        <v>3902.5264999999999</v>
      </c>
      <c r="L41" s="55">
        <v>4.4121058856933404</v>
      </c>
      <c r="M41" s="55">
        <v>-0.52499884369779404</v>
      </c>
      <c r="N41" s="54">
        <v>349793.8456</v>
      </c>
      <c r="O41" s="54">
        <v>11810549.141799999</v>
      </c>
      <c r="P41" s="54">
        <v>70</v>
      </c>
      <c r="Q41" s="54">
        <v>116</v>
      </c>
      <c r="R41" s="55">
        <v>-39.655172413793103</v>
      </c>
      <c r="S41" s="54">
        <v>430.78143714285699</v>
      </c>
      <c r="T41" s="54">
        <v>581.35351810344798</v>
      </c>
      <c r="U41" s="56">
        <v>-34.953242637207197</v>
      </c>
    </row>
    <row r="42" spans="1:21" ht="12" thickBot="1">
      <c r="A42" s="80"/>
      <c r="B42" s="69" t="s">
        <v>33</v>
      </c>
      <c r="C42" s="70"/>
      <c r="D42" s="54">
        <v>276196.88549999997</v>
      </c>
      <c r="E42" s="54">
        <v>680329.7966</v>
      </c>
      <c r="F42" s="55">
        <v>40.597499459867102</v>
      </c>
      <c r="G42" s="54">
        <v>290018.13079999998</v>
      </c>
      <c r="H42" s="55">
        <v>-4.7656487068152797</v>
      </c>
      <c r="I42" s="54">
        <v>-45393.337200000002</v>
      </c>
      <c r="J42" s="55">
        <v>-16.435137245600799</v>
      </c>
      <c r="K42" s="54">
        <v>16812.706600000001</v>
      </c>
      <c r="L42" s="55">
        <v>5.7971225983779098</v>
      </c>
      <c r="M42" s="55">
        <v>-3.6999422686648198</v>
      </c>
      <c r="N42" s="54">
        <v>2093450.5405999999</v>
      </c>
      <c r="O42" s="54">
        <v>68285824.287799999</v>
      </c>
      <c r="P42" s="54">
        <v>1404</v>
      </c>
      <c r="Q42" s="54">
        <v>1871</v>
      </c>
      <c r="R42" s="55">
        <v>-24.959914484233</v>
      </c>
      <c r="S42" s="54">
        <v>196.72142841880299</v>
      </c>
      <c r="T42" s="54">
        <v>222.78598193479399</v>
      </c>
      <c r="U42" s="56">
        <v>-13.249473494316801</v>
      </c>
    </row>
    <row r="43" spans="1:21" ht="12" thickBot="1">
      <c r="A43" s="80"/>
      <c r="B43" s="69" t="s">
        <v>38</v>
      </c>
      <c r="C43" s="70"/>
      <c r="D43" s="54">
        <v>75241.97</v>
      </c>
      <c r="E43" s="57"/>
      <c r="F43" s="57"/>
      <c r="G43" s="54">
        <v>94860.06</v>
      </c>
      <c r="H43" s="55">
        <v>-20.6810853798743</v>
      </c>
      <c r="I43" s="54">
        <v>-1832.5</v>
      </c>
      <c r="J43" s="55">
        <v>-2.4354758388170898</v>
      </c>
      <c r="K43" s="54">
        <v>-8815.67</v>
      </c>
      <c r="L43" s="55">
        <v>-9.2933422137831201</v>
      </c>
      <c r="M43" s="55">
        <v>-0.79213151127480996</v>
      </c>
      <c r="N43" s="54">
        <v>2539797.7599999998</v>
      </c>
      <c r="O43" s="54">
        <v>30593463.07</v>
      </c>
      <c r="P43" s="54">
        <v>62</v>
      </c>
      <c r="Q43" s="54">
        <v>291</v>
      </c>
      <c r="R43" s="55">
        <v>-78.694158075601393</v>
      </c>
      <c r="S43" s="54">
        <v>1213.5801612903199</v>
      </c>
      <c r="T43" s="54">
        <v>1555.0301030927801</v>
      </c>
      <c r="U43" s="56">
        <v>-28.135755073601299</v>
      </c>
    </row>
    <row r="44" spans="1:21" ht="12" thickBot="1">
      <c r="A44" s="80"/>
      <c r="B44" s="69" t="s">
        <v>39</v>
      </c>
      <c r="C44" s="70"/>
      <c r="D44" s="54">
        <v>49120.56</v>
      </c>
      <c r="E44" s="57"/>
      <c r="F44" s="57"/>
      <c r="G44" s="54">
        <v>60954.73</v>
      </c>
      <c r="H44" s="55">
        <v>-19.414686932416899</v>
      </c>
      <c r="I44" s="54">
        <v>6613.79</v>
      </c>
      <c r="J44" s="55">
        <v>13.4644026859629</v>
      </c>
      <c r="K44" s="54">
        <v>6626.38</v>
      </c>
      <c r="L44" s="55">
        <v>10.8709857299015</v>
      </c>
      <c r="M44" s="55">
        <v>-1.899981588741E-3</v>
      </c>
      <c r="N44" s="54">
        <v>1137112.23</v>
      </c>
      <c r="O44" s="54">
        <v>11853483.689999999</v>
      </c>
      <c r="P44" s="54">
        <v>44</v>
      </c>
      <c r="Q44" s="54">
        <v>146</v>
      </c>
      <c r="R44" s="55">
        <v>-69.863013698630098</v>
      </c>
      <c r="S44" s="54">
        <v>1116.3763636363601</v>
      </c>
      <c r="T44" s="54">
        <v>1517.8026712328799</v>
      </c>
      <c r="U44" s="56">
        <v>-35.957972657979802</v>
      </c>
    </row>
    <row r="45" spans="1:21" ht="12" thickBot="1">
      <c r="A45" s="80"/>
      <c r="B45" s="69" t="s">
        <v>76</v>
      </c>
      <c r="C45" s="70"/>
      <c r="D45" s="57"/>
      <c r="E45" s="57"/>
      <c r="F45" s="57"/>
      <c r="G45" s="57"/>
      <c r="H45" s="57"/>
      <c r="I45" s="57"/>
      <c r="J45" s="57"/>
      <c r="K45" s="57"/>
      <c r="L45" s="57"/>
      <c r="M45" s="57"/>
      <c r="N45" s="57"/>
      <c r="O45" s="54">
        <v>-695.12810000000002</v>
      </c>
      <c r="P45" s="57"/>
      <c r="Q45" s="57"/>
      <c r="R45" s="57"/>
      <c r="S45" s="57"/>
      <c r="T45" s="57"/>
      <c r="U45" s="58"/>
    </row>
    <row r="46" spans="1:21" ht="12" thickBot="1">
      <c r="A46" s="81"/>
      <c r="B46" s="69" t="s">
        <v>34</v>
      </c>
      <c r="C46" s="70"/>
      <c r="D46" s="59">
        <v>13224.120699999999</v>
      </c>
      <c r="E46" s="60"/>
      <c r="F46" s="60"/>
      <c r="G46" s="59">
        <v>48627.501700000001</v>
      </c>
      <c r="H46" s="61">
        <v>-72.805264022025597</v>
      </c>
      <c r="I46" s="59">
        <v>901.90599999999995</v>
      </c>
      <c r="J46" s="61">
        <v>6.8201585607124704</v>
      </c>
      <c r="K46" s="59">
        <v>8684.3690999999999</v>
      </c>
      <c r="L46" s="61">
        <v>17.858966215408099</v>
      </c>
      <c r="M46" s="61">
        <v>-0.89614605394881197</v>
      </c>
      <c r="N46" s="59">
        <v>110485.6706</v>
      </c>
      <c r="O46" s="59">
        <v>4130500.0238999999</v>
      </c>
      <c r="P46" s="59">
        <v>12</v>
      </c>
      <c r="Q46" s="59">
        <v>6</v>
      </c>
      <c r="R46" s="61">
        <v>100</v>
      </c>
      <c r="S46" s="59">
        <v>1102.0100583333301</v>
      </c>
      <c r="T46" s="59">
        <v>551.58448333333297</v>
      </c>
      <c r="U46" s="62">
        <v>49.9474184321382</v>
      </c>
    </row>
  </sheetData>
  <mergeCells count="44">
    <mergeCell ref="B18:C18"/>
    <mergeCell ref="A1:U4"/>
    <mergeCell ref="W1:W4"/>
    <mergeCell ref="B6:C6"/>
    <mergeCell ref="A7:C7"/>
    <mergeCell ref="A8:A46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36:C36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44:C44"/>
    <mergeCell ref="B45:C45"/>
    <mergeCell ref="B46:C46"/>
    <mergeCell ref="B19:C19"/>
    <mergeCell ref="B20:C20"/>
    <mergeCell ref="B21:C21"/>
    <mergeCell ref="B22:C22"/>
    <mergeCell ref="B23:C23"/>
    <mergeCell ref="B24:C24"/>
    <mergeCell ref="B43:C43"/>
    <mergeCell ref="B37:C37"/>
    <mergeCell ref="B38:C38"/>
    <mergeCell ref="B39:C39"/>
    <mergeCell ref="B40:C40"/>
    <mergeCell ref="B41:C41"/>
    <mergeCell ref="B42:C42"/>
  </mergeCells>
  <phoneticPr fontId="36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H63"/>
  <sheetViews>
    <sheetView workbookViewId="0">
      <selection activeCell="B34" sqref="B34:E39"/>
    </sheetView>
  </sheetViews>
  <sheetFormatPr defaultRowHeight="12.75"/>
  <cols>
    <col min="1" max="1" width="3.140625" style="28" customWidth="1"/>
    <col min="2" max="2" width="5.28515625" style="29" customWidth="1"/>
    <col min="3" max="3" width="9.140625" style="28"/>
    <col min="4" max="7" width="9.85546875" style="28" customWidth="1"/>
    <col min="8" max="8" width="11.140625" style="28" customWidth="1"/>
    <col min="9" max="16384" width="9.140625" style="3"/>
  </cols>
  <sheetData>
    <row r="1" spans="1:8">
      <c r="A1" s="38" t="s">
        <v>72</v>
      </c>
      <c r="B1" s="38" t="s">
        <v>62</v>
      </c>
      <c r="C1" s="38" t="s">
        <v>63</v>
      </c>
      <c r="D1" s="38" t="s">
        <v>64</v>
      </c>
      <c r="E1" s="38" t="s">
        <v>65</v>
      </c>
      <c r="F1" s="38" t="s">
        <v>66</v>
      </c>
      <c r="G1" s="38" t="s">
        <v>65</v>
      </c>
      <c r="H1" s="38" t="s">
        <v>67</v>
      </c>
    </row>
    <row r="2" spans="1:8">
      <c r="A2" s="37">
        <v>1</v>
      </c>
      <c r="B2" s="37">
        <v>12</v>
      </c>
      <c r="C2" s="37">
        <v>66900</v>
      </c>
      <c r="D2" s="37">
        <v>581196.31172649597</v>
      </c>
      <c r="E2" s="37">
        <v>450263.94590769202</v>
      </c>
      <c r="F2" s="37">
        <v>130932.36581880299</v>
      </c>
      <c r="G2" s="37">
        <v>450263.94590769202</v>
      </c>
      <c r="H2" s="37">
        <v>0.22528079269783599</v>
      </c>
    </row>
    <row r="3" spans="1:8">
      <c r="A3" s="37">
        <v>2</v>
      </c>
      <c r="B3" s="37">
        <v>13</v>
      </c>
      <c r="C3" s="37">
        <v>5128</v>
      </c>
      <c r="D3" s="37">
        <v>52417.061646153801</v>
      </c>
      <c r="E3" s="37">
        <v>40029.332494017101</v>
      </c>
      <c r="F3" s="37">
        <v>12387.729152136801</v>
      </c>
      <c r="G3" s="37">
        <v>40029.332494017101</v>
      </c>
      <c r="H3" s="37">
        <v>0.23633009487943499</v>
      </c>
    </row>
    <row r="4" spans="1:8">
      <c r="A4" s="37">
        <v>3</v>
      </c>
      <c r="B4" s="37">
        <v>14</v>
      </c>
      <c r="C4" s="37">
        <v>102439</v>
      </c>
      <c r="D4" s="37">
        <v>91423.122435700803</v>
      </c>
      <c r="E4" s="37">
        <v>63929.313983289998</v>
      </c>
      <c r="F4" s="37">
        <v>27493.808452410802</v>
      </c>
      <c r="G4" s="37">
        <v>63929.313983289998</v>
      </c>
      <c r="H4" s="37">
        <v>0.300731453049502</v>
      </c>
    </row>
    <row r="5" spans="1:8">
      <c r="A5" s="37">
        <v>4</v>
      </c>
      <c r="B5" s="37">
        <v>15</v>
      </c>
      <c r="C5" s="37">
        <v>3105</v>
      </c>
      <c r="D5" s="37">
        <v>54649.121764442898</v>
      </c>
      <c r="E5" s="37">
        <v>44195.2882430073</v>
      </c>
      <c r="F5" s="37">
        <v>10453.833521435599</v>
      </c>
      <c r="G5" s="37">
        <v>44195.2882430073</v>
      </c>
      <c r="H5" s="37">
        <v>0.19129005524545001</v>
      </c>
    </row>
    <row r="6" spans="1:8">
      <c r="A6" s="37">
        <v>5</v>
      </c>
      <c r="B6" s="37">
        <v>16</v>
      </c>
      <c r="C6" s="37">
        <v>9338</v>
      </c>
      <c r="D6" s="37">
        <v>222208.63950940201</v>
      </c>
      <c r="E6" s="37">
        <v>183510.987262393</v>
      </c>
      <c r="F6" s="37">
        <v>38697.652247008496</v>
      </c>
      <c r="G6" s="37">
        <v>183510.987262393</v>
      </c>
      <c r="H6" s="37">
        <v>0.17415007954886999</v>
      </c>
    </row>
    <row r="7" spans="1:8">
      <c r="A7" s="37">
        <v>6</v>
      </c>
      <c r="B7" s="37">
        <v>17</v>
      </c>
      <c r="C7" s="37">
        <v>33899.5</v>
      </c>
      <c r="D7" s="37">
        <v>360608.57570341899</v>
      </c>
      <c r="E7" s="37">
        <v>328222.857816239</v>
      </c>
      <c r="F7" s="37">
        <v>32385.7178871795</v>
      </c>
      <c r="G7" s="37">
        <v>328222.857816239</v>
      </c>
      <c r="H7" s="37">
        <v>8.9808507254733203E-2</v>
      </c>
    </row>
    <row r="8" spans="1:8">
      <c r="A8" s="37">
        <v>7</v>
      </c>
      <c r="B8" s="37">
        <v>18</v>
      </c>
      <c r="C8" s="37">
        <v>56555</v>
      </c>
      <c r="D8" s="37">
        <v>170072.569449573</v>
      </c>
      <c r="E8" s="37">
        <v>149311.452240171</v>
      </c>
      <c r="F8" s="37">
        <v>20761.117209401698</v>
      </c>
      <c r="G8" s="37">
        <v>149311.452240171</v>
      </c>
      <c r="H8" s="37">
        <v>0.12207210884502701</v>
      </c>
    </row>
    <row r="9" spans="1:8">
      <c r="A9" s="37">
        <v>8</v>
      </c>
      <c r="B9" s="37">
        <v>19</v>
      </c>
      <c r="C9" s="37">
        <v>18482</v>
      </c>
      <c r="D9" s="37">
        <v>150431.46058461501</v>
      </c>
      <c r="E9" s="37">
        <v>121711.893697436</v>
      </c>
      <c r="F9" s="37">
        <v>28719.566887179499</v>
      </c>
      <c r="G9" s="37">
        <v>121711.893697436</v>
      </c>
      <c r="H9" s="37">
        <v>0.190914631657287</v>
      </c>
    </row>
    <row r="10" spans="1:8">
      <c r="A10" s="37">
        <v>9</v>
      </c>
      <c r="B10" s="37">
        <v>21</v>
      </c>
      <c r="C10" s="37">
        <v>377298</v>
      </c>
      <c r="D10" s="37">
        <v>1502984.7026752101</v>
      </c>
      <c r="E10" s="37">
        <v>1458634.2586666699</v>
      </c>
      <c r="F10" s="37">
        <v>44350.444008546998</v>
      </c>
      <c r="G10" s="37">
        <v>1458634.2586666699</v>
      </c>
      <c r="H10" s="37">
        <v>2.9508247109638699E-2</v>
      </c>
    </row>
    <row r="11" spans="1:8">
      <c r="A11" s="37">
        <v>10</v>
      </c>
      <c r="B11" s="37">
        <v>22</v>
      </c>
      <c r="C11" s="37">
        <v>22654</v>
      </c>
      <c r="D11" s="37">
        <v>352861.29355042701</v>
      </c>
      <c r="E11" s="37">
        <v>317354.083035897</v>
      </c>
      <c r="F11" s="37">
        <v>35507.210514529899</v>
      </c>
      <c r="G11" s="37">
        <v>317354.083035897</v>
      </c>
      <c r="H11" s="37">
        <v>0.100626538426084</v>
      </c>
    </row>
    <row r="12" spans="1:8">
      <c r="A12" s="37">
        <v>11</v>
      </c>
      <c r="B12" s="37">
        <v>23</v>
      </c>
      <c r="C12" s="37">
        <v>154344.96400000001</v>
      </c>
      <c r="D12" s="37">
        <v>1458282.4301119701</v>
      </c>
      <c r="E12" s="37">
        <v>1282446.42859744</v>
      </c>
      <c r="F12" s="37">
        <v>175836.00151453001</v>
      </c>
      <c r="G12" s="37">
        <v>1282446.42859744</v>
      </c>
      <c r="H12" s="37">
        <v>0.12057746694584399</v>
      </c>
    </row>
    <row r="13" spans="1:8">
      <c r="A13" s="37">
        <v>12</v>
      </c>
      <c r="B13" s="37">
        <v>24</v>
      </c>
      <c r="C13" s="37">
        <v>14660</v>
      </c>
      <c r="D13" s="37">
        <v>457159.69345128199</v>
      </c>
      <c r="E13" s="37">
        <v>429147.81039743603</v>
      </c>
      <c r="F13" s="37">
        <v>28011.883053846199</v>
      </c>
      <c r="G13" s="37">
        <v>429147.81039743603</v>
      </c>
      <c r="H13" s="37">
        <v>6.12737375037882E-2</v>
      </c>
    </row>
    <row r="14" spans="1:8">
      <c r="A14" s="37">
        <v>13</v>
      </c>
      <c r="B14" s="37">
        <v>25</v>
      </c>
      <c r="C14" s="37">
        <v>69273</v>
      </c>
      <c r="D14" s="37">
        <v>819118.22970000003</v>
      </c>
      <c r="E14" s="37">
        <v>732394.01419999998</v>
      </c>
      <c r="F14" s="37">
        <v>86724.215500000006</v>
      </c>
      <c r="G14" s="37">
        <v>732394.01419999998</v>
      </c>
      <c r="H14" s="37">
        <v>0.105875089035392</v>
      </c>
    </row>
    <row r="15" spans="1:8">
      <c r="A15" s="37">
        <v>14</v>
      </c>
      <c r="B15" s="37">
        <v>26</v>
      </c>
      <c r="C15" s="37">
        <v>53811</v>
      </c>
      <c r="D15" s="37">
        <v>277443.45220874401</v>
      </c>
      <c r="E15" s="37">
        <v>244689.60770655799</v>
      </c>
      <c r="F15" s="37">
        <v>32753.844502185901</v>
      </c>
      <c r="G15" s="37">
        <v>244689.60770655799</v>
      </c>
      <c r="H15" s="37">
        <v>0.118055929024205</v>
      </c>
    </row>
    <row r="16" spans="1:8">
      <c r="A16" s="37">
        <v>15</v>
      </c>
      <c r="B16" s="37">
        <v>27</v>
      </c>
      <c r="C16" s="37">
        <v>136834.573</v>
      </c>
      <c r="D16" s="37">
        <v>1053579.8177</v>
      </c>
      <c r="E16" s="37">
        <v>1001918.5609</v>
      </c>
      <c r="F16" s="37">
        <v>51661.256800000003</v>
      </c>
      <c r="G16" s="37">
        <v>1001918.5609</v>
      </c>
      <c r="H16" s="37">
        <v>4.9034022797416803E-2</v>
      </c>
    </row>
    <row r="17" spans="1:8">
      <c r="A17" s="37">
        <v>16</v>
      </c>
      <c r="B17" s="37">
        <v>29</v>
      </c>
      <c r="C17" s="37">
        <v>183608</v>
      </c>
      <c r="D17" s="37">
        <v>2498554.20905641</v>
      </c>
      <c r="E17" s="37">
        <v>2314859.5229299101</v>
      </c>
      <c r="F17" s="37">
        <v>183694.686126496</v>
      </c>
      <c r="G17" s="37">
        <v>2314859.5229299101</v>
      </c>
      <c r="H17" s="37">
        <v>7.3520392497655199E-2</v>
      </c>
    </row>
    <row r="18" spans="1:8">
      <c r="A18" s="37">
        <v>17</v>
      </c>
      <c r="B18" s="37">
        <v>31</v>
      </c>
      <c r="C18" s="37">
        <v>22119.359</v>
      </c>
      <c r="D18" s="37">
        <v>193591.72477388999</v>
      </c>
      <c r="E18" s="37">
        <v>165548.270279177</v>
      </c>
      <c r="F18" s="37">
        <v>28043.454494713202</v>
      </c>
      <c r="G18" s="37">
        <v>165548.270279177</v>
      </c>
      <c r="H18" s="37">
        <v>0.14485874604127399</v>
      </c>
    </row>
    <row r="19" spans="1:8">
      <c r="A19" s="37">
        <v>18</v>
      </c>
      <c r="B19" s="37">
        <v>32</v>
      </c>
      <c r="C19" s="37">
        <v>11436.058999999999</v>
      </c>
      <c r="D19" s="37">
        <v>189312.72575567701</v>
      </c>
      <c r="E19" s="37">
        <v>177985.14306344499</v>
      </c>
      <c r="F19" s="37">
        <v>11327.582692231301</v>
      </c>
      <c r="G19" s="37">
        <v>177985.14306344499</v>
      </c>
      <c r="H19" s="37">
        <v>5.9835294468531697E-2</v>
      </c>
    </row>
    <row r="20" spans="1:8">
      <c r="A20" s="37">
        <v>19</v>
      </c>
      <c r="B20" s="37">
        <v>33</v>
      </c>
      <c r="C20" s="37">
        <v>44463.989000000001</v>
      </c>
      <c r="D20" s="37">
        <v>566743.86281595204</v>
      </c>
      <c r="E20" s="37">
        <v>471481.61830577702</v>
      </c>
      <c r="F20" s="37">
        <v>95262.244510174394</v>
      </c>
      <c r="G20" s="37">
        <v>471481.61830577702</v>
      </c>
      <c r="H20" s="37">
        <v>0.16808694502107099</v>
      </c>
    </row>
    <row r="21" spans="1:8">
      <c r="A21" s="37">
        <v>20</v>
      </c>
      <c r="B21" s="37">
        <v>34</v>
      </c>
      <c r="C21" s="37">
        <v>28573.82</v>
      </c>
      <c r="D21" s="37">
        <v>171609.27184287101</v>
      </c>
      <c r="E21" s="37">
        <v>126290.839188953</v>
      </c>
      <c r="F21" s="37">
        <v>45318.432653918302</v>
      </c>
      <c r="G21" s="37">
        <v>126290.839188953</v>
      </c>
      <c r="H21" s="37">
        <v>0.26407916173324703</v>
      </c>
    </row>
    <row r="22" spans="1:8">
      <c r="A22" s="37">
        <v>21</v>
      </c>
      <c r="B22" s="37">
        <v>35</v>
      </c>
      <c r="C22" s="37">
        <v>25668.755000000001</v>
      </c>
      <c r="D22" s="37">
        <v>763328.52192035399</v>
      </c>
      <c r="E22" s="37">
        <v>743124.94557433599</v>
      </c>
      <c r="F22" s="37">
        <v>20203.5763460177</v>
      </c>
      <c r="G22" s="37">
        <v>743124.94557433599</v>
      </c>
      <c r="H22" s="37">
        <v>2.6467734095917499E-2</v>
      </c>
    </row>
    <row r="23" spans="1:8">
      <c r="A23" s="37">
        <v>22</v>
      </c>
      <c r="B23" s="37">
        <v>36</v>
      </c>
      <c r="C23" s="37">
        <v>123709.164</v>
      </c>
      <c r="D23" s="37">
        <v>704639.31300265505</v>
      </c>
      <c r="E23" s="37">
        <v>603512.32118951005</v>
      </c>
      <c r="F23" s="37">
        <v>101126.991813145</v>
      </c>
      <c r="G23" s="37">
        <v>603512.32118951005</v>
      </c>
      <c r="H23" s="37">
        <v>0.14351596617880399</v>
      </c>
    </row>
    <row r="24" spans="1:8">
      <c r="A24" s="37">
        <v>23</v>
      </c>
      <c r="B24" s="37">
        <v>37</v>
      </c>
      <c r="C24" s="37">
        <v>148886.908</v>
      </c>
      <c r="D24" s="37">
        <v>1345448.0513831901</v>
      </c>
      <c r="E24" s="37">
        <v>1252829.5945500699</v>
      </c>
      <c r="F24" s="37">
        <v>92618.456833110904</v>
      </c>
      <c r="G24" s="37">
        <v>1252829.5945500699</v>
      </c>
      <c r="H24" s="37">
        <v>6.8838374501263497E-2</v>
      </c>
    </row>
    <row r="25" spans="1:8">
      <c r="A25" s="37">
        <v>24</v>
      </c>
      <c r="B25" s="37">
        <v>38</v>
      </c>
      <c r="C25" s="37">
        <v>416346.80699999997</v>
      </c>
      <c r="D25" s="37">
        <v>1577302.26893717</v>
      </c>
      <c r="E25" s="37">
        <v>1638137.25871858</v>
      </c>
      <c r="F25" s="37">
        <v>-60834.989781415898</v>
      </c>
      <c r="G25" s="37">
        <v>1638137.25871858</v>
      </c>
      <c r="H25" s="37">
        <v>-3.8569011773760001E-2</v>
      </c>
    </row>
    <row r="26" spans="1:8">
      <c r="A26" s="37">
        <v>25</v>
      </c>
      <c r="B26" s="37">
        <v>39</v>
      </c>
      <c r="C26" s="37">
        <v>148556.03599999999</v>
      </c>
      <c r="D26" s="37">
        <v>88847.323968633194</v>
      </c>
      <c r="E26" s="37">
        <v>66110.392982517995</v>
      </c>
      <c r="F26" s="37">
        <v>22736.930986115301</v>
      </c>
      <c r="G26" s="37">
        <v>66110.392982517995</v>
      </c>
      <c r="H26" s="37">
        <v>0.25591013854443501</v>
      </c>
    </row>
    <row r="27" spans="1:8">
      <c r="A27" s="37">
        <v>26</v>
      </c>
      <c r="B27" s="37">
        <v>42</v>
      </c>
      <c r="C27" s="37">
        <v>7465.2759999999998</v>
      </c>
      <c r="D27" s="37">
        <v>104126.0735</v>
      </c>
      <c r="E27" s="37">
        <v>93983.734299999996</v>
      </c>
      <c r="F27" s="37">
        <v>10142.3392</v>
      </c>
      <c r="G27" s="37">
        <v>93983.734299999996</v>
      </c>
      <c r="H27" s="37">
        <v>9.7404414274778195E-2</v>
      </c>
    </row>
    <row r="28" spans="1:8">
      <c r="A28" s="37">
        <v>27</v>
      </c>
      <c r="B28" s="37">
        <v>43</v>
      </c>
      <c r="C28" s="37">
        <v>455.78</v>
      </c>
      <c r="D28" s="37">
        <v>3393.3159999999998</v>
      </c>
      <c r="E28" s="37">
        <v>3091.2393000000002</v>
      </c>
      <c r="F28" s="37">
        <v>302.07670000000002</v>
      </c>
      <c r="G28" s="37">
        <v>3091.2393000000002</v>
      </c>
      <c r="H28" s="37">
        <v>8.9021093231517495E-2</v>
      </c>
    </row>
    <row r="29" spans="1:8">
      <c r="A29" s="37">
        <v>28</v>
      </c>
      <c r="B29" s="37">
        <v>75</v>
      </c>
      <c r="C29" s="37">
        <v>95</v>
      </c>
      <c r="D29" s="37">
        <v>30154.700854700899</v>
      </c>
      <c r="E29" s="37">
        <v>28300.995726495701</v>
      </c>
      <c r="F29" s="37">
        <v>1853.70512820513</v>
      </c>
      <c r="G29" s="37">
        <v>28300.995726495701</v>
      </c>
      <c r="H29" s="37">
        <v>6.14731725291233E-2</v>
      </c>
    </row>
    <row r="30" spans="1:8">
      <c r="A30" s="37">
        <v>29</v>
      </c>
      <c r="B30" s="37">
        <v>76</v>
      </c>
      <c r="C30" s="37">
        <v>1553</v>
      </c>
      <c r="D30" s="37">
        <v>276196.881045299</v>
      </c>
      <c r="E30" s="37">
        <v>321590.22414786299</v>
      </c>
      <c r="F30" s="37">
        <v>-45393.343102564097</v>
      </c>
      <c r="G30" s="37">
        <v>321590.22414786299</v>
      </c>
      <c r="H30" s="37">
        <v>-0.16435139647764199</v>
      </c>
    </row>
    <row r="31" spans="1:8">
      <c r="A31" s="30">
        <v>30</v>
      </c>
      <c r="B31" s="39">
        <v>99</v>
      </c>
      <c r="C31" s="40">
        <v>11</v>
      </c>
      <c r="D31" s="40">
        <v>13224.1207170411</v>
      </c>
      <c r="E31" s="40">
        <v>12322.214885409599</v>
      </c>
      <c r="F31" s="40">
        <v>901.90583163149495</v>
      </c>
      <c r="G31" s="40">
        <v>12322.214885409599</v>
      </c>
      <c r="H31" s="40">
        <v>6.8201572787313397E-2</v>
      </c>
    </row>
    <row r="32" spans="1:8">
      <c r="A32" s="30">
        <v>31</v>
      </c>
      <c r="B32" s="39">
        <v>40</v>
      </c>
      <c r="C32" s="40">
        <v>0</v>
      </c>
      <c r="D32" s="40">
        <v>0</v>
      </c>
      <c r="E32" s="40">
        <v>0</v>
      </c>
      <c r="F32" s="30">
        <v>0</v>
      </c>
      <c r="G32" s="30">
        <v>0</v>
      </c>
      <c r="H32" s="30">
        <v>0</v>
      </c>
    </row>
    <row r="33" spans="1:8">
      <c r="A33" s="30"/>
      <c r="B33" s="39">
        <v>9101</v>
      </c>
      <c r="C33" s="40">
        <v>0</v>
      </c>
      <c r="D33" s="40">
        <v>0</v>
      </c>
      <c r="E33" s="40">
        <v>0</v>
      </c>
      <c r="F33" s="40">
        <v>0</v>
      </c>
      <c r="G33" s="40">
        <v>0</v>
      </c>
      <c r="H33" s="40">
        <v>0</v>
      </c>
    </row>
    <row r="34" spans="1:8">
      <c r="A34" s="30"/>
      <c r="B34" s="33">
        <v>70</v>
      </c>
      <c r="C34" s="34">
        <v>49</v>
      </c>
      <c r="D34" s="34">
        <v>51402.93</v>
      </c>
      <c r="E34" s="34">
        <v>49918.82</v>
      </c>
      <c r="F34" s="30"/>
      <c r="G34" s="30"/>
      <c r="H34" s="30"/>
    </row>
    <row r="35" spans="1:8">
      <c r="A35" s="30"/>
      <c r="B35" s="33">
        <v>71</v>
      </c>
      <c r="C35" s="34">
        <v>51</v>
      </c>
      <c r="D35" s="34">
        <v>136434.26</v>
      </c>
      <c r="E35" s="34">
        <v>159805.5</v>
      </c>
      <c r="F35" s="30"/>
      <c r="G35" s="30"/>
      <c r="H35" s="30"/>
    </row>
    <row r="36" spans="1:8">
      <c r="A36" s="30"/>
      <c r="B36" s="33">
        <v>72</v>
      </c>
      <c r="C36" s="34">
        <v>33</v>
      </c>
      <c r="D36" s="34">
        <v>101026.47</v>
      </c>
      <c r="E36" s="34">
        <v>105006.89</v>
      </c>
      <c r="F36" s="30"/>
      <c r="G36" s="30"/>
      <c r="H36" s="30"/>
    </row>
    <row r="37" spans="1:8">
      <c r="A37" s="30"/>
      <c r="B37" s="33">
        <v>73</v>
      </c>
      <c r="C37" s="34">
        <v>77</v>
      </c>
      <c r="D37" s="34">
        <v>146125.78</v>
      </c>
      <c r="E37" s="34">
        <v>168634.33</v>
      </c>
      <c r="F37" s="30"/>
      <c r="G37" s="30"/>
      <c r="H37" s="30"/>
    </row>
    <row r="38" spans="1:8">
      <c r="A38" s="30"/>
      <c r="B38" s="33">
        <v>77</v>
      </c>
      <c r="C38" s="34">
        <v>52</v>
      </c>
      <c r="D38" s="34">
        <v>75241.97</v>
      </c>
      <c r="E38" s="34">
        <v>77074.47</v>
      </c>
      <c r="F38" s="30"/>
      <c r="G38" s="30"/>
      <c r="H38" s="30"/>
    </row>
    <row r="39" spans="1:8">
      <c r="A39" s="30"/>
      <c r="B39" s="33">
        <v>78</v>
      </c>
      <c r="C39" s="34">
        <v>42</v>
      </c>
      <c r="D39" s="34">
        <v>49120.56</v>
      </c>
      <c r="E39" s="34">
        <v>42506.77</v>
      </c>
      <c r="F39" s="34"/>
      <c r="G39" s="30"/>
      <c r="H39" s="30"/>
    </row>
    <row r="40" spans="1:8">
      <c r="A40" s="30"/>
      <c r="B40" s="33">
        <v>74</v>
      </c>
      <c r="C40" s="34">
        <v>0</v>
      </c>
      <c r="D40" s="34">
        <v>0</v>
      </c>
      <c r="E40" s="34">
        <v>0</v>
      </c>
      <c r="F40" s="30"/>
      <c r="G40" s="30"/>
      <c r="H40" s="30"/>
    </row>
    <row r="41" spans="1:8">
      <c r="A41" s="30"/>
      <c r="B41" s="31"/>
      <c r="C41" s="30"/>
      <c r="D41" s="30"/>
      <c r="E41" s="30"/>
      <c r="F41" s="30"/>
      <c r="G41" s="30"/>
      <c r="H41" s="30"/>
    </row>
    <row r="42" spans="1:8">
      <c r="A42" s="30"/>
      <c r="B42" s="31"/>
      <c r="C42" s="30"/>
      <c r="D42" s="30"/>
      <c r="E42" s="30"/>
      <c r="F42" s="30"/>
      <c r="G42" s="30"/>
      <c r="H42" s="30"/>
    </row>
    <row r="43" spans="1:8">
      <c r="A43" s="30"/>
      <c r="B43" s="31"/>
      <c r="C43" s="31"/>
      <c r="D43" s="31"/>
      <c r="E43" s="31"/>
      <c r="F43" s="31"/>
      <c r="G43" s="31"/>
      <c r="H43" s="31"/>
    </row>
    <row r="44" spans="1:8">
      <c r="A44" s="30"/>
      <c r="B44" s="31"/>
      <c r="C44" s="31"/>
      <c r="D44" s="31"/>
      <c r="E44" s="31"/>
      <c r="F44" s="31"/>
      <c r="G44" s="31"/>
      <c r="H44" s="31"/>
    </row>
    <row r="45" spans="1:8">
      <c r="A45" s="30"/>
      <c r="B45" s="31"/>
      <c r="C45" s="30"/>
      <c r="D45" s="30"/>
      <c r="E45" s="30"/>
      <c r="F45" s="30"/>
      <c r="G45" s="30"/>
      <c r="H45" s="30"/>
    </row>
    <row r="46" spans="1:8">
      <c r="A46" s="30"/>
      <c r="B46" s="31"/>
      <c r="C46" s="30"/>
      <c r="D46" s="30"/>
      <c r="E46" s="30"/>
      <c r="F46" s="30"/>
      <c r="G46" s="30"/>
      <c r="H46" s="30"/>
    </row>
    <row r="47" spans="1:8">
      <c r="A47" s="30"/>
      <c r="B47" s="31"/>
      <c r="C47" s="30"/>
      <c r="D47" s="30"/>
      <c r="E47" s="30"/>
      <c r="F47" s="30"/>
      <c r="G47" s="30"/>
      <c r="H47" s="30"/>
    </row>
    <row r="48" spans="1:8">
      <c r="A48" s="30"/>
      <c r="B48" s="31"/>
      <c r="C48" s="30"/>
      <c r="D48" s="30"/>
      <c r="E48" s="30"/>
      <c r="F48" s="30"/>
      <c r="G48" s="30"/>
      <c r="H48" s="30"/>
    </row>
    <row r="49" spans="1:8">
      <c r="A49" s="30"/>
      <c r="B49" s="31"/>
      <c r="C49" s="30"/>
      <c r="D49" s="30"/>
      <c r="E49" s="30"/>
      <c r="F49" s="30"/>
      <c r="G49" s="30"/>
      <c r="H49" s="30"/>
    </row>
    <row r="50" spans="1:8">
      <c r="A50" s="30"/>
      <c r="B50" s="31"/>
      <c r="C50" s="30"/>
      <c r="D50" s="30"/>
      <c r="E50" s="30"/>
      <c r="F50" s="30"/>
      <c r="G50" s="30"/>
      <c r="H50" s="30"/>
    </row>
    <row r="51" spans="1:8">
      <c r="A51" s="30"/>
      <c r="B51" s="31"/>
      <c r="C51" s="30"/>
      <c r="D51" s="30"/>
      <c r="E51" s="30"/>
      <c r="F51" s="30"/>
      <c r="G51" s="30"/>
      <c r="H51" s="30"/>
    </row>
    <row r="52" spans="1:8">
      <c r="A52" s="30"/>
      <c r="B52" s="31"/>
      <c r="C52" s="30"/>
      <c r="D52" s="30"/>
      <c r="E52" s="30"/>
      <c r="F52" s="30"/>
      <c r="G52" s="30"/>
      <c r="H52" s="30"/>
    </row>
    <row r="53" spans="1:8">
      <c r="A53" s="30"/>
      <c r="B53" s="31"/>
      <c r="C53" s="30"/>
      <c r="D53" s="30"/>
      <c r="E53" s="30"/>
      <c r="F53" s="30"/>
      <c r="G53" s="30"/>
      <c r="H53" s="30"/>
    </row>
    <row r="54" spans="1:8">
      <c r="A54" s="30"/>
      <c r="B54" s="31"/>
      <c r="C54" s="30"/>
      <c r="D54" s="30"/>
      <c r="E54" s="30"/>
      <c r="F54" s="30"/>
      <c r="G54" s="30"/>
      <c r="H54" s="30"/>
    </row>
    <row r="55" spans="1:8">
      <c r="A55" s="30"/>
      <c r="B55" s="31"/>
      <c r="C55" s="30"/>
      <c r="D55" s="30"/>
      <c r="E55" s="30"/>
      <c r="F55" s="30"/>
      <c r="G55" s="30"/>
      <c r="H55" s="30"/>
    </row>
    <row r="56" spans="1:8">
      <c r="A56" s="30"/>
      <c r="B56" s="31"/>
      <c r="C56" s="30"/>
      <c r="D56" s="30"/>
      <c r="E56" s="30"/>
      <c r="F56" s="30"/>
      <c r="G56" s="30"/>
      <c r="H56" s="30"/>
    </row>
    <row r="57" spans="1:8">
      <c r="A57" s="30"/>
      <c r="B57" s="31"/>
      <c r="C57" s="30"/>
      <c r="D57" s="30"/>
      <c r="E57" s="30"/>
      <c r="F57" s="30"/>
      <c r="G57" s="30"/>
      <c r="H57" s="30"/>
    </row>
    <row r="58" spans="1:8">
      <c r="A58" s="30"/>
      <c r="B58" s="31"/>
      <c r="C58" s="30"/>
      <c r="D58" s="30"/>
      <c r="E58" s="30"/>
      <c r="F58" s="30"/>
      <c r="G58" s="30"/>
      <c r="H58" s="30"/>
    </row>
    <row r="59" spans="1:8">
      <c r="A59" s="30"/>
      <c r="B59" s="31"/>
      <c r="C59" s="30"/>
      <c r="D59" s="30"/>
      <c r="E59" s="30"/>
      <c r="F59" s="30"/>
      <c r="G59" s="30"/>
      <c r="H59" s="30"/>
    </row>
    <row r="60" spans="1:8">
      <c r="A60" s="30"/>
      <c r="B60" s="31"/>
      <c r="C60" s="30"/>
      <c r="D60" s="30"/>
      <c r="E60" s="30"/>
      <c r="F60" s="30"/>
      <c r="G60" s="30"/>
      <c r="H60" s="30"/>
    </row>
    <row r="61" spans="1:8">
      <c r="A61" s="30"/>
      <c r="B61" s="31"/>
      <c r="C61" s="30"/>
      <c r="D61" s="30"/>
      <c r="E61" s="30"/>
      <c r="F61" s="30"/>
      <c r="G61" s="30"/>
      <c r="H61" s="30"/>
    </row>
    <row r="62" spans="1:8">
      <c r="A62" s="30"/>
      <c r="B62" s="31"/>
      <c r="C62" s="30"/>
      <c r="D62" s="30"/>
      <c r="E62" s="30"/>
      <c r="F62" s="30"/>
      <c r="G62" s="30"/>
      <c r="H62" s="30"/>
    </row>
    <row r="63" spans="1:8">
      <c r="A63" s="30"/>
      <c r="B63" s="31"/>
      <c r="C63" s="30"/>
      <c r="D63" s="30"/>
      <c r="E63" s="30"/>
      <c r="F63" s="30"/>
      <c r="G63" s="30"/>
      <c r="H63" s="30"/>
    </row>
  </sheetData>
  <phoneticPr fontId="3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yangjin</cp:lastModifiedBy>
  <dcterms:created xsi:type="dcterms:W3CDTF">2013-06-21T00:28:37Z</dcterms:created>
  <dcterms:modified xsi:type="dcterms:W3CDTF">2016-05-05T04:54:34Z</dcterms:modified>
</cp:coreProperties>
</file>