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<sst xmlns="http://schemas.openxmlformats.org/spreadsheetml/2006/main" count="119" uniqueCount="78">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</sst>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0" fontId="36" fillId="33" borderId="18" xfId="0" applyFont="1" applyFill="1" applyBorder="1" applyAlignment="1">
      <alignment vertical="center" wrapText="1"/>
    </xf>
    <xf numFmtId="49" fontId="36" fillId="33" borderId="18" xfId="0" applyNumberFormat="1" applyFont="1" applyFill="1" applyBorder="1" applyAlignment="1">
      <alignment horizontal="left" vertical="top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5" fillId="0" borderId="19" xfId="397" applyFont="1" applyBorder="1" applyAlignment="1">
      <alignment wrapText="1"/>
    </xf>
    <xf numFmtId="49" fontId="36" fillId="33" borderId="15" xfId="397" applyNumberFormat="1" applyFont="1" applyFill="1" applyBorder="1" applyAlignment="1">
      <alignment horizontal="left" vertical="top" wrapText="1"/>
    </xf>
    <xf numFmtId="0" fontId="35" fillId="0" borderId="0" xfId="397" applyFont="1" applyAlignment="1">
      <alignment wrapText="1"/>
    </xf>
    <xf numFmtId="14" fontId="36" fillId="33" borderId="12" xfId="397" applyNumberFormat="1" applyFont="1" applyFill="1" applyBorder="1" applyAlignment="1">
      <alignment vertical="center" wrapText="1"/>
    </xf>
    <xf numFmtId="14" fontId="36" fillId="33" borderId="16" xfId="397" applyNumberFormat="1" applyFont="1" applyFill="1" applyBorder="1" applyAlignment="1">
      <alignment vertical="center" wrapText="1"/>
    </xf>
    <xf numFmtId="14" fontId="36" fillId="33" borderId="17" xfId="397" applyNumberFormat="1" applyFont="1" applyFill="1" applyBorder="1" applyAlignment="1">
      <alignment vertical="center" wrapText="1"/>
    </xf>
    <xf numFmtId="49" fontId="37" fillId="33" borderId="15" xfId="397" applyNumberFormat="1" applyFont="1" applyFill="1" applyBorder="1" applyAlignment="1">
      <alignment horizontal="left" vertical="top" wrapText="1"/>
    </xf>
    <xf numFmtId="49" fontId="37" fillId="33" borderId="14" xfId="397" applyNumberFormat="1" applyFont="1" applyFill="1" applyBorder="1" applyAlignment="1">
      <alignment horizontal="left" vertical="top" wrapText="1"/>
    </xf>
    <xf numFmtId="49" fontId="37" fillId="33" borderId="13" xfId="397" applyNumberFormat="1" applyFont="1" applyFill="1" applyBorder="1" applyAlignment="1">
      <alignment horizontal="left" vertical="top" wrapText="1"/>
    </xf>
    <xf numFmtId="0" fontId="36" fillId="33" borderId="15" xfId="397" applyFont="1" applyFill="1" applyBorder="1" applyAlignment="1">
      <alignment vertical="center" wrapText="1"/>
    </xf>
    <xf numFmtId="0" fontId="36" fillId="33" borderId="13" xfId="397" applyFont="1" applyFill="1" applyBorder="1" applyAlignment="1">
      <alignment vertical="center" wrapText="1"/>
    </xf>
    <xf numFmtId="0" fontId="35" fillId="0" borderId="0" xfId="397" applyFont="1" applyAlignment="1">
      <alignment horizontal="right" vertical="center" wrapText="1"/>
    </xf>
    <xf numFmtId="49" fontId="36" fillId="33" borderId="13" xfId="397" applyNumberFormat="1" applyFont="1" applyFill="1" applyBorder="1" applyAlignment="1">
      <alignment horizontal="left" vertical="top" wrapText="1"/>
    </xf>
    <xf numFmtId="0" fontId="1" fillId="0" borderId="0" xfId="397">
      <alignment vertical="center"/>
    </xf>
    <xf numFmtId="0" fontId="41" fillId="0" borderId="0" xfId="397" applyFont="1" applyAlignment="1">
      <alignment horizontal="left" wrapText="1"/>
    </xf>
    <xf numFmtId="0" fontId="47" fillId="0" borderId="19" xfId="397" applyFont="1" applyBorder="1" applyAlignment="1">
      <alignment horizontal="left" vertical="center" wrapText="1"/>
    </xf>
    <xf numFmtId="0" fontId="36" fillId="0" borderId="10" xfId="397" applyFont="1" applyBorder="1" applyAlignment="1">
      <alignment wrapText="1"/>
    </xf>
    <xf numFmtId="0" fontId="35" fillId="0" borderId="11" xfId="397" applyFont="1" applyBorder="1" applyAlignment="1">
      <alignment wrapText="1"/>
    </xf>
    <xf numFmtId="0" fontId="35" fillId="0" borderId="11" xfId="397" applyFont="1" applyBorder="1" applyAlignment="1">
      <alignment horizontal="right" vertical="center" wrapText="1"/>
    </xf>
    <xf numFmtId="49" fontId="36" fillId="33" borderId="10" xfId="397" applyNumberFormat="1" applyFont="1" applyFill="1" applyBorder="1" applyAlignment="1">
      <alignment vertical="center" wrapText="1"/>
    </xf>
    <xf numFmtId="49" fontId="36" fillId="33" borderId="12" xfId="397" applyNumberFormat="1" applyFont="1" applyFill="1" applyBorder="1" applyAlignment="1">
      <alignment vertical="center" wrapText="1"/>
    </xf>
    <xf numFmtId="0" fontId="36" fillId="33" borderId="10" xfId="397" applyFont="1" applyFill="1" applyBorder="1" applyAlignment="1">
      <alignment vertical="center" wrapText="1"/>
    </xf>
    <xf numFmtId="0" fontId="36" fillId="33" borderId="12" xfId="397" applyFont="1" applyFill="1" applyBorder="1" applyAlignment="1">
      <alignment vertical="center" wrapText="1"/>
    </xf>
    <xf numFmtId="4" fontId="37" fillId="34" borderId="10" xfId="397" applyNumberFormat="1" applyFont="1" applyFill="1" applyBorder="1" applyAlignment="1">
      <alignment horizontal="right" vertical="top" wrapText="1"/>
    </xf>
    <xf numFmtId="176" fontId="37" fillId="34" borderId="10" xfId="397" applyNumberFormat="1" applyFont="1" applyFill="1" applyBorder="1" applyAlignment="1">
      <alignment horizontal="right" vertical="top" wrapText="1"/>
    </xf>
    <xf numFmtId="176" fontId="37" fillId="34" borderId="12" xfId="397" applyNumberFormat="1" applyFont="1" applyFill="1" applyBorder="1" applyAlignment="1">
      <alignment horizontal="right" vertical="top" wrapText="1"/>
    </xf>
    <xf numFmtId="4" fontId="36" fillId="35" borderId="10" xfId="397" applyNumberFormat="1" applyFont="1" applyFill="1" applyBorder="1" applyAlignment="1">
      <alignment horizontal="right" vertical="top" wrapText="1"/>
    </xf>
    <xf numFmtId="176" fontId="36" fillId="35" borderId="10" xfId="397" applyNumberFormat="1" applyFont="1" applyFill="1" applyBorder="1" applyAlignment="1">
      <alignment horizontal="right" vertical="top" wrapText="1"/>
    </xf>
    <xf numFmtId="176" fontId="36" fillId="35" borderId="12" xfId="397" applyNumberFormat="1" applyFont="1" applyFill="1" applyBorder="1" applyAlignment="1">
      <alignment horizontal="right" vertical="top" wrapText="1"/>
    </xf>
    <xf numFmtId="0" fontId="36" fillId="35" borderId="10" xfId="397" applyFont="1" applyFill="1" applyBorder="1" applyAlignment="1">
      <alignment horizontal="right" vertical="top" wrapText="1"/>
    </xf>
    <xf numFmtId="0" fontId="36" fillId="35" borderId="12" xfId="397" applyFont="1" applyFill="1" applyBorder="1" applyAlignment="1">
      <alignment horizontal="right" vertical="top" wrapText="1"/>
    </xf>
    <xf numFmtId="4" fontId="36" fillId="35" borderId="13" xfId="397" applyNumberFormat="1" applyFont="1" applyFill="1" applyBorder="1" applyAlignment="1">
      <alignment horizontal="right" vertical="top" wrapText="1"/>
    </xf>
    <xf numFmtId="0" fontId="36" fillId="35" borderId="13" xfId="397" applyFont="1" applyFill="1" applyBorder="1" applyAlignment="1">
      <alignment horizontal="right" vertical="top" wrapText="1"/>
    </xf>
    <xf numFmtId="176" fontId="36" fillId="35" borderId="13" xfId="397" applyNumberFormat="1" applyFont="1" applyFill="1" applyBorder="1" applyAlignment="1">
      <alignment horizontal="right" vertical="top" wrapText="1"/>
    </xf>
    <xf numFmtId="176" fontId="36" fillId="35" borderId="20" xfId="397" applyNumberFormat="1" applyFont="1" applyFill="1" applyBorder="1" applyAlignment="1">
      <alignment horizontal="right" vertical="top" wrapText="1"/>
    </xf>
  </cellXfs>
  <cellStyles count="41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17025223.859000001</v>
      </c>
      <c r="F3" s="25">
        <f>RA!I7</f>
        <v>1735756.6344000001</v>
      </c>
      <c r="G3" s="16">
        <f>SUM(G4:G41)</f>
        <v>15290266.263400001</v>
      </c>
      <c r="H3" s="27">
        <f>RA!J7</f>
        <v>10.1903544702679</v>
      </c>
      <c r="I3" s="20">
        <f>SUM(I4:I41)</f>
        <v>17025231.085418213</v>
      </c>
      <c r="J3" s="21">
        <f>SUM(J4:J41)</f>
        <v>15290266.043565504</v>
      </c>
      <c r="K3" s="22">
        <f>E3-I3</f>
        <v>-7.22641821205616</v>
      </c>
      <c r="L3" s="22">
        <f>G3-J3</f>
        <v>0.21983449719846249</v>
      </c>
    </row>
    <row r="4" spans="1:13" x14ac:dyDescent="0.2">
      <c r="A4" s="45">
        <f>RA!A8</f>
        <v>42497</v>
      </c>
      <c r="B4" s="12">
        <v>12</v>
      </c>
      <c r="C4" s="43" t="s">
        <v>6</v>
      </c>
      <c r="D4" s="43"/>
      <c r="E4" s="15">
        <f>VLOOKUP(C4,RA!B8:D35,3,0)</f>
        <v>562946.53390000004</v>
      </c>
      <c r="F4" s="25">
        <f>VLOOKUP(C4,RA!B8:I38,8,0)</f>
        <v>139729.23449999999</v>
      </c>
      <c r="G4" s="16">
        <f t="shared" ref="G4:G41" si="0">E4-F4</f>
        <v>423217.29940000002</v>
      </c>
      <c r="H4" s="27">
        <f>RA!J8</f>
        <v>24.821048907074498</v>
      </c>
      <c r="I4" s="20">
        <f>VLOOKUP(B4,RMS!B:D,3,FALSE)</f>
        <v>562947.35217863205</v>
      </c>
      <c r="J4" s="21">
        <f>VLOOKUP(B4,RMS!B:E,4,FALSE)</f>
        <v>423217.31066068402</v>
      </c>
      <c r="K4" s="22">
        <f t="shared" ref="K4:K41" si="1">E4-I4</f>
        <v>-0.81827863201033324</v>
      </c>
      <c r="L4" s="22">
        <f t="shared" ref="L4:L41" si="2">G4-J4</f>
        <v>-1.1260683997534215E-2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95638.917600000001</v>
      </c>
      <c r="F5" s="25">
        <f>VLOOKUP(C5,RA!B9:I39,8,0)</f>
        <v>21931.129099999998</v>
      </c>
      <c r="G5" s="16">
        <f t="shared" si="0"/>
        <v>73707.788499999995</v>
      </c>
      <c r="H5" s="27">
        <f>RA!J9</f>
        <v>22.9311766071263</v>
      </c>
      <c r="I5" s="20">
        <f>VLOOKUP(B5,RMS!B:D,3,FALSE)</f>
        <v>95638.961590598294</v>
      </c>
      <c r="J5" s="21">
        <f>VLOOKUP(B5,RMS!B:E,4,FALSE)</f>
        <v>73707.778781196597</v>
      </c>
      <c r="K5" s="22">
        <f t="shared" si="1"/>
        <v>-4.3990598293021321E-2</v>
      </c>
      <c r="L5" s="22">
        <f t="shared" si="2"/>
        <v>9.7188033978454769E-3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157084.28090000001</v>
      </c>
      <c r="F6" s="25">
        <f>VLOOKUP(C6,RA!B10:I40,8,0)</f>
        <v>26346.226299999998</v>
      </c>
      <c r="G6" s="16">
        <f t="shared" si="0"/>
        <v>130738.05460000002</v>
      </c>
      <c r="H6" s="27">
        <f>RA!J10</f>
        <v>16.772032280411299</v>
      </c>
      <c r="I6" s="20">
        <f>VLOOKUP(B6,RMS!B:D,3,FALSE)</f>
        <v>157086.60862012699</v>
      </c>
      <c r="J6" s="21">
        <f>VLOOKUP(B6,RMS!B:E,4,FALSE)</f>
        <v>130738.05126359301</v>
      </c>
      <c r="K6" s="22">
        <f>E6-I6</f>
        <v>-2.3277201269811485</v>
      </c>
      <c r="L6" s="22">
        <f t="shared" si="2"/>
        <v>3.3364070113748312E-3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60253.9755</v>
      </c>
      <c r="F7" s="25">
        <f>VLOOKUP(C7,RA!B11:I41,8,0)</f>
        <v>11796.325999999999</v>
      </c>
      <c r="G7" s="16">
        <f t="shared" si="0"/>
        <v>48457.6495</v>
      </c>
      <c r="H7" s="27">
        <f>RA!J11</f>
        <v>19.577672513907402</v>
      </c>
      <c r="I7" s="20">
        <f>VLOOKUP(B7,RMS!B:D,3,FALSE)</f>
        <v>60254.004226162899</v>
      </c>
      <c r="J7" s="21">
        <f>VLOOKUP(B7,RMS!B:E,4,FALSE)</f>
        <v>48457.648761614102</v>
      </c>
      <c r="K7" s="22">
        <f t="shared" si="1"/>
        <v>-2.8726162898237817E-2</v>
      </c>
      <c r="L7" s="22">
        <f t="shared" si="2"/>
        <v>7.383858974208124E-4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244548.30780000001</v>
      </c>
      <c r="F8" s="25">
        <f>VLOOKUP(C8,RA!B12:I42,8,0)</f>
        <v>28743.3109</v>
      </c>
      <c r="G8" s="16">
        <f t="shared" si="0"/>
        <v>215804.9969</v>
      </c>
      <c r="H8" s="27">
        <f>RA!J12</f>
        <v>11.753633120008001</v>
      </c>
      <c r="I8" s="20">
        <f>VLOOKUP(B8,RMS!B:D,3,FALSE)</f>
        <v>244548.32734871801</v>
      </c>
      <c r="J8" s="21">
        <f>VLOOKUP(B8,RMS!B:E,4,FALSE)</f>
        <v>215804.995924786</v>
      </c>
      <c r="K8" s="22">
        <f t="shared" si="1"/>
        <v>-1.954871800262481E-2</v>
      </c>
      <c r="L8" s="22">
        <f t="shared" si="2"/>
        <v>9.752140031196177E-4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253470.8021</v>
      </c>
      <c r="F9" s="25">
        <f>VLOOKUP(C9,RA!B13:I43,8,0)</f>
        <v>51368.587599999999</v>
      </c>
      <c r="G9" s="16">
        <f t="shared" si="0"/>
        <v>202102.2145</v>
      </c>
      <c r="H9" s="27">
        <f>RA!J13</f>
        <v>20.266076871344701</v>
      </c>
      <c r="I9" s="20">
        <f>VLOOKUP(B9,RMS!B:D,3,FALSE)</f>
        <v>253471.01221538501</v>
      </c>
      <c r="J9" s="21">
        <f>VLOOKUP(B9,RMS!B:E,4,FALSE)</f>
        <v>202102.21375128199</v>
      </c>
      <c r="K9" s="22">
        <f t="shared" si="1"/>
        <v>-0.21011538500897586</v>
      </c>
      <c r="L9" s="22">
        <f t="shared" si="2"/>
        <v>7.4871801189146936E-4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174763.77420000001</v>
      </c>
      <c r="F10" s="25">
        <f>VLOOKUP(C10,RA!B14:I43,8,0)</f>
        <v>40473.068700000003</v>
      </c>
      <c r="G10" s="16">
        <f t="shared" si="0"/>
        <v>134290.70550000001</v>
      </c>
      <c r="H10" s="27">
        <f>RA!J14</f>
        <v>23.1587289100787</v>
      </c>
      <c r="I10" s="20">
        <f>VLOOKUP(B10,RMS!B:D,3,FALSE)</f>
        <v>174763.82596923099</v>
      </c>
      <c r="J10" s="21">
        <f>VLOOKUP(B10,RMS!B:E,4,FALSE)</f>
        <v>134290.71081709399</v>
      </c>
      <c r="K10" s="22">
        <f t="shared" si="1"/>
        <v>-5.1769230980426073E-2</v>
      </c>
      <c r="L10" s="22">
        <f t="shared" si="2"/>
        <v>-5.3170939791016281E-3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132830.66620000001</v>
      </c>
      <c r="F11" s="25">
        <f>VLOOKUP(C11,RA!B15:I44,8,0)</f>
        <v>26673.3017</v>
      </c>
      <c r="G11" s="16">
        <f t="shared" si="0"/>
        <v>106157.36450000001</v>
      </c>
      <c r="H11" s="27">
        <f>RA!J15</f>
        <v>20.080680510808101</v>
      </c>
      <c r="I11" s="20">
        <f>VLOOKUP(B11,RMS!B:D,3,FALSE)</f>
        <v>132830.93263418801</v>
      </c>
      <c r="J11" s="21">
        <f>VLOOKUP(B11,RMS!B:E,4,FALSE)</f>
        <v>106157.36421196601</v>
      </c>
      <c r="K11" s="22">
        <f t="shared" si="1"/>
        <v>-0.26643418800085783</v>
      </c>
      <c r="L11" s="22">
        <f t="shared" si="2"/>
        <v>2.8803400346077979E-4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991264.32920000004</v>
      </c>
      <c r="F12" s="25">
        <f>VLOOKUP(C12,RA!B16:I45,8,0)</f>
        <v>-3573.2788999999998</v>
      </c>
      <c r="G12" s="16">
        <f t="shared" si="0"/>
        <v>994837.60810000007</v>
      </c>
      <c r="H12" s="27">
        <f>RA!J16</f>
        <v>-0.36047689750763201</v>
      </c>
      <c r="I12" s="20">
        <f>VLOOKUP(B12,RMS!B:D,3,FALSE)</f>
        <v>991263.43982649595</v>
      </c>
      <c r="J12" s="21">
        <f>VLOOKUP(B12,RMS!B:E,4,FALSE)</f>
        <v>994837.60816666705</v>
      </c>
      <c r="K12" s="22">
        <f t="shared" si="1"/>
        <v>0.8893735040910542</v>
      </c>
      <c r="L12" s="22">
        <f t="shared" si="2"/>
        <v>-6.6666980274021626E-5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388210.21669999999</v>
      </c>
      <c r="F13" s="25">
        <f>VLOOKUP(C13,RA!B17:I46,8,0)</f>
        <v>52186.9156</v>
      </c>
      <c r="G13" s="16">
        <f t="shared" si="0"/>
        <v>336023.30109999998</v>
      </c>
      <c r="H13" s="27">
        <f>RA!J17</f>
        <v>13.442952646537099</v>
      </c>
      <c r="I13" s="20">
        <f>VLOOKUP(B13,RMS!B:D,3,FALSE)</f>
        <v>388210.24287094001</v>
      </c>
      <c r="J13" s="21">
        <f>VLOOKUP(B13,RMS!B:E,4,FALSE)</f>
        <v>336023.29915897403</v>
      </c>
      <c r="K13" s="22">
        <f t="shared" si="1"/>
        <v>-2.6170940021984279E-2</v>
      </c>
      <c r="L13" s="22">
        <f t="shared" si="2"/>
        <v>1.9410259556025267E-3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1834903.1845</v>
      </c>
      <c r="F14" s="25">
        <f>VLOOKUP(C14,RA!B18:I47,8,0)</f>
        <v>272542.96899999998</v>
      </c>
      <c r="G14" s="16">
        <f t="shared" si="0"/>
        <v>1562360.2154999999</v>
      </c>
      <c r="H14" s="27">
        <f>RA!J18</f>
        <v>14.853261540023199</v>
      </c>
      <c r="I14" s="20">
        <f>VLOOKUP(B14,RMS!B:D,3,FALSE)</f>
        <v>1834903.4632059799</v>
      </c>
      <c r="J14" s="21">
        <f>VLOOKUP(B14,RMS!B:E,4,FALSE)</f>
        <v>1562360.1804786299</v>
      </c>
      <c r="K14" s="22">
        <f t="shared" si="1"/>
        <v>-0.27870597993023694</v>
      </c>
      <c r="L14" s="22">
        <f t="shared" si="2"/>
        <v>3.5021370043978095E-2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478191.09080000001</v>
      </c>
      <c r="F15" s="25">
        <f>VLOOKUP(C15,RA!B19:I48,8,0)</f>
        <v>37045.233999999997</v>
      </c>
      <c r="G15" s="16">
        <f t="shared" si="0"/>
        <v>441145.85680000001</v>
      </c>
      <c r="H15" s="27">
        <f>RA!J19</f>
        <v>7.7469519430034497</v>
      </c>
      <c r="I15" s="20">
        <f>VLOOKUP(B15,RMS!B:D,3,FALSE)</f>
        <v>478191.11689059797</v>
      </c>
      <c r="J15" s="21">
        <f>VLOOKUP(B15,RMS!B:E,4,FALSE)</f>
        <v>441145.8602</v>
      </c>
      <c r="K15" s="22">
        <f t="shared" si="1"/>
        <v>-2.6090597966685891E-2</v>
      </c>
      <c r="L15" s="22">
        <f t="shared" si="2"/>
        <v>-3.3999999868683517E-3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944802.91899999999</v>
      </c>
      <c r="F16" s="25">
        <f>VLOOKUP(C16,RA!B20:I49,8,0)</f>
        <v>95286.122399999993</v>
      </c>
      <c r="G16" s="16">
        <f t="shared" si="0"/>
        <v>849516.7966</v>
      </c>
      <c r="H16" s="27">
        <f>RA!J20</f>
        <v>10.085290856304001</v>
      </c>
      <c r="I16" s="20">
        <f>VLOOKUP(B16,RMS!B:D,3,FALSE)</f>
        <v>944802.9142</v>
      </c>
      <c r="J16" s="21">
        <f>VLOOKUP(B16,RMS!B:E,4,FALSE)</f>
        <v>849516.7966</v>
      </c>
      <c r="K16" s="22">
        <f t="shared" si="1"/>
        <v>4.7999999951571226E-3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333807.3285</v>
      </c>
      <c r="F17" s="25">
        <f>VLOOKUP(C17,RA!B21:I50,8,0)</f>
        <v>38841.310899999997</v>
      </c>
      <c r="G17" s="16">
        <f t="shared" si="0"/>
        <v>294966.01760000002</v>
      </c>
      <c r="H17" s="27">
        <f>RA!J21</f>
        <v>11.635847263910501</v>
      </c>
      <c r="I17" s="20">
        <f>VLOOKUP(B17,RMS!B:D,3,FALSE)</f>
        <v>333807.04804818099</v>
      </c>
      <c r="J17" s="21">
        <f>VLOOKUP(B17,RMS!B:E,4,FALSE)</f>
        <v>294966.017486136</v>
      </c>
      <c r="K17" s="22">
        <f t="shared" si="1"/>
        <v>0.28045181900961325</v>
      </c>
      <c r="L17" s="22">
        <f t="shared" si="2"/>
        <v>1.1386402184143662E-4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1385134.4734</v>
      </c>
      <c r="F18" s="25">
        <f>VLOOKUP(C18,RA!B22:I51,8,0)</f>
        <v>70840.074800000002</v>
      </c>
      <c r="G18" s="16">
        <f t="shared" si="0"/>
        <v>1314294.3986</v>
      </c>
      <c r="H18" s="27">
        <f>RA!J22</f>
        <v>5.1143102825325997</v>
      </c>
      <c r="I18" s="20">
        <f>VLOOKUP(B18,RMS!B:D,3,FALSE)</f>
        <v>1385135.9535999999</v>
      </c>
      <c r="J18" s="21">
        <f>VLOOKUP(B18,RMS!B:E,4,FALSE)</f>
        <v>1314294.3986</v>
      </c>
      <c r="K18" s="22">
        <f t="shared" si="1"/>
        <v>-1.4801999998744577</v>
      </c>
      <c r="L18" s="22">
        <f t="shared" si="2"/>
        <v>0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2389412.1570000001</v>
      </c>
      <c r="F19" s="25">
        <f>VLOOKUP(C19,RA!B23:I52,8,0)</f>
        <v>246304.02280000001</v>
      </c>
      <c r="G19" s="16">
        <f t="shared" si="0"/>
        <v>2143108.1342000002</v>
      </c>
      <c r="H19" s="27">
        <f>RA!J23</f>
        <v>10.308143033357799</v>
      </c>
      <c r="I19" s="20">
        <f>VLOOKUP(B19,RMS!B:D,3,FALSE)</f>
        <v>2389413.69246154</v>
      </c>
      <c r="J19" s="21">
        <f>VLOOKUP(B19,RMS!B:E,4,FALSE)</f>
        <v>2143108.1605846202</v>
      </c>
      <c r="K19" s="22">
        <f t="shared" si="1"/>
        <v>-1.5354615398682654</v>
      </c>
      <c r="L19" s="22">
        <f t="shared" si="2"/>
        <v>-2.6384619995951653E-2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256698.35800000001</v>
      </c>
      <c r="F20" s="25">
        <f>VLOOKUP(C20,RA!B24:I53,8,0)</f>
        <v>39212.212299999999</v>
      </c>
      <c r="G20" s="16">
        <f t="shared" si="0"/>
        <v>217486.14569999999</v>
      </c>
      <c r="H20" s="27">
        <f>RA!J24</f>
        <v>15.275599191795401</v>
      </c>
      <c r="I20" s="20">
        <f>VLOOKUP(B20,RMS!B:D,3,FALSE)</f>
        <v>256698.39930967399</v>
      </c>
      <c r="J20" s="21">
        <f>VLOOKUP(B20,RMS!B:E,4,FALSE)</f>
        <v>217486.13827735401</v>
      </c>
      <c r="K20" s="22">
        <f t="shared" si="1"/>
        <v>-4.1309673979412764E-2</v>
      </c>
      <c r="L20" s="22">
        <f t="shared" si="2"/>
        <v>7.4226459837518632E-3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270638.21380000003</v>
      </c>
      <c r="F21" s="25">
        <f>VLOOKUP(C21,RA!B25:I54,8,0)</f>
        <v>20119.328399999999</v>
      </c>
      <c r="G21" s="16">
        <f t="shared" si="0"/>
        <v>250518.88540000003</v>
      </c>
      <c r="H21" s="27">
        <f>RA!J25</f>
        <v>7.4340308848136498</v>
      </c>
      <c r="I21" s="20">
        <f>VLOOKUP(B21,RMS!B:D,3,FALSE)</f>
        <v>270638.20871656499</v>
      </c>
      <c r="J21" s="21">
        <f>VLOOKUP(B21,RMS!B:E,4,FALSE)</f>
        <v>250518.88358446801</v>
      </c>
      <c r="K21" s="22">
        <f t="shared" si="1"/>
        <v>5.0834350404329598E-3</v>
      </c>
      <c r="L21" s="22">
        <f t="shared" si="2"/>
        <v>1.8155320140067488E-3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614460.17870000005</v>
      </c>
      <c r="F22" s="25">
        <f>VLOOKUP(C22,RA!B26:I55,8,0)</f>
        <v>125527.7686</v>
      </c>
      <c r="G22" s="16">
        <f t="shared" si="0"/>
        <v>488932.41010000004</v>
      </c>
      <c r="H22" s="27">
        <f>RA!J26</f>
        <v>20.428950964011399</v>
      </c>
      <c r="I22" s="20">
        <f>VLOOKUP(B22,RMS!B:D,3,FALSE)</f>
        <v>614460.15266882197</v>
      </c>
      <c r="J22" s="21">
        <f>VLOOKUP(B22,RMS!B:E,4,FALSE)</f>
        <v>488932.39160597802</v>
      </c>
      <c r="K22" s="22">
        <f t="shared" si="1"/>
        <v>2.603117807302624E-2</v>
      </c>
      <c r="L22" s="22">
        <f t="shared" si="2"/>
        <v>1.8494022020604461E-2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253535.5405</v>
      </c>
      <c r="F23" s="25">
        <f>VLOOKUP(C23,RA!B27:I56,8,0)</f>
        <v>67761.539000000004</v>
      </c>
      <c r="G23" s="16">
        <f t="shared" si="0"/>
        <v>185774.00150000001</v>
      </c>
      <c r="H23" s="27">
        <f>RA!J27</f>
        <v>26.726643083792801</v>
      </c>
      <c r="I23" s="20">
        <f>VLOOKUP(B23,RMS!B:D,3,FALSE)</f>
        <v>253535.29659612</v>
      </c>
      <c r="J23" s="21">
        <f>VLOOKUP(B23,RMS!B:E,4,FALSE)</f>
        <v>185774.007084132</v>
      </c>
      <c r="K23" s="22">
        <f t="shared" si="1"/>
        <v>0.24390388000756502</v>
      </c>
      <c r="L23" s="22">
        <f t="shared" si="2"/>
        <v>-5.5841319845058024E-3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959221.36210000003</v>
      </c>
      <c r="F24" s="25">
        <f>VLOOKUP(C24,RA!B28:I57,8,0)</f>
        <v>29927.3897</v>
      </c>
      <c r="G24" s="16">
        <f t="shared" si="0"/>
        <v>929293.97240000009</v>
      </c>
      <c r="H24" s="27">
        <f>RA!J28</f>
        <v>3.1199669734711399</v>
      </c>
      <c r="I24" s="20">
        <f>VLOOKUP(B24,RMS!B:D,3,FALSE)</f>
        <v>959221.36219026498</v>
      </c>
      <c r="J24" s="21">
        <f>VLOOKUP(B24,RMS!B:E,4,FALSE)</f>
        <v>929293.95865575201</v>
      </c>
      <c r="K24" s="22">
        <f t="shared" si="1"/>
        <v>-9.0264948084950447E-5</v>
      </c>
      <c r="L24" s="22">
        <f t="shared" si="2"/>
        <v>1.3744248077273369E-2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807353.37780000002</v>
      </c>
      <c r="F25" s="25">
        <f>VLOOKUP(C25,RA!B29:I58,8,0)</f>
        <v>123499.7657</v>
      </c>
      <c r="G25" s="16">
        <f t="shared" si="0"/>
        <v>683853.61210000003</v>
      </c>
      <c r="H25" s="27">
        <f>RA!J29</f>
        <v>15.296866167393899</v>
      </c>
      <c r="I25" s="20">
        <f>VLOOKUP(B25,RMS!B:D,3,FALSE)</f>
        <v>807355.05158761097</v>
      </c>
      <c r="J25" s="21">
        <f>VLOOKUP(B25,RMS!B:E,4,FALSE)</f>
        <v>683853.62941025302</v>
      </c>
      <c r="K25" s="22">
        <f t="shared" si="1"/>
        <v>-1.673787610954605</v>
      </c>
      <c r="L25" s="22">
        <f t="shared" si="2"/>
        <v>-1.7310252995230258E-2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VLOOKUP(C26,RA!B30:D55,3,0)</f>
        <v>1359211.8067999999</v>
      </c>
      <c r="F26" s="25">
        <f>VLOOKUP(C26,RA!B30:I59,8,0)</f>
        <v>141126.96429999999</v>
      </c>
      <c r="G26" s="16">
        <f t="shared" si="0"/>
        <v>1218084.8424999998</v>
      </c>
      <c r="H26" s="27">
        <f>RA!J30</f>
        <v>10.3830001765697</v>
      </c>
      <c r="I26" s="20">
        <f>VLOOKUP(B26,RMS!B:D,3,FALSE)</f>
        <v>1359211.8115902699</v>
      </c>
      <c r="J26" s="21">
        <f>VLOOKUP(B26,RMS!B:E,4,FALSE)</f>
        <v>1218084.64474303</v>
      </c>
      <c r="K26" s="22">
        <f t="shared" si="1"/>
        <v>-4.7902700025588274E-3</v>
      </c>
      <c r="L26" s="22">
        <f t="shared" si="2"/>
        <v>0.1977569698356092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584779.84849999996</v>
      </c>
      <c r="F27" s="25">
        <f>VLOOKUP(C27,RA!B31:I60,8,0)</f>
        <v>36815.166700000002</v>
      </c>
      <c r="G27" s="16">
        <f t="shared" si="0"/>
        <v>547964.6817999999</v>
      </c>
      <c r="H27" s="27">
        <f>RA!J31</f>
        <v>6.29556008033338</v>
      </c>
      <c r="I27" s="20">
        <f>VLOOKUP(B27,RMS!B:D,3,FALSE)</f>
        <v>584779.76023805304</v>
      </c>
      <c r="J27" s="21">
        <f>VLOOKUP(B27,RMS!B:E,4,FALSE)</f>
        <v>547964.68709911499</v>
      </c>
      <c r="K27" s="22">
        <f t="shared" si="1"/>
        <v>8.8261946919374168E-2</v>
      </c>
      <c r="L27" s="22">
        <f t="shared" si="2"/>
        <v>-5.2991150878369808E-3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113830.3993</v>
      </c>
      <c r="F28" s="25">
        <f>VLOOKUP(C28,RA!B32:I61,8,0)</f>
        <v>30509.888800000001</v>
      </c>
      <c r="G28" s="16">
        <f t="shared" si="0"/>
        <v>83320.510500000004</v>
      </c>
      <c r="H28" s="27">
        <f>RA!J32</f>
        <v>26.802935760236799</v>
      </c>
      <c r="I28" s="20">
        <f>VLOOKUP(B28,RMS!B:D,3,FALSE)</f>
        <v>113830.337158521</v>
      </c>
      <c r="J28" s="21">
        <f>VLOOKUP(B28,RMS!B:E,4,FALSE)</f>
        <v>83320.501319356394</v>
      </c>
      <c r="K28" s="22">
        <f t="shared" si="1"/>
        <v>6.2141479007550515E-2</v>
      </c>
      <c r="L28" s="22">
        <f t="shared" si="2"/>
        <v>9.1806436103070155E-3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5.7682000000000002</v>
      </c>
      <c r="G29" s="16">
        <f t="shared" si="0"/>
        <v>-5.7682000000000002</v>
      </c>
      <c r="H29" s="27">
        <f>RA!J33</f>
        <v>0</v>
      </c>
      <c r="I29" s="20">
        <f>VLOOKUP(B29,RMS!B:D,3,FALSE)</f>
        <v>0</v>
      </c>
      <c r="J29" s="21">
        <f>VLOOKUP(B29,RMS!B:E,4,FALSE)</f>
        <v>-5.7682000000000002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153391.02970000001</v>
      </c>
      <c r="F30" s="25">
        <f>VLOOKUP(C30,RA!B34:I64,8,0)</f>
        <v>11743.8984</v>
      </c>
      <c r="G30" s="16">
        <f t="shared" si="0"/>
        <v>141647.13130000001</v>
      </c>
      <c r="H30" s="27">
        <f>RA!J34</f>
        <v>7.65618330026766</v>
      </c>
      <c r="I30" s="20">
        <f>VLOOKUP(B30,RMS!B:D,3,FALSE)</f>
        <v>153391.02830000001</v>
      </c>
      <c r="J30" s="21">
        <f>VLOOKUP(B30,RMS!B:E,4,FALSE)</f>
        <v>141647.1366</v>
      </c>
      <c r="K30" s="22">
        <f t="shared" si="1"/>
        <v>1.4000000082887709E-3</v>
      </c>
      <c r="L30" s="22">
        <f t="shared" si="2"/>
        <v>-5.2999999898020178E-3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VLOOKUP(C31,RA!B34:D61,3,0)</f>
        <v>114206.86</v>
      </c>
      <c r="F31" s="25">
        <f>VLOOKUP(C31,RA!B34:I65,8,0)</f>
        <v>-1696.2</v>
      </c>
      <c r="G31" s="16">
        <f t="shared" si="0"/>
        <v>115903.06</v>
      </c>
      <c r="H31" s="27">
        <f>RA!J34</f>
        <v>7.65618330026766</v>
      </c>
      <c r="I31" s="20">
        <f>VLOOKUP(B31,RMS!B:D,3,FALSE)</f>
        <v>114206.86</v>
      </c>
      <c r="J31" s="21">
        <f>VLOOKUP(B31,RMS!B:E,4,FALSE)</f>
        <v>115903.06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227406.9</v>
      </c>
      <c r="F32" s="25">
        <f>VLOOKUP(C32,RA!B34:I65,8,0)</f>
        <v>-28842.81</v>
      </c>
      <c r="G32" s="16">
        <f t="shared" si="0"/>
        <v>256249.71</v>
      </c>
      <c r="H32" s="27">
        <f>RA!J34</f>
        <v>7.65618330026766</v>
      </c>
      <c r="I32" s="20">
        <f>VLOOKUP(B32,RMS!B:D,3,FALSE)</f>
        <v>227406.9</v>
      </c>
      <c r="J32" s="21">
        <f>VLOOKUP(B32,RMS!B:E,4,FALSE)</f>
        <v>256249.71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110162.39</v>
      </c>
      <c r="F33" s="25">
        <f>VLOOKUP(C33,RA!B34:I66,8,0)</f>
        <v>-4046.22</v>
      </c>
      <c r="G33" s="16">
        <f t="shared" si="0"/>
        <v>114208.61</v>
      </c>
      <c r="H33" s="27">
        <f>RA!J35</f>
        <v>9.8580469457866897</v>
      </c>
      <c r="I33" s="20">
        <f>VLOOKUP(B33,RMS!B:D,3,FALSE)</f>
        <v>110162.39</v>
      </c>
      <c r="J33" s="21">
        <f>VLOOKUP(B33,RMS!B:E,4,FALSE)</f>
        <v>114208.61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192545.41</v>
      </c>
      <c r="F34" s="25">
        <f>VLOOKUP(C34,RA!B34:I67,8,0)</f>
        <v>-28935.96</v>
      </c>
      <c r="G34" s="16">
        <f t="shared" si="0"/>
        <v>221481.37</v>
      </c>
      <c r="H34" s="27">
        <f>RA!J34</f>
        <v>7.65618330026766</v>
      </c>
      <c r="I34" s="20">
        <f>VLOOKUP(B34,RMS!B:D,3,FALSE)</f>
        <v>192545.41</v>
      </c>
      <c r="J34" s="21">
        <f>VLOOKUP(B34,RMS!B:E,4,FALSE)</f>
        <v>221481.37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9.8580469457866897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46890.598299999998</v>
      </c>
      <c r="F36" s="25">
        <f>VLOOKUP(C36,RA!B8:I68,8,0)</f>
        <v>3413.1464000000001</v>
      </c>
      <c r="G36" s="16">
        <f t="shared" si="0"/>
        <v>43477.4519</v>
      </c>
      <c r="H36" s="27">
        <f>RA!J35</f>
        <v>9.8580469457866897</v>
      </c>
      <c r="I36" s="20">
        <f>VLOOKUP(B36,RMS!B:D,3,FALSE)</f>
        <v>46890.598290598296</v>
      </c>
      <c r="J36" s="21">
        <f>VLOOKUP(B36,RMS!B:E,4,FALSE)</f>
        <v>43477.452991452999</v>
      </c>
      <c r="K36" s="22">
        <f t="shared" si="1"/>
        <v>9.4017013907432556E-6</v>
      </c>
      <c r="L36" s="22">
        <f t="shared" si="2"/>
        <v>-1.0914529993897304E-3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337913.49560000002</v>
      </c>
      <c r="F37" s="25">
        <f>VLOOKUP(C37,RA!B8:I69,8,0)</f>
        <v>19129.029900000001</v>
      </c>
      <c r="G37" s="16">
        <f t="shared" si="0"/>
        <v>318784.4657</v>
      </c>
      <c r="H37" s="27">
        <f>RA!J36</f>
        <v>-1.4851997506979899</v>
      </c>
      <c r="I37" s="20">
        <f>VLOOKUP(B37,RMS!B:D,3,FALSE)</f>
        <v>337913.49034957303</v>
      </c>
      <c r="J37" s="21">
        <f>VLOOKUP(B37,RMS!B:E,4,FALSE)</f>
        <v>318784.46639658097</v>
      </c>
      <c r="K37" s="22">
        <f t="shared" si="1"/>
        <v>5.2504269988276064E-3</v>
      </c>
      <c r="L37" s="22">
        <f t="shared" si="2"/>
        <v>-6.9658097345381975E-4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108115.45</v>
      </c>
      <c r="F38" s="25">
        <f>VLOOKUP(C38,RA!B9:I70,8,0)</f>
        <v>-17730.87</v>
      </c>
      <c r="G38" s="16">
        <f t="shared" si="0"/>
        <v>125846.31999999999</v>
      </c>
      <c r="H38" s="27">
        <f>RA!J37</f>
        <v>-12.6833486582861</v>
      </c>
      <c r="I38" s="20">
        <f>VLOOKUP(B38,RMS!B:D,3,FALSE)</f>
        <v>108115.45</v>
      </c>
      <c r="J38" s="21">
        <f>VLOOKUP(B38,RMS!B:E,4,FALSE)</f>
        <v>125846.32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64471.8</v>
      </c>
      <c r="F39" s="25">
        <f>VLOOKUP(C39,RA!B10:I71,8,0)</f>
        <v>8933.64</v>
      </c>
      <c r="G39" s="16">
        <f t="shared" si="0"/>
        <v>55538.16</v>
      </c>
      <c r="H39" s="27">
        <f>RA!J38</f>
        <v>-3.67295952820196</v>
      </c>
      <c r="I39" s="20">
        <f>VLOOKUP(B39,RMS!B:D,3,FALSE)</f>
        <v>64471.8</v>
      </c>
      <c r="J39" s="21">
        <f>VLOOKUP(B39,RMS!B:E,4,FALSE)</f>
        <v>55538.16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-15.028122456931101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23127.882600000001</v>
      </c>
      <c r="F41" s="25">
        <f>VLOOKUP(C41,RA!B8:I72,8,0)</f>
        <v>1949.5938000000001</v>
      </c>
      <c r="G41" s="16">
        <f t="shared" si="0"/>
        <v>21178.288800000002</v>
      </c>
      <c r="H41" s="27">
        <f>RA!J39</f>
        <v>-15.028122456931101</v>
      </c>
      <c r="I41" s="20">
        <f>VLOOKUP(B41,RMS!B:D,3,FALSE)</f>
        <v>23127.882535360401</v>
      </c>
      <c r="J41" s="21">
        <f>VLOOKUP(B41,RMS!B:E,4,FALSE)</f>
        <v>21178.288550790399</v>
      </c>
      <c r="K41" s="22">
        <f t="shared" si="1"/>
        <v>6.4639600168447942E-5</v>
      </c>
      <c r="L41" s="22">
        <f t="shared" si="2"/>
        <v>2.4920960277086124E-4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17033329.306299999</v>
      </c>
      <c r="E7" s="73">
        <v>23187755.544100001</v>
      </c>
      <c r="F7" s="74">
        <v>73.458292562662606</v>
      </c>
      <c r="G7" s="73">
        <v>12918012.9848</v>
      </c>
      <c r="H7" s="74">
        <v>31.857192947106402</v>
      </c>
      <c r="I7" s="73">
        <v>1735756.6344000001</v>
      </c>
      <c r="J7" s="74">
        <v>10.1903544702679</v>
      </c>
      <c r="K7" s="73">
        <v>1523284.3851999999</v>
      </c>
      <c r="L7" s="74">
        <v>11.7919403471136</v>
      </c>
      <c r="M7" s="74">
        <v>0.13948298247152499</v>
      </c>
      <c r="N7" s="73">
        <v>184840688.86399999</v>
      </c>
      <c r="O7" s="73">
        <v>3040215362.3291001</v>
      </c>
      <c r="P7" s="73">
        <v>964597</v>
      </c>
      <c r="Q7" s="73">
        <v>787233</v>
      </c>
      <c r="R7" s="74">
        <v>22.530051458716802</v>
      </c>
      <c r="S7" s="73">
        <v>17.658492931555902</v>
      </c>
      <c r="T7" s="73">
        <v>17.828067999563</v>
      </c>
      <c r="U7" s="75">
        <v>-0.96030317346121596</v>
      </c>
      <c r="V7" s="63"/>
      <c r="W7" s="63"/>
    </row>
    <row r="8" spans="1:23" ht="12" customHeight="1" thickBot="1" x14ac:dyDescent="0.25">
      <c r="A8" s="53">
        <v>42497</v>
      </c>
      <c r="B8" s="62" t="s">
        <v>6</v>
      </c>
      <c r="C8" s="51"/>
      <c r="D8" s="76">
        <v>562946.53390000004</v>
      </c>
      <c r="E8" s="76">
        <v>731225.35470000003</v>
      </c>
      <c r="F8" s="77">
        <v>76.986736070025898</v>
      </c>
      <c r="G8" s="76">
        <v>487685.83679999999</v>
      </c>
      <c r="H8" s="77">
        <v>15.4322088978082</v>
      </c>
      <c r="I8" s="76">
        <v>139729.23449999999</v>
      </c>
      <c r="J8" s="77">
        <v>24.821048907074498</v>
      </c>
      <c r="K8" s="76">
        <v>122921.9335</v>
      </c>
      <c r="L8" s="77">
        <v>25.205147294529802</v>
      </c>
      <c r="M8" s="77">
        <v>0.13673150528501901</v>
      </c>
      <c r="N8" s="76">
        <v>5249991.3695</v>
      </c>
      <c r="O8" s="76">
        <v>112466234.5291</v>
      </c>
      <c r="P8" s="76">
        <v>25807</v>
      </c>
      <c r="Q8" s="76">
        <v>20970</v>
      </c>
      <c r="R8" s="77">
        <v>23.0662851692895</v>
      </c>
      <c r="S8" s="76">
        <v>21.813714647188799</v>
      </c>
      <c r="T8" s="76">
        <v>20.721608583691001</v>
      </c>
      <c r="U8" s="78">
        <v>5.0065111841852596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95638.917600000001</v>
      </c>
      <c r="E9" s="76">
        <v>173934.8241</v>
      </c>
      <c r="F9" s="77">
        <v>54.985491315422003</v>
      </c>
      <c r="G9" s="76">
        <v>59108.882899999997</v>
      </c>
      <c r="H9" s="77">
        <v>61.801260500560097</v>
      </c>
      <c r="I9" s="76">
        <v>21931.129099999998</v>
      </c>
      <c r="J9" s="77">
        <v>22.9311766071263</v>
      </c>
      <c r="K9" s="76">
        <v>13398.000400000001</v>
      </c>
      <c r="L9" s="77">
        <v>22.666644576360301</v>
      </c>
      <c r="M9" s="77">
        <v>0.63689568930002405</v>
      </c>
      <c r="N9" s="76">
        <v>535000.61829999997</v>
      </c>
      <c r="O9" s="76">
        <v>15479405.3868</v>
      </c>
      <c r="P9" s="76">
        <v>5330</v>
      </c>
      <c r="Q9" s="76">
        <v>2959</v>
      </c>
      <c r="R9" s="77">
        <v>80.128421764109504</v>
      </c>
      <c r="S9" s="76">
        <v>17.943511744840499</v>
      </c>
      <c r="T9" s="76">
        <v>17.3282797904698</v>
      </c>
      <c r="U9" s="78">
        <v>3.4287154215934201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157084.28090000001</v>
      </c>
      <c r="E10" s="76">
        <v>223539.9846</v>
      </c>
      <c r="F10" s="77">
        <v>70.271222922863203</v>
      </c>
      <c r="G10" s="76">
        <v>95145.708299999998</v>
      </c>
      <c r="H10" s="77">
        <v>65.098651012932805</v>
      </c>
      <c r="I10" s="76">
        <v>26346.226299999998</v>
      </c>
      <c r="J10" s="77">
        <v>16.772032280411299</v>
      </c>
      <c r="K10" s="76">
        <v>25249.971399999999</v>
      </c>
      <c r="L10" s="77">
        <v>26.538213705220802</v>
      </c>
      <c r="M10" s="77">
        <v>4.3416084819802997E-2</v>
      </c>
      <c r="N10" s="76">
        <v>1010855.7801</v>
      </c>
      <c r="O10" s="76">
        <v>26485369.2108</v>
      </c>
      <c r="P10" s="76">
        <v>105464</v>
      </c>
      <c r="Q10" s="76">
        <v>83444</v>
      </c>
      <c r="R10" s="77">
        <v>26.388955467139599</v>
      </c>
      <c r="S10" s="76">
        <v>1.48945878119548</v>
      </c>
      <c r="T10" s="76">
        <v>1.07958958583002</v>
      </c>
      <c r="U10" s="78">
        <v>27.517995163081299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60253.9755</v>
      </c>
      <c r="E11" s="76">
        <v>101719.07520000001</v>
      </c>
      <c r="F11" s="77">
        <v>59.235669791067899</v>
      </c>
      <c r="G11" s="76">
        <v>54310.8122</v>
      </c>
      <c r="H11" s="77">
        <v>10.942873176181299</v>
      </c>
      <c r="I11" s="76">
        <v>11796.325999999999</v>
      </c>
      <c r="J11" s="77">
        <v>19.577672513907402</v>
      </c>
      <c r="K11" s="76">
        <v>10790.325999999999</v>
      </c>
      <c r="L11" s="77">
        <v>19.8677308677774</v>
      </c>
      <c r="M11" s="77">
        <v>9.3231659543927994E-2</v>
      </c>
      <c r="N11" s="76">
        <v>466703.13280000002</v>
      </c>
      <c r="O11" s="76">
        <v>8982399.9061999992</v>
      </c>
      <c r="P11" s="76">
        <v>2689</v>
      </c>
      <c r="Q11" s="76">
        <v>2168</v>
      </c>
      <c r="R11" s="77">
        <v>24.031365313653101</v>
      </c>
      <c r="S11" s="76">
        <v>22.407577352175501</v>
      </c>
      <c r="T11" s="76">
        <v>21.993557518450199</v>
      </c>
      <c r="U11" s="78">
        <v>1.8476778065664099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244548.30780000001</v>
      </c>
      <c r="E12" s="76">
        <v>388085.61790000001</v>
      </c>
      <c r="F12" s="77">
        <v>63.014009414544702</v>
      </c>
      <c r="G12" s="76">
        <v>140569.87650000001</v>
      </c>
      <c r="H12" s="77">
        <v>73.969212955807095</v>
      </c>
      <c r="I12" s="76">
        <v>28743.3109</v>
      </c>
      <c r="J12" s="77">
        <v>11.753633120008001</v>
      </c>
      <c r="K12" s="76">
        <v>24667.8848</v>
      </c>
      <c r="L12" s="77">
        <v>17.548485788133998</v>
      </c>
      <c r="M12" s="77">
        <v>0.16521181824231601</v>
      </c>
      <c r="N12" s="76">
        <v>1888558.8954</v>
      </c>
      <c r="O12" s="76">
        <v>29531984.528999999</v>
      </c>
      <c r="P12" s="76">
        <v>1984</v>
      </c>
      <c r="Q12" s="76">
        <v>2064</v>
      </c>
      <c r="R12" s="77">
        <v>-3.87596899224806</v>
      </c>
      <c r="S12" s="76">
        <v>123.26023578629</v>
      </c>
      <c r="T12" s="76">
        <v>126.210365067829</v>
      </c>
      <c r="U12" s="78">
        <v>-2.3934152508471001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253470.8021</v>
      </c>
      <c r="E13" s="76">
        <v>391620.57559999998</v>
      </c>
      <c r="F13" s="77">
        <v>64.723566097531702</v>
      </c>
      <c r="G13" s="76">
        <v>228625.91140000001</v>
      </c>
      <c r="H13" s="77">
        <v>10.867049385549199</v>
      </c>
      <c r="I13" s="76">
        <v>51368.587599999999</v>
      </c>
      <c r="J13" s="77">
        <v>20.266076871344701</v>
      </c>
      <c r="K13" s="76">
        <v>64687.154499999997</v>
      </c>
      <c r="L13" s="77">
        <v>28.293885895909899</v>
      </c>
      <c r="M13" s="77">
        <v>-0.20589198895740601</v>
      </c>
      <c r="N13" s="76">
        <v>2209298.7486</v>
      </c>
      <c r="O13" s="76">
        <v>48224021.572800003</v>
      </c>
      <c r="P13" s="76">
        <v>12716</v>
      </c>
      <c r="Q13" s="76">
        <v>10862</v>
      </c>
      <c r="R13" s="77">
        <v>17.068679801141599</v>
      </c>
      <c r="S13" s="76">
        <v>19.933218158225898</v>
      </c>
      <c r="T13" s="76">
        <v>20.718891484072898</v>
      </c>
      <c r="U13" s="78">
        <v>-3.9415277533739999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174763.77420000001</v>
      </c>
      <c r="E14" s="76">
        <v>270667.23690000002</v>
      </c>
      <c r="F14" s="77">
        <v>64.567760842280194</v>
      </c>
      <c r="G14" s="76">
        <v>162731.7751</v>
      </c>
      <c r="H14" s="77">
        <v>7.3937613552155002</v>
      </c>
      <c r="I14" s="76">
        <v>40473.068700000003</v>
      </c>
      <c r="J14" s="77">
        <v>23.1587289100787</v>
      </c>
      <c r="K14" s="76">
        <v>33005.566599999998</v>
      </c>
      <c r="L14" s="77">
        <v>20.282189252662999</v>
      </c>
      <c r="M14" s="77">
        <v>0.22624977751480299</v>
      </c>
      <c r="N14" s="76">
        <v>1407045.9136000001</v>
      </c>
      <c r="O14" s="76">
        <v>21840679.315900002</v>
      </c>
      <c r="P14" s="76">
        <v>3962</v>
      </c>
      <c r="Q14" s="76">
        <v>3121</v>
      </c>
      <c r="R14" s="77">
        <v>26.9464915091317</v>
      </c>
      <c r="S14" s="76">
        <v>44.109988440181702</v>
      </c>
      <c r="T14" s="76">
        <v>46.939978404357603</v>
      </c>
      <c r="U14" s="78">
        <v>-6.4157576645335999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132830.66620000001</v>
      </c>
      <c r="E15" s="76">
        <v>168368.7757</v>
      </c>
      <c r="F15" s="77">
        <v>78.892695897889098</v>
      </c>
      <c r="G15" s="76">
        <v>109508.84050000001</v>
      </c>
      <c r="H15" s="77">
        <v>21.296751562263101</v>
      </c>
      <c r="I15" s="76">
        <v>26673.3017</v>
      </c>
      <c r="J15" s="77">
        <v>20.080680510808101</v>
      </c>
      <c r="K15" s="76">
        <v>24411.886699999999</v>
      </c>
      <c r="L15" s="77">
        <v>22.292160695464599</v>
      </c>
      <c r="M15" s="77">
        <v>9.2635814174904005E-2</v>
      </c>
      <c r="N15" s="76">
        <v>1262710.9195999999</v>
      </c>
      <c r="O15" s="76">
        <v>17875835.3167</v>
      </c>
      <c r="P15" s="76">
        <v>6232</v>
      </c>
      <c r="Q15" s="76">
        <v>6103</v>
      </c>
      <c r="R15" s="77">
        <v>2.1137145666065802</v>
      </c>
      <c r="S15" s="76">
        <v>21.314291752246501</v>
      </c>
      <c r="T15" s="76">
        <v>21.500977420940501</v>
      </c>
      <c r="U15" s="78">
        <v>-0.87587085165228395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991264.32920000004</v>
      </c>
      <c r="E16" s="76">
        <v>1342298.8034000001</v>
      </c>
      <c r="F16" s="77">
        <v>73.8482614071591</v>
      </c>
      <c r="G16" s="76">
        <v>655082.69830000005</v>
      </c>
      <c r="H16" s="77">
        <v>51.318960456812903</v>
      </c>
      <c r="I16" s="76">
        <v>-3573.2788999999998</v>
      </c>
      <c r="J16" s="77">
        <v>-0.36047689750763201</v>
      </c>
      <c r="K16" s="76">
        <v>46998.868999999999</v>
      </c>
      <c r="L16" s="77">
        <v>7.1744940176204297</v>
      </c>
      <c r="M16" s="77">
        <v>-1.07602904018818</v>
      </c>
      <c r="N16" s="76">
        <v>10936148.6822</v>
      </c>
      <c r="O16" s="76">
        <v>149562565.55329999</v>
      </c>
      <c r="P16" s="76">
        <v>50686</v>
      </c>
      <c r="Q16" s="76">
        <v>39696</v>
      </c>
      <c r="R16" s="77">
        <v>27.6854091092301</v>
      </c>
      <c r="S16" s="76">
        <v>19.5569650238725</v>
      </c>
      <c r="T16" s="76">
        <v>17.0043014988916</v>
      </c>
      <c r="U16" s="78">
        <v>13.052452268871701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388210.21669999999</v>
      </c>
      <c r="E17" s="76">
        <v>851073.91390000004</v>
      </c>
      <c r="F17" s="77">
        <v>45.614159987708703</v>
      </c>
      <c r="G17" s="76">
        <v>410156.2476</v>
      </c>
      <c r="H17" s="77">
        <v>-5.3506513745470601</v>
      </c>
      <c r="I17" s="76">
        <v>52186.9156</v>
      </c>
      <c r="J17" s="77">
        <v>13.442952646537099</v>
      </c>
      <c r="K17" s="76">
        <v>52662.077700000002</v>
      </c>
      <c r="L17" s="77">
        <v>12.839516161986699</v>
      </c>
      <c r="M17" s="77">
        <v>-9.0228513714720009E-3</v>
      </c>
      <c r="N17" s="76">
        <v>12385841.801899999</v>
      </c>
      <c r="O17" s="76">
        <v>186642143.17050001</v>
      </c>
      <c r="P17" s="76">
        <v>11703</v>
      </c>
      <c r="Q17" s="76">
        <v>9952</v>
      </c>
      <c r="R17" s="77">
        <v>17.594453376205799</v>
      </c>
      <c r="S17" s="76">
        <v>33.171854797915103</v>
      </c>
      <c r="T17" s="76">
        <v>35.134780426044998</v>
      </c>
      <c r="U17" s="78">
        <v>-5.9174430856767604</v>
      </c>
    </row>
    <row r="18" spans="1:21" ht="12" customHeight="1" thickBot="1" x14ac:dyDescent="0.25">
      <c r="A18" s="54"/>
      <c r="B18" s="62" t="s">
        <v>16</v>
      </c>
      <c r="C18" s="51"/>
      <c r="D18" s="76">
        <v>1834903.1845</v>
      </c>
      <c r="E18" s="76">
        <v>2218880.841</v>
      </c>
      <c r="F18" s="77">
        <v>82.694985264420495</v>
      </c>
      <c r="G18" s="76">
        <v>1094498.9617999999</v>
      </c>
      <c r="H18" s="77">
        <v>67.647777525740196</v>
      </c>
      <c r="I18" s="76">
        <v>272542.96899999998</v>
      </c>
      <c r="J18" s="77">
        <v>14.853261540023199</v>
      </c>
      <c r="K18" s="76">
        <v>180715.90640000001</v>
      </c>
      <c r="L18" s="77">
        <v>16.5112908012993</v>
      </c>
      <c r="M18" s="77">
        <v>0.50812938622430004</v>
      </c>
      <c r="N18" s="76">
        <v>12627451.787699999</v>
      </c>
      <c r="O18" s="76">
        <v>341925469.37459999</v>
      </c>
      <c r="P18" s="76">
        <v>85399</v>
      </c>
      <c r="Q18" s="76">
        <v>58630</v>
      </c>
      <c r="R18" s="77">
        <v>45.657513218488802</v>
      </c>
      <c r="S18" s="76">
        <v>21.486237362264198</v>
      </c>
      <c r="T18" s="76">
        <v>20.578562853487998</v>
      </c>
      <c r="U18" s="78">
        <v>4.2244460650441802</v>
      </c>
    </row>
    <row r="19" spans="1:21" ht="12" customHeight="1" thickBot="1" x14ac:dyDescent="0.25">
      <c r="A19" s="54"/>
      <c r="B19" s="62" t="s">
        <v>17</v>
      </c>
      <c r="C19" s="51"/>
      <c r="D19" s="76">
        <v>478191.09080000001</v>
      </c>
      <c r="E19" s="76">
        <v>786606.80889999995</v>
      </c>
      <c r="F19" s="77">
        <v>60.791628726009598</v>
      </c>
      <c r="G19" s="76">
        <v>418664.83199999999</v>
      </c>
      <c r="H19" s="77">
        <v>14.218117752006499</v>
      </c>
      <c r="I19" s="76">
        <v>37045.233999999997</v>
      </c>
      <c r="J19" s="77">
        <v>7.7469519430034497</v>
      </c>
      <c r="K19" s="76">
        <v>36502.0452</v>
      </c>
      <c r="L19" s="77">
        <v>8.7186795761245097</v>
      </c>
      <c r="M19" s="77">
        <v>1.4881051103404999E-2</v>
      </c>
      <c r="N19" s="76">
        <v>4209700.8474000003</v>
      </c>
      <c r="O19" s="76">
        <v>97962452.204699993</v>
      </c>
      <c r="P19" s="76">
        <v>10380</v>
      </c>
      <c r="Q19" s="76">
        <v>7402</v>
      </c>
      <c r="R19" s="77">
        <v>40.232369629829797</v>
      </c>
      <c r="S19" s="76">
        <v>46.068505857418103</v>
      </c>
      <c r="T19" s="76">
        <v>47.877638124831101</v>
      </c>
      <c r="U19" s="78">
        <v>-3.9270478469874401</v>
      </c>
    </row>
    <row r="20" spans="1:21" ht="12" thickBot="1" x14ac:dyDescent="0.25">
      <c r="A20" s="54"/>
      <c r="B20" s="62" t="s">
        <v>18</v>
      </c>
      <c r="C20" s="51"/>
      <c r="D20" s="76">
        <v>944802.91899999999</v>
      </c>
      <c r="E20" s="76">
        <v>1267266.0401999999</v>
      </c>
      <c r="F20" s="77">
        <v>74.554425750325606</v>
      </c>
      <c r="G20" s="76">
        <v>691373.3382</v>
      </c>
      <c r="H20" s="77">
        <v>36.655966725562102</v>
      </c>
      <c r="I20" s="76">
        <v>95286.122399999993</v>
      </c>
      <c r="J20" s="77">
        <v>10.085290856304001</v>
      </c>
      <c r="K20" s="76">
        <v>56452.714399999997</v>
      </c>
      <c r="L20" s="77">
        <v>8.1653010437132902</v>
      </c>
      <c r="M20" s="77">
        <v>0.68789266225256995</v>
      </c>
      <c r="N20" s="76">
        <v>11785724.3585</v>
      </c>
      <c r="O20" s="76">
        <v>169145944.21149999</v>
      </c>
      <c r="P20" s="76">
        <v>40805</v>
      </c>
      <c r="Q20" s="76">
        <v>32404</v>
      </c>
      <c r="R20" s="77">
        <v>25.925811628194101</v>
      </c>
      <c r="S20" s="76">
        <v>23.154096777355701</v>
      </c>
      <c r="T20" s="76">
        <v>25.8399995679546</v>
      </c>
      <c r="U20" s="78">
        <v>-11.600119047725601</v>
      </c>
    </row>
    <row r="21" spans="1:21" ht="12" customHeight="1" thickBot="1" x14ac:dyDescent="0.25">
      <c r="A21" s="54"/>
      <c r="B21" s="62" t="s">
        <v>19</v>
      </c>
      <c r="C21" s="51"/>
      <c r="D21" s="76">
        <v>333807.3285</v>
      </c>
      <c r="E21" s="76">
        <v>448797.48379999999</v>
      </c>
      <c r="F21" s="77">
        <v>74.378163993619097</v>
      </c>
      <c r="G21" s="76">
        <v>268305.72480000003</v>
      </c>
      <c r="H21" s="77">
        <v>24.413047373039099</v>
      </c>
      <c r="I21" s="76">
        <v>38841.310899999997</v>
      </c>
      <c r="J21" s="77">
        <v>11.635847263910501</v>
      </c>
      <c r="K21" s="76">
        <v>14689.738300000001</v>
      </c>
      <c r="L21" s="77">
        <v>5.4749999505042197</v>
      </c>
      <c r="M21" s="77">
        <v>1.6441118355389599</v>
      </c>
      <c r="N21" s="76">
        <v>2298901.8094000001</v>
      </c>
      <c r="O21" s="76">
        <v>59586086.701700002</v>
      </c>
      <c r="P21" s="76">
        <v>28399</v>
      </c>
      <c r="Q21" s="76">
        <v>21808</v>
      </c>
      <c r="R21" s="77">
        <v>30.222853998532599</v>
      </c>
      <c r="S21" s="76">
        <v>11.754193052572299</v>
      </c>
      <c r="T21" s="76">
        <v>11.3078169524945</v>
      </c>
      <c r="U21" s="78">
        <v>3.7975903414321901</v>
      </c>
    </row>
    <row r="22" spans="1:21" ht="12" customHeight="1" thickBot="1" x14ac:dyDescent="0.25">
      <c r="A22" s="54"/>
      <c r="B22" s="62" t="s">
        <v>20</v>
      </c>
      <c r="C22" s="51"/>
      <c r="D22" s="76">
        <v>1385134.4734</v>
      </c>
      <c r="E22" s="76">
        <v>1846618.0403</v>
      </c>
      <c r="F22" s="77">
        <v>75.009257094389298</v>
      </c>
      <c r="G22" s="76">
        <v>951217.41339999996</v>
      </c>
      <c r="H22" s="77">
        <v>45.617022342875501</v>
      </c>
      <c r="I22" s="76">
        <v>70840.074800000002</v>
      </c>
      <c r="J22" s="77">
        <v>5.1143102825325997</v>
      </c>
      <c r="K22" s="76">
        <v>134029.995</v>
      </c>
      <c r="L22" s="77">
        <v>14.0903638970325</v>
      </c>
      <c r="M22" s="77">
        <v>-0.47146103527049998</v>
      </c>
      <c r="N22" s="76">
        <v>9758593.9188999999</v>
      </c>
      <c r="O22" s="76">
        <v>188633345.5485</v>
      </c>
      <c r="P22" s="76">
        <v>82392</v>
      </c>
      <c r="Q22" s="76">
        <v>65679</v>
      </c>
      <c r="R22" s="77">
        <v>25.446489745580799</v>
      </c>
      <c r="S22" s="76">
        <v>16.811516571997299</v>
      </c>
      <c r="T22" s="76">
        <v>16.245831526058598</v>
      </c>
      <c r="U22" s="78">
        <v>3.36486624223408</v>
      </c>
    </row>
    <row r="23" spans="1:21" ht="12" thickBot="1" x14ac:dyDescent="0.25">
      <c r="A23" s="54"/>
      <c r="B23" s="62" t="s">
        <v>21</v>
      </c>
      <c r="C23" s="51"/>
      <c r="D23" s="76">
        <v>2389412.1570000001</v>
      </c>
      <c r="E23" s="76">
        <v>3942351.1238000002</v>
      </c>
      <c r="F23" s="77">
        <v>60.608811391129102</v>
      </c>
      <c r="G23" s="76">
        <v>2161085.7478</v>
      </c>
      <c r="H23" s="77">
        <v>10.565356299833899</v>
      </c>
      <c r="I23" s="76">
        <v>246304.02280000001</v>
      </c>
      <c r="J23" s="77">
        <v>10.308143033357799</v>
      </c>
      <c r="K23" s="76">
        <v>248360.1292</v>
      </c>
      <c r="L23" s="77">
        <v>11.4923773595209</v>
      </c>
      <c r="M23" s="77">
        <v>-8.2787297889680006E-3</v>
      </c>
      <c r="N23" s="76">
        <v>24455924.563999999</v>
      </c>
      <c r="O23" s="76">
        <v>426413345.02219999</v>
      </c>
      <c r="P23" s="76">
        <v>77212</v>
      </c>
      <c r="Q23" s="76">
        <v>66256</v>
      </c>
      <c r="R23" s="77">
        <v>16.535860903163499</v>
      </c>
      <c r="S23" s="76">
        <v>30.946124397761999</v>
      </c>
      <c r="T23" s="76">
        <v>30.590430952668399</v>
      </c>
      <c r="U23" s="78">
        <v>1.14939577092662</v>
      </c>
    </row>
    <row r="24" spans="1:21" ht="12" thickBot="1" x14ac:dyDescent="0.25">
      <c r="A24" s="54"/>
      <c r="B24" s="62" t="s">
        <v>22</v>
      </c>
      <c r="C24" s="51"/>
      <c r="D24" s="76">
        <v>256698.35800000001</v>
      </c>
      <c r="E24" s="76">
        <v>294604.88050000003</v>
      </c>
      <c r="F24" s="77">
        <v>87.133097579488293</v>
      </c>
      <c r="G24" s="76">
        <v>165540.11439999999</v>
      </c>
      <c r="H24" s="77">
        <v>55.067162379585703</v>
      </c>
      <c r="I24" s="76">
        <v>39212.212299999999</v>
      </c>
      <c r="J24" s="77">
        <v>15.275599191795401</v>
      </c>
      <c r="K24" s="76">
        <v>27540.473900000001</v>
      </c>
      <c r="L24" s="77">
        <v>16.636737264451199</v>
      </c>
      <c r="M24" s="77">
        <v>0.42380310674319999</v>
      </c>
      <c r="N24" s="76">
        <v>1755021.6569999999</v>
      </c>
      <c r="O24" s="76">
        <v>41304333.2896</v>
      </c>
      <c r="P24" s="76">
        <v>25206</v>
      </c>
      <c r="Q24" s="76">
        <v>19007</v>
      </c>
      <c r="R24" s="77">
        <v>32.614299994738801</v>
      </c>
      <c r="S24" s="76">
        <v>10.1840180115845</v>
      </c>
      <c r="T24" s="76">
        <v>9.7692273846477597</v>
      </c>
      <c r="U24" s="78">
        <v>4.0729565331183597</v>
      </c>
    </row>
    <row r="25" spans="1:21" ht="12" thickBot="1" x14ac:dyDescent="0.25">
      <c r="A25" s="54"/>
      <c r="B25" s="62" t="s">
        <v>23</v>
      </c>
      <c r="C25" s="51"/>
      <c r="D25" s="76">
        <v>270638.21380000003</v>
      </c>
      <c r="E25" s="76">
        <v>306667.98680000001</v>
      </c>
      <c r="F25" s="77">
        <v>88.251211554240996</v>
      </c>
      <c r="G25" s="76">
        <v>171234.31700000001</v>
      </c>
      <c r="H25" s="77">
        <v>58.051387444725798</v>
      </c>
      <c r="I25" s="76">
        <v>20119.328399999999</v>
      </c>
      <c r="J25" s="77">
        <v>7.4340308848136498</v>
      </c>
      <c r="K25" s="76">
        <v>9713.8696</v>
      </c>
      <c r="L25" s="77">
        <v>5.6728521304523296</v>
      </c>
      <c r="M25" s="77">
        <v>1.07119605558633</v>
      </c>
      <c r="N25" s="76">
        <v>2178621.8054</v>
      </c>
      <c r="O25" s="76">
        <v>54219678.292000003</v>
      </c>
      <c r="P25" s="76">
        <v>18988</v>
      </c>
      <c r="Q25" s="76">
        <v>14050</v>
      </c>
      <c r="R25" s="77">
        <v>35.145907473309599</v>
      </c>
      <c r="S25" s="76">
        <v>14.253118485359201</v>
      </c>
      <c r="T25" s="76">
        <v>14.442863829181499</v>
      </c>
      <c r="U25" s="78">
        <v>-1.3312549391716</v>
      </c>
    </row>
    <row r="26" spans="1:21" ht="12" thickBot="1" x14ac:dyDescent="0.25">
      <c r="A26" s="54"/>
      <c r="B26" s="62" t="s">
        <v>24</v>
      </c>
      <c r="C26" s="51"/>
      <c r="D26" s="76">
        <v>614460.17870000005</v>
      </c>
      <c r="E26" s="76">
        <v>684650.57869999995</v>
      </c>
      <c r="F26" s="77">
        <v>89.747996688577103</v>
      </c>
      <c r="G26" s="76">
        <v>447558.88799999998</v>
      </c>
      <c r="H26" s="77">
        <v>37.291470502536399</v>
      </c>
      <c r="I26" s="76">
        <v>125527.7686</v>
      </c>
      <c r="J26" s="77">
        <v>20.428950964011399</v>
      </c>
      <c r="K26" s="76">
        <v>99259.047000000006</v>
      </c>
      <c r="L26" s="77">
        <v>22.177874166136601</v>
      </c>
      <c r="M26" s="77">
        <v>0.26464813429046902</v>
      </c>
      <c r="N26" s="76">
        <v>4350151.6256999997</v>
      </c>
      <c r="O26" s="76">
        <v>97548929.718500003</v>
      </c>
      <c r="P26" s="76">
        <v>39901</v>
      </c>
      <c r="Q26" s="76">
        <v>33248</v>
      </c>
      <c r="R26" s="77">
        <v>20.0102261790183</v>
      </c>
      <c r="S26" s="76">
        <v>15.3996185233453</v>
      </c>
      <c r="T26" s="76">
        <v>13.800798968359</v>
      </c>
      <c r="U26" s="78">
        <v>10.382202341977001</v>
      </c>
    </row>
    <row r="27" spans="1:21" ht="12" thickBot="1" x14ac:dyDescent="0.25">
      <c r="A27" s="54"/>
      <c r="B27" s="62" t="s">
        <v>25</v>
      </c>
      <c r="C27" s="51"/>
      <c r="D27" s="76">
        <v>253535.5405</v>
      </c>
      <c r="E27" s="76">
        <v>332786.85889999999</v>
      </c>
      <c r="F27" s="77">
        <v>76.185562536345699</v>
      </c>
      <c r="G27" s="76">
        <v>187678.77799999999</v>
      </c>
      <c r="H27" s="77">
        <v>35.090148817997999</v>
      </c>
      <c r="I27" s="76">
        <v>67761.539000000004</v>
      </c>
      <c r="J27" s="77">
        <v>26.726643083792801</v>
      </c>
      <c r="K27" s="76">
        <v>49677.523099999999</v>
      </c>
      <c r="L27" s="77">
        <v>26.469440833635399</v>
      </c>
      <c r="M27" s="77">
        <v>0.36402813126566702</v>
      </c>
      <c r="N27" s="76">
        <v>1548919.4657000001</v>
      </c>
      <c r="O27" s="76">
        <v>33396843.314800002</v>
      </c>
      <c r="P27" s="76">
        <v>31971</v>
      </c>
      <c r="Q27" s="76">
        <v>23541</v>
      </c>
      <c r="R27" s="77">
        <v>35.809863642156202</v>
      </c>
      <c r="S27" s="76">
        <v>7.9301723593256401</v>
      </c>
      <c r="T27" s="76">
        <v>7.3041763094176098</v>
      </c>
      <c r="U27" s="78">
        <v>7.8938517543301003</v>
      </c>
    </row>
    <row r="28" spans="1:21" ht="12" thickBot="1" x14ac:dyDescent="0.25">
      <c r="A28" s="54"/>
      <c r="B28" s="62" t="s">
        <v>26</v>
      </c>
      <c r="C28" s="51"/>
      <c r="D28" s="76">
        <v>959221.36210000003</v>
      </c>
      <c r="E28" s="76">
        <v>1012789.7558</v>
      </c>
      <c r="F28" s="77">
        <v>94.710808102745204</v>
      </c>
      <c r="G28" s="76">
        <v>634453.18149999995</v>
      </c>
      <c r="H28" s="77">
        <v>51.188675550837303</v>
      </c>
      <c r="I28" s="76">
        <v>29927.3897</v>
      </c>
      <c r="J28" s="77">
        <v>3.1199669734711399</v>
      </c>
      <c r="K28" s="76">
        <v>2456.6120000000001</v>
      </c>
      <c r="L28" s="77">
        <v>0.387201462871063</v>
      </c>
      <c r="M28" s="77">
        <v>11.182383583569599</v>
      </c>
      <c r="N28" s="76">
        <v>6700763.6413000003</v>
      </c>
      <c r="O28" s="76">
        <v>139734160.11359999</v>
      </c>
      <c r="P28" s="76">
        <v>42605</v>
      </c>
      <c r="Q28" s="76">
        <v>33523</v>
      </c>
      <c r="R28" s="77">
        <v>27.0918473883602</v>
      </c>
      <c r="S28" s="76">
        <v>22.5142908602277</v>
      </c>
      <c r="T28" s="76">
        <v>21.683436571905901</v>
      </c>
      <c r="U28" s="78">
        <v>3.69034180769847</v>
      </c>
    </row>
    <row r="29" spans="1:21" ht="12" thickBot="1" x14ac:dyDescent="0.25">
      <c r="A29" s="54"/>
      <c r="B29" s="62" t="s">
        <v>27</v>
      </c>
      <c r="C29" s="51"/>
      <c r="D29" s="76">
        <v>807353.37780000002</v>
      </c>
      <c r="E29" s="76">
        <v>906263.81610000005</v>
      </c>
      <c r="F29" s="77">
        <v>89.085911128433906</v>
      </c>
      <c r="G29" s="76">
        <v>648348.76089999999</v>
      </c>
      <c r="H29" s="77">
        <v>24.524550132443999</v>
      </c>
      <c r="I29" s="76">
        <v>123499.7657</v>
      </c>
      <c r="J29" s="77">
        <v>15.296866167393899</v>
      </c>
      <c r="K29" s="76">
        <v>90231.855599999995</v>
      </c>
      <c r="L29" s="77">
        <v>13.917178691719201</v>
      </c>
      <c r="M29" s="77">
        <v>0.368693626865854</v>
      </c>
      <c r="N29" s="76">
        <v>5666182.0867999997</v>
      </c>
      <c r="O29" s="76">
        <v>104105119.2114</v>
      </c>
      <c r="P29" s="76">
        <v>111334</v>
      </c>
      <c r="Q29" s="76">
        <v>99305</v>
      </c>
      <c r="R29" s="77">
        <v>12.113186647198001</v>
      </c>
      <c r="S29" s="76">
        <v>7.2516336231519603</v>
      </c>
      <c r="T29" s="76">
        <v>6.9274738945672398</v>
      </c>
      <c r="U29" s="78">
        <v>4.4701614205905997</v>
      </c>
    </row>
    <row r="30" spans="1:21" ht="12" thickBot="1" x14ac:dyDescent="0.25">
      <c r="A30" s="54"/>
      <c r="B30" s="62" t="s">
        <v>28</v>
      </c>
      <c r="C30" s="51"/>
      <c r="D30" s="76">
        <v>1359211.8067999999</v>
      </c>
      <c r="E30" s="76">
        <v>1645632.2342999999</v>
      </c>
      <c r="F30" s="77">
        <v>82.595113201472103</v>
      </c>
      <c r="G30" s="76">
        <v>1030285.5651</v>
      </c>
      <c r="H30" s="77">
        <v>31.925735237111098</v>
      </c>
      <c r="I30" s="76">
        <v>141126.96429999999</v>
      </c>
      <c r="J30" s="77">
        <v>10.3830001765697</v>
      </c>
      <c r="K30" s="76">
        <v>105241.17449999999</v>
      </c>
      <c r="L30" s="77">
        <v>10.214757739499699</v>
      </c>
      <c r="M30" s="77">
        <v>0.34098621542844898</v>
      </c>
      <c r="N30" s="76">
        <v>11667135.305600001</v>
      </c>
      <c r="O30" s="76">
        <v>153896059.90450001</v>
      </c>
      <c r="P30" s="76">
        <v>81873</v>
      </c>
      <c r="Q30" s="76">
        <v>72825</v>
      </c>
      <c r="R30" s="77">
        <v>12.4243048403708</v>
      </c>
      <c r="S30" s="76">
        <v>16.6014657677134</v>
      </c>
      <c r="T30" s="76">
        <v>15.2907672049434</v>
      </c>
      <c r="U30" s="78">
        <v>7.8950773450324201</v>
      </c>
    </row>
    <row r="31" spans="1:21" ht="12" thickBot="1" x14ac:dyDescent="0.25">
      <c r="A31" s="54"/>
      <c r="B31" s="62" t="s">
        <v>29</v>
      </c>
      <c r="C31" s="51"/>
      <c r="D31" s="76">
        <v>584779.84849999996</v>
      </c>
      <c r="E31" s="76">
        <v>1459878.0774999999</v>
      </c>
      <c r="F31" s="77">
        <v>40.056759363180497</v>
      </c>
      <c r="G31" s="76">
        <v>512966.52590000001</v>
      </c>
      <c r="H31" s="77">
        <v>13.999611860443199</v>
      </c>
      <c r="I31" s="76">
        <v>36815.166700000002</v>
      </c>
      <c r="J31" s="77">
        <v>6.29556008033338</v>
      </c>
      <c r="K31" s="76">
        <v>24595.6754</v>
      </c>
      <c r="L31" s="77">
        <v>4.7947915035677804</v>
      </c>
      <c r="M31" s="77">
        <v>0.49681462701365797</v>
      </c>
      <c r="N31" s="76">
        <v>22358535.606400002</v>
      </c>
      <c r="O31" s="76">
        <v>182325138.27340001</v>
      </c>
      <c r="P31" s="76">
        <v>25411</v>
      </c>
      <c r="Q31" s="76">
        <v>29248</v>
      </c>
      <c r="R31" s="77">
        <v>-13.118845733041599</v>
      </c>
      <c r="S31" s="76">
        <v>23.0128624808154</v>
      </c>
      <c r="T31" s="76">
        <v>37.1952834039934</v>
      </c>
      <c r="U31" s="78">
        <v>-61.628234796958303</v>
      </c>
    </row>
    <row r="32" spans="1:21" ht="12" thickBot="1" x14ac:dyDescent="0.25">
      <c r="A32" s="54"/>
      <c r="B32" s="62" t="s">
        <v>30</v>
      </c>
      <c r="C32" s="51"/>
      <c r="D32" s="76">
        <v>113830.3993</v>
      </c>
      <c r="E32" s="76">
        <v>134714.64350000001</v>
      </c>
      <c r="F32" s="77">
        <v>84.497420876150002</v>
      </c>
      <c r="G32" s="76">
        <v>86810.410600000003</v>
      </c>
      <c r="H32" s="77">
        <v>31.125286141660101</v>
      </c>
      <c r="I32" s="76">
        <v>30509.888800000001</v>
      </c>
      <c r="J32" s="77">
        <v>26.802935760236799</v>
      </c>
      <c r="K32" s="76">
        <v>25952.431700000001</v>
      </c>
      <c r="L32" s="77">
        <v>29.8955292581003</v>
      </c>
      <c r="M32" s="77">
        <v>0.17560809532927099</v>
      </c>
      <c r="N32" s="76">
        <v>735871.14670000004</v>
      </c>
      <c r="O32" s="76">
        <v>16138262.8137</v>
      </c>
      <c r="P32" s="76">
        <v>22086</v>
      </c>
      <c r="Q32" s="76">
        <v>18076</v>
      </c>
      <c r="R32" s="77">
        <v>22.1841115290994</v>
      </c>
      <c r="S32" s="76">
        <v>5.1539617540523404</v>
      </c>
      <c r="T32" s="76">
        <v>4.8275185881832297</v>
      </c>
      <c r="U32" s="78">
        <v>6.3338298079617301</v>
      </c>
    </row>
    <row r="33" spans="1:21" ht="12" thickBot="1" x14ac:dyDescent="0.25">
      <c r="A33" s="54"/>
      <c r="B33" s="62" t="s">
        <v>74</v>
      </c>
      <c r="C33" s="51"/>
      <c r="D33" s="76">
        <v>0</v>
      </c>
      <c r="E33" s="79"/>
      <c r="F33" s="79"/>
      <c r="G33" s="79"/>
      <c r="H33" s="79"/>
      <c r="I33" s="76">
        <v>5.7682000000000002</v>
      </c>
      <c r="J33" s="79"/>
      <c r="K33" s="79"/>
      <c r="L33" s="79"/>
      <c r="M33" s="79"/>
      <c r="N33" s="76">
        <v>0</v>
      </c>
      <c r="O33" s="76">
        <v>301.12830000000002</v>
      </c>
      <c r="P33" s="76">
        <v>2</v>
      </c>
      <c r="Q33" s="79"/>
      <c r="R33" s="79"/>
      <c r="S33" s="76">
        <v>0</v>
      </c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153391.02970000001</v>
      </c>
      <c r="E34" s="76">
        <v>195425.91769999999</v>
      </c>
      <c r="F34" s="77">
        <v>78.490627806835704</v>
      </c>
      <c r="G34" s="76">
        <v>103267.6283</v>
      </c>
      <c r="H34" s="77">
        <v>48.537380227604203</v>
      </c>
      <c r="I34" s="76">
        <v>11743.8984</v>
      </c>
      <c r="J34" s="77">
        <v>7.65618330026766</v>
      </c>
      <c r="K34" s="76">
        <v>12485.9818</v>
      </c>
      <c r="L34" s="77">
        <v>12.090896252335099</v>
      </c>
      <c r="M34" s="77">
        <v>-5.9433323857639997E-2</v>
      </c>
      <c r="N34" s="76">
        <v>1089237.4643000001</v>
      </c>
      <c r="O34" s="76">
        <v>27909234.190900002</v>
      </c>
      <c r="P34" s="76">
        <v>10739</v>
      </c>
      <c r="Q34" s="76">
        <v>8031</v>
      </c>
      <c r="R34" s="77">
        <v>33.719337566928203</v>
      </c>
      <c r="S34" s="76">
        <v>14.2835487196201</v>
      </c>
      <c r="T34" s="76">
        <v>14.1874529448388</v>
      </c>
      <c r="U34" s="78">
        <v>0.67277240878750899</v>
      </c>
    </row>
    <row r="35" spans="1:21" ht="12" customHeight="1" thickBot="1" x14ac:dyDescent="0.25">
      <c r="A35" s="54"/>
      <c r="B35" s="62" t="s">
        <v>77</v>
      </c>
      <c r="C35" s="51"/>
      <c r="D35" s="76">
        <v>8105.4472999999998</v>
      </c>
      <c r="E35" s="79"/>
      <c r="F35" s="79"/>
      <c r="G35" s="79"/>
      <c r="H35" s="79"/>
      <c r="I35" s="76">
        <v>799.03880000000004</v>
      </c>
      <c r="J35" s="77">
        <v>9.8580469457866897</v>
      </c>
      <c r="K35" s="79"/>
      <c r="L35" s="79"/>
      <c r="M35" s="79"/>
      <c r="N35" s="76">
        <v>44611.652000000002</v>
      </c>
      <c r="O35" s="76">
        <v>47526.096299999997</v>
      </c>
      <c r="P35" s="76">
        <v>1104</v>
      </c>
      <c r="Q35" s="76">
        <v>821</v>
      </c>
      <c r="R35" s="77">
        <v>34.470158343483597</v>
      </c>
      <c r="S35" s="76">
        <v>7.3418906702898603</v>
      </c>
      <c r="T35" s="76">
        <v>7.0126325213154699</v>
      </c>
      <c r="U35" s="78">
        <v>4.4846506678011799</v>
      </c>
    </row>
    <row r="36" spans="1:21" ht="12" customHeight="1" thickBot="1" x14ac:dyDescent="0.25">
      <c r="A36" s="54"/>
      <c r="B36" s="62" t="s">
        <v>68</v>
      </c>
      <c r="C36" s="51"/>
      <c r="D36" s="76">
        <v>114206.86</v>
      </c>
      <c r="E36" s="79"/>
      <c r="F36" s="79"/>
      <c r="G36" s="76">
        <v>70523.14</v>
      </c>
      <c r="H36" s="77">
        <v>61.942392241752103</v>
      </c>
      <c r="I36" s="76">
        <v>-1696.2</v>
      </c>
      <c r="J36" s="77">
        <v>-1.4851997506979899</v>
      </c>
      <c r="K36" s="76">
        <v>2682.74</v>
      </c>
      <c r="L36" s="77">
        <v>3.8040563707174702</v>
      </c>
      <c r="M36" s="77">
        <v>-1.6322640285678101</v>
      </c>
      <c r="N36" s="76">
        <v>1184368.07</v>
      </c>
      <c r="O36" s="76">
        <v>21078968.75</v>
      </c>
      <c r="P36" s="76">
        <v>75</v>
      </c>
      <c r="Q36" s="76">
        <v>65</v>
      </c>
      <c r="R36" s="77">
        <v>15.384615384615399</v>
      </c>
      <c r="S36" s="76">
        <v>1522.7581333333301</v>
      </c>
      <c r="T36" s="76">
        <v>2224.12830769231</v>
      </c>
      <c r="U36" s="78">
        <v>-46.059197387024803</v>
      </c>
    </row>
    <row r="37" spans="1:21" ht="12" thickBot="1" x14ac:dyDescent="0.25">
      <c r="A37" s="54"/>
      <c r="B37" s="62" t="s">
        <v>35</v>
      </c>
      <c r="C37" s="51"/>
      <c r="D37" s="76">
        <v>227406.9</v>
      </c>
      <c r="E37" s="79"/>
      <c r="F37" s="79"/>
      <c r="G37" s="76">
        <v>153983.48000000001</v>
      </c>
      <c r="H37" s="77">
        <v>47.682660503581303</v>
      </c>
      <c r="I37" s="76">
        <v>-28842.81</v>
      </c>
      <c r="J37" s="77">
        <v>-12.6833486582861</v>
      </c>
      <c r="K37" s="76">
        <v>-24338.19</v>
      </c>
      <c r="L37" s="77">
        <v>-15.805715002674299</v>
      </c>
      <c r="M37" s="77">
        <v>0.1850844290393</v>
      </c>
      <c r="N37" s="76">
        <v>4771052.13</v>
      </c>
      <c r="O37" s="76">
        <v>64028517.789999999</v>
      </c>
      <c r="P37" s="76">
        <v>98</v>
      </c>
      <c r="Q37" s="76">
        <v>58</v>
      </c>
      <c r="R37" s="77">
        <v>68.965517241379303</v>
      </c>
      <c r="S37" s="76">
        <v>2320.4785714285699</v>
      </c>
      <c r="T37" s="76">
        <v>1599.83862068966</v>
      </c>
      <c r="U37" s="78">
        <v>31.055660656037201</v>
      </c>
    </row>
    <row r="38" spans="1:21" ht="12" thickBot="1" x14ac:dyDescent="0.25">
      <c r="A38" s="54"/>
      <c r="B38" s="62" t="s">
        <v>36</v>
      </c>
      <c r="C38" s="51"/>
      <c r="D38" s="76">
        <v>110162.39</v>
      </c>
      <c r="E38" s="79"/>
      <c r="F38" s="79"/>
      <c r="G38" s="76">
        <v>43667.18</v>
      </c>
      <c r="H38" s="77">
        <v>152.277316739941</v>
      </c>
      <c r="I38" s="76">
        <v>-4046.22</v>
      </c>
      <c r="J38" s="77">
        <v>-3.67295952820196</v>
      </c>
      <c r="K38" s="76">
        <v>77.209999999999994</v>
      </c>
      <c r="L38" s="77">
        <v>0.176814715307927</v>
      </c>
      <c r="M38" s="77">
        <v>-53.405387903121401</v>
      </c>
      <c r="N38" s="76">
        <v>6364146.7699999996</v>
      </c>
      <c r="O38" s="76">
        <v>36979619.740000002</v>
      </c>
      <c r="P38" s="76">
        <v>56</v>
      </c>
      <c r="Q38" s="76">
        <v>60</v>
      </c>
      <c r="R38" s="77">
        <v>-6.6666666666666696</v>
      </c>
      <c r="S38" s="76">
        <v>1967.1855357142899</v>
      </c>
      <c r="T38" s="76">
        <v>2349.80083333333</v>
      </c>
      <c r="U38" s="78">
        <v>-19.449883636935098</v>
      </c>
    </row>
    <row r="39" spans="1:21" ht="12" thickBot="1" x14ac:dyDescent="0.25">
      <c r="A39" s="54"/>
      <c r="B39" s="62" t="s">
        <v>37</v>
      </c>
      <c r="C39" s="51"/>
      <c r="D39" s="76">
        <v>192545.41</v>
      </c>
      <c r="E39" s="79"/>
      <c r="F39" s="79"/>
      <c r="G39" s="76">
        <v>153454.89000000001</v>
      </c>
      <c r="H39" s="77">
        <v>25.473622899863301</v>
      </c>
      <c r="I39" s="76">
        <v>-28935.96</v>
      </c>
      <c r="J39" s="77">
        <v>-15.028122456931101</v>
      </c>
      <c r="K39" s="76">
        <v>-17347.080000000002</v>
      </c>
      <c r="L39" s="77">
        <v>-11.304351396035701</v>
      </c>
      <c r="M39" s="77">
        <v>0.668059408269288</v>
      </c>
      <c r="N39" s="76">
        <v>4194612.66</v>
      </c>
      <c r="O39" s="76">
        <v>38558654.030000001</v>
      </c>
      <c r="P39" s="76">
        <v>113</v>
      </c>
      <c r="Q39" s="76">
        <v>97</v>
      </c>
      <c r="R39" s="77">
        <v>16.494845360824801</v>
      </c>
      <c r="S39" s="76">
        <v>1703.9416814159299</v>
      </c>
      <c r="T39" s="76">
        <v>1682.51969072165</v>
      </c>
      <c r="U39" s="78">
        <v>1.2572021054428699</v>
      </c>
    </row>
    <row r="40" spans="1:21" ht="12" thickBot="1" x14ac:dyDescent="0.25">
      <c r="A40" s="54"/>
      <c r="B40" s="62" t="s">
        <v>70</v>
      </c>
      <c r="C40" s="51"/>
      <c r="D40" s="79"/>
      <c r="E40" s="79"/>
      <c r="F40" s="79"/>
      <c r="G40" s="76">
        <v>10.27</v>
      </c>
      <c r="H40" s="79"/>
      <c r="I40" s="79"/>
      <c r="J40" s="79"/>
      <c r="K40" s="76">
        <v>9.76</v>
      </c>
      <c r="L40" s="77">
        <v>95.034079844206403</v>
      </c>
      <c r="M40" s="79"/>
      <c r="N40" s="76">
        <v>1.81</v>
      </c>
      <c r="O40" s="76">
        <v>1246.26</v>
      </c>
      <c r="P40" s="79"/>
      <c r="Q40" s="76">
        <v>2</v>
      </c>
      <c r="R40" s="79"/>
      <c r="S40" s="79"/>
      <c r="T40" s="76">
        <v>0.09</v>
      </c>
      <c r="U40" s="80"/>
    </row>
    <row r="41" spans="1:21" ht="12" customHeight="1" thickBot="1" x14ac:dyDescent="0.25">
      <c r="A41" s="54"/>
      <c r="B41" s="62" t="s">
        <v>32</v>
      </c>
      <c r="C41" s="51"/>
      <c r="D41" s="76">
        <v>46890.598299999998</v>
      </c>
      <c r="E41" s="79"/>
      <c r="F41" s="79"/>
      <c r="G41" s="76">
        <v>107441.02559999999</v>
      </c>
      <c r="H41" s="77">
        <v>-56.3568962245647</v>
      </c>
      <c r="I41" s="76">
        <v>3413.1464000000001</v>
      </c>
      <c r="J41" s="77">
        <v>7.2789568138225302</v>
      </c>
      <c r="K41" s="76">
        <v>4937.2253000000001</v>
      </c>
      <c r="L41" s="77">
        <v>4.59528869203199</v>
      </c>
      <c r="M41" s="77">
        <v>-0.30869138177672401</v>
      </c>
      <c r="N41" s="76">
        <v>467036.58</v>
      </c>
      <c r="O41" s="76">
        <v>11927791.8762</v>
      </c>
      <c r="P41" s="76">
        <v>109</v>
      </c>
      <c r="Q41" s="76">
        <v>81</v>
      </c>
      <c r="R41" s="77">
        <v>34.567901234567898</v>
      </c>
      <c r="S41" s="76">
        <v>430.18897522935799</v>
      </c>
      <c r="T41" s="76">
        <v>475.47746913580301</v>
      </c>
      <c r="U41" s="78">
        <v>-10.5275812524714</v>
      </c>
    </row>
    <row r="42" spans="1:21" ht="12" thickBot="1" x14ac:dyDescent="0.25">
      <c r="A42" s="54"/>
      <c r="B42" s="62" t="s">
        <v>33</v>
      </c>
      <c r="C42" s="51"/>
      <c r="D42" s="76">
        <v>337913.49560000002</v>
      </c>
      <c r="E42" s="76">
        <v>1061286.2943</v>
      </c>
      <c r="F42" s="77">
        <v>31.839994298888001</v>
      </c>
      <c r="G42" s="76">
        <v>300414.36719999998</v>
      </c>
      <c r="H42" s="77">
        <v>12.482468381758601</v>
      </c>
      <c r="I42" s="76">
        <v>19129.029900000001</v>
      </c>
      <c r="J42" s="77">
        <v>5.66092510334175</v>
      </c>
      <c r="K42" s="76">
        <v>19191.828699999998</v>
      </c>
      <c r="L42" s="77">
        <v>6.3884523496251804</v>
      </c>
      <c r="M42" s="77">
        <v>-3.272163428595E-3</v>
      </c>
      <c r="N42" s="76">
        <v>3038819.6206</v>
      </c>
      <c r="O42" s="76">
        <v>69231193.367799997</v>
      </c>
      <c r="P42" s="76">
        <v>1621</v>
      </c>
      <c r="Q42" s="76">
        <v>1550</v>
      </c>
      <c r="R42" s="77">
        <v>4.5806451612903301</v>
      </c>
      <c r="S42" s="76">
        <v>208.45989858112301</v>
      </c>
      <c r="T42" s="76">
        <v>200.85130838709699</v>
      </c>
      <c r="U42" s="78">
        <v>3.64990592714171</v>
      </c>
    </row>
    <row r="43" spans="1:21" ht="12" thickBot="1" x14ac:dyDescent="0.25">
      <c r="A43" s="54"/>
      <c r="B43" s="62" t="s">
        <v>38</v>
      </c>
      <c r="C43" s="51"/>
      <c r="D43" s="76">
        <v>108115.45</v>
      </c>
      <c r="E43" s="79"/>
      <c r="F43" s="79"/>
      <c r="G43" s="76">
        <v>51993.17</v>
      </c>
      <c r="H43" s="77">
        <v>107.94163925761799</v>
      </c>
      <c r="I43" s="76">
        <v>-17730.87</v>
      </c>
      <c r="J43" s="77">
        <v>-16.3999409890076</v>
      </c>
      <c r="K43" s="76">
        <v>-5686.33</v>
      </c>
      <c r="L43" s="77">
        <v>-10.936686491706499</v>
      </c>
      <c r="M43" s="77">
        <v>2.1181570538466801</v>
      </c>
      <c r="N43" s="76">
        <v>2807755.26</v>
      </c>
      <c r="O43" s="76">
        <v>30861420.57</v>
      </c>
      <c r="P43" s="76">
        <v>76</v>
      </c>
      <c r="Q43" s="76">
        <v>74</v>
      </c>
      <c r="R43" s="77">
        <v>2.7027027027027</v>
      </c>
      <c r="S43" s="76">
        <v>1422.57171052632</v>
      </c>
      <c r="T43" s="76">
        <v>1279.38472972973</v>
      </c>
      <c r="U43" s="78">
        <v>10.0653611861584</v>
      </c>
    </row>
    <row r="44" spans="1:21" ht="12" thickBot="1" x14ac:dyDescent="0.25">
      <c r="A44" s="54"/>
      <c r="B44" s="62" t="s">
        <v>39</v>
      </c>
      <c r="C44" s="51"/>
      <c r="D44" s="76">
        <v>64471.8</v>
      </c>
      <c r="E44" s="79"/>
      <c r="F44" s="79"/>
      <c r="G44" s="76">
        <v>41496.589999999997</v>
      </c>
      <c r="H44" s="77">
        <v>55.366501199255197</v>
      </c>
      <c r="I44" s="76">
        <v>8933.64</v>
      </c>
      <c r="J44" s="77">
        <v>13.8566629130876</v>
      </c>
      <c r="K44" s="76">
        <v>5136.8500000000004</v>
      </c>
      <c r="L44" s="77">
        <v>12.378968970703401</v>
      </c>
      <c r="M44" s="77">
        <v>0.73912806486465399</v>
      </c>
      <c r="N44" s="76">
        <v>1290005.4099999999</v>
      </c>
      <c r="O44" s="76">
        <v>12006376.869999999</v>
      </c>
      <c r="P44" s="76">
        <v>51</v>
      </c>
      <c r="Q44" s="76">
        <v>39</v>
      </c>
      <c r="R44" s="77">
        <v>30.769230769230798</v>
      </c>
      <c r="S44" s="76">
        <v>1264.15294117647</v>
      </c>
      <c r="T44" s="76">
        <v>1154.7882051282099</v>
      </c>
      <c r="U44" s="78">
        <v>8.6512266424414097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23127.882600000001</v>
      </c>
      <c r="E46" s="82"/>
      <c r="F46" s="82"/>
      <c r="G46" s="81">
        <v>18812.094700000001</v>
      </c>
      <c r="H46" s="83">
        <v>22.941559506395599</v>
      </c>
      <c r="I46" s="81">
        <v>1949.5938000000001</v>
      </c>
      <c r="J46" s="83">
        <v>8.4296251140603804</v>
      </c>
      <c r="K46" s="81">
        <v>1921.5274999999999</v>
      </c>
      <c r="L46" s="83">
        <v>10.2143197269786</v>
      </c>
      <c r="M46" s="83">
        <v>1.4606244250993E-2</v>
      </c>
      <c r="N46" s="81">
        <v>139385.9486</v>
      </c>
      <c r="O46" s="81">
        <v>4159400.3018999998</v>
      </c>
      <c r="P46" s="81">
        <v>18</v>
      </c>
      <c r="Q46" s="81">
        <v>14</v>
      </c>
      <c r="R46" s="83">
        <v>28.571428571428601</v>
      </c>
      <c r="S46" s="81">
        <v>1284.8823666666699</v>
      </c>
      <c r="T46" s="81">
        <v>783.95907142857095</v>
      </c>
      <c r="U46" s="84">
        <v>38.985926512294398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18:C18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F40" sqref="F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66834</v>
      </c>
      <c r="D2" s="37">
        <v>562947.35217863205</v>
      </c>
      <c r="E2" s="37">
        <v>423217.31066068402</v>
      </c>
      <c r="F2" s="37">
        <v>139730.04151794899</v>
      </c>
      <c r="G2" s="37">
        <v>423217.31066068402</v>
      </c>
      <c r="H2" s="37">
        <v>0.24821156183999599</v>
      </c>
    </row>
    <row r="3" spans="1:8" x14ac:dyDescent="0.2">
      <c r="A3" s="37">
        <v>2</v>
      </c>
      <c r="B3" s="37">
        <v>13</v>
      </c>
      <c r="C3" s="37">
        <v>9219</v>
      </c>
      <c r="D3" s="37">
        <v>95638.961590598294</v>
      </c>
      <c r="E3" s="37">
        <v>73707.778781196597</v>
      </c>
      <c r="F3" s="37">
        <v>21931.1828094017</v>
      </c>
      <c r="G3" s="37">
        <v>73707.778781196597</v>
      </c>
      <c r="H3" s="37">
        <v>0.22931222218077299</v>
      </c>
    </row>
    <row r="4" spans="1:8" x14ac:dyDescent="0.2">
      <c r="A4" s="37">
        <v>3</v>
      </c>
      <c r="B4" s="37">
        <v>14</v>
      </c>
      <c r="C4" s="37">
        <v>124451</v>
      </c>
      <c r="D4" s="37">
        <v>157086.60862012699</v>
      </c>
      <c r="E4" s="37">
        <v>130738.05126359301</v>
      </c>
      <c r="F4" s="37">
        <v>26348.557356533998</v>
      </c>
      <c r="G4" s="37">
        <v>130738.05126359301</v>
      </c>
      <c r="H4" s="37">
        <v>0.16773267682066501</v>
      </c>
    </row>
    <row r="5" spans="1:8" x14ac:dyDescent="0.2">
      <c r="A5" s="37">
        <v>4</v>
      </c>
      <c r="B5" s="37">
        <v>15</v>
      </c>
      <c r="C5" s="37">
        <v>3421</v>
      </c>
      <c r="D5" s="37">
        <v>60254.004226162899</v>
      </c>
      <c r="E5" s="37">
        <v>48457.648761614102</v>
      </c>
      <c r="F5" s="37">
        <v>11796.3554645488</v>
      </c>
      <c r="G5" s="37">
        <v>48457.648761614102</v>
      </c>
      <c r="H5" s="37">
        <v>0.19577712080796</v>
      </c>
    </row>
    <row r="6" spans="1:8" x14ac:dyDescent="0.2">
      <c r="A6" s="37">
        <v>5</v>
      </c>
      <c r="B6" s="37">
        <v>16</v>
      </c>
      <c r="C6" s="37">
        <v>10422</v>
      </c>
      <c r="D6" s="37">
        <v>244548.32734871801</v>
      </c>
      <c r="E6" s="37">
        <v>215804.995924786</v>
      </c>
      <c r="F6" s="37">
        <v>28743.331423931599</v>
      </c>
      <c r="G6" s="37">
        <v>215804.995924786</v>
      </c>
      <c r="H6" s="37">
        <v>0.117536405730327</v>
      </c>
    </row>
    <row r="7" spans="1:8" x14ac:dyDescent="0.2">
      <c r="A7" s="37">
        <v>6</v>
      </c>
      <c r="B7" s="37">
        <v>17</v>
      </c>
      <c r="C7" s="37">
        <v>24253</v>
      </c>
      <c r="D7" s="37">
        <v>253471.01221538501</v>
      </c>
      <c r="E7" s="37">
        <v>202102.21375128199</v>
      </c>
      <c r="F7" s="37">
        <v>51368.798464102598</v>
      </c>
      <c r="G7" s="37">
        <v>202102.21375128199</v>
      </c>
      <c r="H7" s="37">
        <v>0.20266143262351599</v>
      </c>
    </row>
    <row r="8" spans="1:8" x14ac:dyDescent="0.2">
      <c r="A8" s="37">
        <v>7</v>
      </c>
      <c r="B8" s="37">
        <v>18</v>
      </c>
      <c r="C8" s="37">
        <v>59894</v>
      </c>
      <c r="D8" s="37">
        <v>174763.82596923099</v>
      </c>
      <c r="E8" s="37">
        <v>134290.71081709399</v>
      </c>
      <c r="F8" s="37">
        <v>40473.115152136801</v>
      </c>
      <c r="G8" s="37">
        <v>134290.71081709399</v>
      </c>
      <c r="H8" s="37">
        <v>0.231587486298581</v>
      </c>
    </row>
    <row r="9" spans="1:8" x14ac:dyDescent="0.2">
      <c r="A9" s="37">
        <v>8</v>
      </c>
      <c r="B9" s="37">
        <v>19</v>
      </c>
      <c r="C9" s="37">
        <v>19128</v>
      </c>
      <c r="D9" s="37">
        <v>132830.93263418801</v>
      </c>
      <c r="E9" s="37">
        <v>106157.36421196601</v>
      </c>
      <c r="F9" s="37">
        <v>26673.568422222201</v>
      </c>
      <c r="G9" s="37">
        <v>106157.36421196601</v>
      </c>
      <c r="H9" s="37">
        <v>0.20080841030967</v>
      </c>
    </row>
    <row r="10" spans="1:8" x14ac:dyDescent="0.2">
      <c r="A10" s="37">
        <v>9</v>
      </c>
      <c r="B10" s="37">
        <v>21</v>
      </c>
      <c r="C10" s="37">
        <v>236292</v>
      </c>
      <c r="D10" s="37">
        <v>991263.43982649595</v>
      </c>
      <c r="E10" s="37">
        <v>994837.60816666705</v>
      </c>
      <c r="F10" s="37">
        <v>-3574.1683401709402</v>
      </c>
      <c r="G10" s="37">
        <v>994837.60816666705</v>
      </c>
      <c r="H10" s="37">
        <v>-3.6056694886240702E-3</v>
      </c>
    </row>
    <row r="11" spans="1:8" x14ac:dyDescent="0.2">
      <c r="A11" s="37">
        <v>10</v>
      </c>
      <c r="B11" s="37">
        <v>22</v>
      </c>
      <c r="C11" s="37">
        <v>32014</v>
      </c>
      <c r="D11" s="37">
        <v>388210.24287094001</v>
      </c>
      <c r="E11" s="37">
        <v>336023.29915897403</v>
      </c>
      <c r="F11" s="37">
        <v>52186.943711965803</v>
      </c>
      <c r="G11" s="37">
        <v>336023.29915897403</v>
      </c>
      <c r="H11" s="37">
        <v>0.13442958981717401</v>
      </c>
    </row>
    <row r="12" spans="1:8" x14ac:dyDescent="0.2">
      <c r="A12" s="37">
        <v>11</v>
      </c>
      <c r="B12" s="37">
        <v>23</v>
      </c>
      <c r="C12" s="37">
        <v>211017.37400000001</v>
      </c>
      <c r="D12" s="37">
        <v>1834903.4632059799</v>
      </c>
      <c r="E12" s="37">
        <v>1562360.1804786299</v>
      </c>
      <c r="F12" s="37">
        <v>272543.28272735002</v>
      </c>
      <c r="G12" s="37">
        <v>1562360.1804786299</v>
      </c>
      <c r="H12" s="37">
        <v>0.14853276381698999</v>
      </c>
    </row>
    <row r="13" spans="1:8" x14ac:dyDescent="0.2">
      <c r="A13" s="37">
        <v>12</v>
      </c>
      <c r="B13" s="37">
        <v>24</v>
      </c>
      <c r="C13" s="37">
        <v>18709</v>
      </c>
      <c r="D13" s="37">
        <v>478191.11689059797</v>
      </c>
      <c r="E13" s="37">
        <v>441145.8602</v>
      </c>
      <c r="F13" s="37">
        <v>37045.256690598297</v>
      </c>
      <c r="G13" s="37">
        <v>441145.8602</v>
      </c>
      <c r="H13" s="37">
        <v>7.7469562654116794E-2</v>
      </c>
    </row>
    <row r="14" spans="1:8" x14ac:dyDescent="0.2">
      <c r="A14" s="37">
        <v>13</v>
      </c>
      <c r="B14" s="37">
        <v>25</v>
      </c>
      <c r="C14" s="37">
        <v>83715</v>
      </c>
      <c r="D14" s="37">
        <v>944802.9142</v>
      </c>
      <c r="E14" s="37">
        <v>849516.7966</v>
      </c>
      <c r="F14" s="37">
        <v>95286.117599999998</v>
      </c>
      <c r="G14" s="37">
        <v>849516.7966</v>
      </c>
      <c r="H14" s="37">
        <v>0.100852903994991</v>
      </c>
    </row>
    <row r="15" spans="1:8" x14ac:dyDescent="0.2">
      <c r="A15" s="37">
        <v>14</v>
      </c>
      <c r="B15" s="37">
        <v>26</v>
      </c>
      <c r="C15" s="37">
        <v>60811</v>
      </c>
      <c r="D15" s="37">
        <v>333807.04804818099</v>
      </c>
      <c r="E15" s="37">
        <v>294966.017486136</v>
      </c>
      <c r="F15" s="37">
        <v>38841.030562045198</v>
      </c>
      <c r="G15" s="37">
        <v>294966.017486136</v>
      </c>
      <c r="H15" s="37">
        <v>0.11635773057865199</v>
      </c>
    </row>
    <row r="16" spans="1:8" x14ac:dyDescent="0.2">
      <c r="A16" s="37">
        <v>15</v>
      </c>
      <c r="B16" s="37">
        <v>27</v>
      </c>
      <c r="C16" s="37">
        <v>184785.20199999999</v>
      </c>
      <c r="D16" s="37">
        <v>1385135.9535999999</v>
      </c>
      <c r="E16" s="37">
        <v>1314294.3986</v>
      </c>
      <c r="F16" s="37">
        <v>70841.554999999993</v>
      </c>
      <c r="G16" s="37">
        <v>1314294.3986</v>
      </c>
      <c r="H16" s="37">
        <v>5.1144116803755697E-2</v>
      </c>
    </row>
    <row r="17" spans="1:8" x14ac:dyDescent="0.2">
      <c r="A17" s="37">
        <v>16</v>
      </c>
      <c r="B17" s="37">
        <v>29</v>
      </c>
      <c r="C17" s="37">
        <v>178286</v>
      </c>
      <c r="D17" s="37">
        <v>2389413.69246154</v>
      </c>
      <c r="E17" s="37">
        <v>2143108.1605846202</v>
      </c>
      <c r="F17" s="37">
        <v>246305.53187692299</v>
      </c>
      <c r="G17" s="37">
        <v>2143108.1605846202</v>
      </c>
      <c r="H17" s="37">
        <v>0.103081995660275</v>
      </c>
    </row>
    <row r="18" spans="1:8" x14ac:dyDescent="0.2">
      <c r="A18" s="37">
        <v>17</v>
      </c>
      <c r="B18" s="37">
        <v>31</v>
      </c>
      <c r="C18" s="37">
        <v>29592.222000000002</v>
      </c>
      <c r="D18" s="37">
        <v>256698.39930967399</v>
      </c>
      <c r="E18" s="37">
        <v>217486.13827735401</v>
      </c>
      <c r="F18" s="37">
        <v>39212.261032320203</v>
      </c>
      <c r="G18" s="37">
        <v>217486.13827735401</v>
      </c>
      <c r="H18" s="37">
        <v>0.152756157178119</v>
      </c>
    </row>
    <row r="19" spans="1:8" x14ac:dyDescent="0.2">
      <c r="A19" s="37">
        <v>18</v>
      </c>
      <c r="B19" s="37">
        <v>32</v>
      </c>
      <c r="C19" s="37">
        <v>15848.458000000001</v>
      </c>
      <c r="D19" s="37">
        <v>270638.20871656499</v>
      </c>
      <c r="E19" s="37">
        <v>250518.88358446801</v>
      </c>
      <c r="F19" s="37">
        <v>20119.325132096499</v>
      </c>
      <c r="G19" s="37">
        <v>250518.88358446801</v>
      </c>
      <c r="H19" s="37">
        <v>7.4340298169676106E-2</v>
      </c>
    </row>
    <row r="20" spans="1:8" x14ac:dyDescent="0.2">
      <c r="A20" s="37">
        <v>19</v>
      </c>
      <c r="B20" s="37">
        <v>33</v>
      </c>
      <c r="C20" s="37">
        <v>42922.7</v>
      </c>
      <c r="D20" s="37">
        <v>614460.15266882197</v>
      </c>
      <c r="E20" s="37">
        <v>488932.39160597802</v>
      </c>
      <c r="F20" s="37">
        <v>125527.761062844</v>
      </c>
      <c r="G20" s="37">
        <v>488932.39160597802</v>
      </c>
      <c r="H20" s="37">
        <v>0.20428950602839199</v>
      </c>
    </row>
    <row r="21" spans="1:8" x14ac:dyDescent="0.2">
      <c r="A21" s="37">
        <v>20</v>
      </c>
      <c r="B21" s="37">
        <v>34</v>
      </c>
      <c r="C21" s="37">
        <v>44955.052000000003</v>
      </c>
      <c r="D21" s="37">
        <v>253535.29659612</v>
      </c>
      <c r="E21" s="37">
        <v>185774.007084132</v>
      </c>
      <c r="F21" s="37">
        <v>67761.289511987896</v>
      </c>
      <c r="G21" s="37">
        <v>185774.007084132</v>
      </c>
      <c r="H21" s="37">
        <v>0.26726570391471399</v>
      </c>
    </row>
    <row r="22" spans="1:8" x14ac:dyDescent="0.2">
      <c r="A22" s="37">
        <v>21</v>
      </c>
      <c r="B22" s="37">
        <v>35</v>
      </c>
      <c r="C22" s="37">
        <v>30199.381000000001</v>
      </c>
      <c r="D22" s="37">
        <v>959221.36219026498</v>
      </c>
      <c r="E22" s="37">
        <v>929293.95865575201</v>
      </c>
      <c r="F22" s="37">
        <v>29927.403534513302</v>
      </c>
      <c r="G22" s="37">
        <v>929293.95865575201</v>
      </c>
      <c r="H22" s="37">
        <v>3.1199684154424701E-2</v>
      </c>
    </row>
    <row r="23" spans="1:8" x14ac:dyDescent="0.2">
      <c r="A23" s="37">
        <v>22</v>
      </c>
      <c r="B23" s="37">
        <v>36</v>
      </c>
      <c r="C23" s="37">
        <v>149480.728</v>
      </c>
      <c r="D23" s="37">
        <v>807355.05158761097</v>
      </c>
      <c r="E23" s="37">
        <v>683853.62941025302</v>
      </c>
      <c r="F23" s="37">
        <v>123501.42217735801</v>
      </c>
      <c r="G23" s="37">
        <v>683853.62941025302</v>
      </c>
      <c r="H23" s="37">
        <v>0.152970396276707</v>
      </c>
    </row>
    <row r="24" spans="1:8" x14ac:dyDescent="0.2">
      <c r="A24" s="37">
        <v>23</v>
      </c>
      <c r="B24" s="37">
        <v>37</v>
      </c>
      <c r="C24" s="37">
        <v>158654.95000000001</v>
      </c>
      <c r="D24" s="37">
        <v>1359211.8115902699</v>
      </c>
      <c r="E24" s="37">
        <v>1218084.64474303</v>
      </c>
      <c r="F24" s="37">
        <v>141127.16684723299</v>
      </c>
      <c r="G24" s="37">
        <v>1218084.64474303</v>
      </c>
      <c r="H24" s="37">
        <v>0.103830150417922</v>
      </c>
    </row>
    <row r="25" spans="1:8" x14ac:dyDescent="0.2">
      <c r="A25" s="37">
        <v>24</v>
      </c>
      <c r="B25" s="37">
        <v>38</v>
      </c>
      <c r="C25" s="37">
        <v>127076.31</v>
      </c>
      <c r="D25" s="37">
        <v>584779.76023805304</v>
      </c>
      <c r="E25" s="37">
        <v>547964.68709911499</v>
      </c>
      <c r="F25" s="37">
        <v>36815.073138938104</v>
      </c>
      <c r="G25" s="37">
        <v>547964.68709911499</v>
      </c>
      <c r="H25" s="37">
        <v>6.2955450311671698E-2</v>
      </c>
    </row>
    <row r="26" spans="1:8" x14ac:dyDescent="0.2">
      <c r="A26" s="37">
        <v>25</v>
      </c>
      <c r="B26" s="37">
        <v>39</v>
      </c>
      <c r="C26" s="37">
        <v>157934.90700000001</v>
      </c>
      <c r="D26" s="37">
        <v>113830.337158521</v>
      </c>
      <c r="E26" s="37">
        <v>83320.501319356394</v>
      </c>
      <c r="F26" s="37">
        <v>30509.835839164101</v>
      </c>
      <c r="G26" s="37">
        <v>83320.501319356394</v>
      </c>
      <c r="H26" s="37">
        <v>0.26802903866195199</v>
      </c>
    </row>
    <row r="27" spans="1:8" x14ac:dyDescent="0.2">
      <c r="A27" s="37">
        <v>26</v>
      </c>
      <c r="B27" s="37">
        <v>40</v>
      </c>
      <c r="C27" s="37">
        <v>-0.51</v>
      </c>
      <c r="D27" s="37">
        <v>0</v>
      </c>
      <c r="E27" s="37">
        <v>-5.7682000000000002</v>
      </c>
      <c r="F27" s="37">
        <v>5.7682000000000002</v>
      </c>
      <c r="G27" s="37">
        <v>-5.7682000000000002</v>
      </c>
      <c r="H27" s="37">
        <v>0</v>
      </c>
    </row>
    <row r="28" spans="1:8" x14ac:dyDescent="0.2">
      <c r="A28" s="37">
        <v>27</v>
      </c>
      <c r="B28" s="37">
        <v>42</v>
      </c>
      <c r="C28" s="37">
        <v>9350.4439999999995</v>
      </c>
      <c r="D28" s="37">
        <v>153391.02830000001</v>
      </c>
      <c r="E28" s="37">
        <v>141647.1366</v>
      </c>
      <c r="F28" s="37">
        <v>11743.8917</v>
      </c>
      <c r="G28" s="37">
        <v>141647.1366</v>
      </c>
      <c r="H28" s="37">
        <v>7.6561790022239506E-2</v>
      </c>
    </row>
    <row r="29" spans="1:8" x14ac:dyDescent="0.2">
      <c r="A29" s="37">
        <v>28</v>
      </c>
      <c r="B29" s="37">
        <v>43</v>
      </c>
      <c r="C29" s="37">
        <v>1097.056</v>
      </c>
      <c r="D29" s="37">
        <v>8105.4525999999996</v>
      </c>
      <c r="E29" s="37">
        <v>7306.4084000000003</v>
      </c>
      <c r="F29" s="37">
        <v>799.04420000000005</v>
      </c>
      <c r="G29" s="37">
        <v>7306.4084000000003</v>
      </c>
      <c r="H29" s="37">
        <v>9.8581071216183494E-2</v>
      </c>
    </row>
    <row r="30" spans="1:8" x14ac:dyDescent="0.2">
      <c r="A30" s="37">
        <v>29</v>
      </c>
      <c r="B30" s="37">
        <v>75</v>
      </c>
      <c r="C30" s="37">
        <v>142</v>
      </c>
      <c r="D30" s="37">
        <v>46890.598290598296</v>
      </c>
      <c r="E30" s="37">
        <v>43477.452991452999</v>
      </c>
      <c r="F30" s="37">
        <v>3413.1452991453002</v>
      </c>
      <c r="G30" s="37">
        <v>43477.452991452999</v>
      </c>
      <c r="H30" s="37">
        <v>7.2789544675731802E-2</v>
      </c>
    </row>
    <row r="31" spans="1:8" x14ac:dyDescent="0.2">
      <c r="A31" s="30">
        <v>30</v>
      </c>
      <c r="B31" s="39">
        <v>76</v>
      </c>
      <c r="C31" s="40">
        <v>-7963</v>
      </c>
      <c r="D31" s="40">
        <v>337913.49034957303</v>
      </c>
      <c r="E31" s="40">
        <v>318784.46639658097</v>
      </c>
      <c r="F31" s="40">
        <v>19129.023952991502</v>
      </c>
      <c r="G31" s="40">
        <v>318784.46639658097</v>
      </c>
      <c r="H31" s="40">
        <v>5.6609234313795602E-2</v>
      </c>
    </row>
    <row r="32" spans="1:8" x14ac:dyDescent="0.2">
      <c r="A32" s="30">
        <v>31</v>
      </c>
      <c r="B32" s="39">
        <v>99</v>
      </c>
      <c r="C32" s="40">
        <v>20</v>
      </c>
      <c r="D32" s="40">
        <v>23127.882535360401</v>
      </c>
      <c r="E32" s="40">
        <v>21178.288550790399</v>
      </c>
      <c r="F32" s="30">
        <v>1949.59398457</v>
      </c>
      <c r="G32" s="30">
        <v>21178.288550790399</v>
      </c>
      <c r="H32" s="30">
        <v>8.4296259356612196E-2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75</v>
      </c>
      <c r="D34" s="34">
        <v>114206.86</v>
      </c>
      <c r="E34" s="34">
        <v>115903.06</v>
      </c>
      <c r="F34" s="30"/>
      <c r="G34" s="30"/>
      <c r="H34" s="30"/>
    </row>
    <row r="35" spans="1:8" x14ac:dyDescent="0.2">
      <c r="A35" s="30"/>
      <c r="B35" s="33">
        <v>71</v>
      </c>
      <c r="C35" s="34">
        <v>86</v>
      </c>
      <c r="D35" s="34">
        <v>227406.9</v>
      </c>
      <c r="E35" s="34">
        <v>256249.71</v>
      </c>
      <c r="F35" s="30"/>
      <c r="G35" s="30"/>
      <c r="H35" s="30"/>
    </row>
    <row r="36" spans="1:8" x14ac:dyDescent="0.2">
      <c r="A36" s="30"/>
      <c r="B36" s="33">
        <v>72</v>
      </c>
      <c r="C36" s="34">
        <v>46</v>
      </c>
      <c r="D36" s="34">
        <v>110162.39</v>
      </c>
      <c r="E36" s="34">
        <v>114208.61</v>
      </c>
      <c r="F36" s="30"/>
      <c r="G36" s="30"/>
      <c r="H36" s="30"/>
    </row>
    <row r="37" spans="1:8" x14ac:dyDescent="0.2">
      <c r="A37" s="30"/>
      <c r="B37" s="33">
        <v>73</v>
      </c>
      <c r="C37" s="34">
        <v>109</v>
      </c>
      <c r="D37" s="34">
        <v>192545.41</v>
      </c>
      <c r="E37" s="34">
        <v>221481.37</v>
      </c>
      <c r="F37" s="30"/>
      <c r="G37" s="30"/>
      <c r="H37" s="30"/>
    </row>
    <row r="38" spans="1:8" x14ac:dyDescent="0.2">
      <c r="A38" s="30"/>
      <c r="B38" s="33">
        <v>77</v>
      </c>
      <c r="C38" s="34">
        <v>66</v>
      </c>
      <c r="D38" s="34">
        <v>108115.45</v>
      </c>
      <c r="E38" s="34">
        <v>125846.32</v>
      </c>
      <c r="F38" s="30"/>
      <c r="G38" s="30"/>
      <c r="H38" s="30"/>
    </row>
    <row r="39" spans="1:8" x14ac:dyDescent="0.2">
      <c r="A39" s="30"/>
      <c r="B39" s="33">
        <v>78</v>
      </c>
      <c r="C39" s="34">
        <v>51</v>
      </c>
      <c r="D39" s="34">
        <v>64471.8</v>
      </c>
      <c r="E39" s="34">
        <v>55538.16</v>
      </c>
      <c r="F39" s="34"/>
      <c r="G39" s="30"/>
      <c r="H39" s="30"/>
    </row>
    <row r="40" spans="1:8" x14ac:dyDescent="0.2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2016-05-08T02:37:35Z</dcterms:modified>
</cp:coreProperties>
</file>