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<sst xmlns="http://schemas.openxmlformats.org/spreadsheetml/2006/main" count="119" uniqueCount="78">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</sst>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0" fontId="45" fillId="0" borderId="0" xfId="0" applyFont="1" applyAlignment="1">
      <alignment horizontal="left" wrapText="1"/>
    </xf>
    <xf numFmtId="0" fontId="51" fillId="0" borderId="19" xfId="0" applyFont="1" applyBorder="1" applyAlignment="1">
      <alignment horizontal="left" vertical="center" wrapText="1"/>
    </xf>
    <xf numFmtId="0" fontId="40" fillId="0" borderId="10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1" xfId="0" applyFont="1" applyBorder="1" applyAlignment="1">
      <alignment horizontal="right" vertical="center" wrapText="1"/>
    </xf>
    <xf numFmtId="49" fontId="40" fillId="33" borderId="10" xfId="0" applyNumberFormat="1" applyFont="1" applyFill="1" applyBorder="1" applyAlignment="1">
      <alignment vertical="center" wrapText="1"/>
    </xf>
    <xf numFmtId="49" fontId="40" fillId="33" borderId="12" xfId="0" applyNumberFormat="1" applyFont="1" applyFill="1" applyBorder="1" applyAlignment="1">
      <alignment vertical="center" wrapText="1"/>
    </xf>
    <xf numFmtId="0" fontId="40" fillId="33" borderId="10" xfId="0" applyFont="1" applyFill="1" applyBorder="1" applyAlignment="1">
      <alignment vertical="center" wrapText="1"/>
    </xf>
    <xf numFmtId="0" fontId="40" fillId="33" borderId="12" xfId="0" applyFont="1" applyFill="1" applyBorder="1" applyAlignment="1">
      <alignment vertical="center" wrapText="1"/>
    </xf>
    <xf numFmtId="4" fontId="41" fillId="34" borderId="10" xfId="0" applyNumberFormat="1" applyFont="1" applyFill="1" applyBorder="1" applyAlignment="1">
      <alignment horizontal="right" vertical="top" wrapText="1"/>
    </xf>
    <xf numFmtId="176" fontId="41" fillId="34" borderId="10" xfId="0" applyNumberFormat="1" applyFont="1" applyFill="1" applyBorder="1" applyAlignment="1">
      <alignment horizontal="right" vertical="top" wrapText="1"/>
    </xf>
    <xf numFmtId="176" fontId="41" fillId="34" borderId="12" xfId="0" applyNumberFormat="1" applyFont="1" applyFill="1" applyBorder="1" applyAlignment="1">
      <alignment horizontal="right" vertical="top" wrapText="1"/>
    </xf>
    <xf numFmtId="4" fontId="40" fillId="35" borderId="10" xfId="0" applyNumberFormat="1" applyFont="1" applyFill="1" applyBorder="1" applyAlignment="1">
      <alignment horizontal="right" vertical="top" wrapText="1"/>
    </xf>
    <xf numFmtId="176" fontId="40" fillId="35" borderId="10" xfId="0" applyNumberFormat="1" applyFont="1" applyFill="1" applyBorder="1" applyAlignment="1">
      <alignment horizontal="right" vertical="top" wrapText="1"/>
    </xf>
    <xf numFmtId="176" fontId="40" fillId="35" borderId="12" xfId="0" applyNumberFormat="1" applyFont="1" applyFill="1" applyBorder="1" applyAlignment="1">
      <alignment horizontal="right" vertical="top" wrapText="1"/>
    </xf>
    <xf numFmtId="0" fontId="40" fillId="35" borderId="10" xfId="0" applyFont="1" applyFill="1" applyBorder="1" applyAlignment="1">
      <alignment horizontal="right" vertical="top" wrapText="1"/>
    </xf>
    <xf numFmtId="0" fontId="40" fillId="35" borderId="12" xfId="0" applyFont="1" applyFill="1" applyBorder="1" applyAlignment="1">
      <alignment horizontal="right" vertical="top" wrapText="1"/>
    </xf>
    <xf numFmtId="4" fontId="40" fillId="35" borderId="13" xfId="0" applyNumberFormat="1" applyFont="1" applyFill="1" applyBorder="1" applyAlignment="1">
      <alignment horizontal="right" vertical="top" wrapText="1"/>
    </xf>
    <xf numFmtId="0" fontId="40" fillId="35" borderId="13" xfId="0" applyFont="1" applyFill="1" applyBorder="1" applyAlignment="1">
      <alignment horizontal="right" vertical="top" wrapText="1"/>
    </xf>
    <xf numFmtId="176" fontId="40" fillId="35" borderId="13" xfId="0" applyNumberFormat="1" applyFont="1" applyFill="1" applyBorder="1" applyAlignment="1">
      <alignment horizontal="right" vertical="top" wrapText="1"/>
    </xf>
    <xf numFmtId="176" fontId="40" fillId="35" borderId="20" xfId="0" applyNumberFormat="1" applyFont="1" applyFill="1" applyBorder="1" applyAlignment="1">
      <alignment horizontal="right" vertical="top" wrapText="1"/>
    </xf>
    <xf numFmtId="49" fontId="40" fillId="33" borderId="18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40" fillId="33" borderId="18" xfId="0" applyFont="1" applyFill="1" applyBorder="1" applyAlignment="1">
      <alignment vertical="center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19" xfId="0" applyFont="1" applyBorder="1" applyAlignment="1">
      <alignment wrapText="1"/>
    </xf>
    <xf numFmtId="0" fontId="39" fillId="0" borderId="0" xfId="0" applyFont="1" applyAlignment="1">
      <alignment horizontal="right" vertical="center" wrapText="1"/>
    </xf>
    <xf numFmtId="0" fontId="40" fillId="33" borderId="13" xfId="0" applyFont="1" applyFill="1" applyBorder="1" applyAlignment="1">
      <alignment vertical="center" wrapText="1"/>
    </xf>
    <xf numFmtId="0" fontId="40" fillId="33" borderId="15" xfId="0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4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14" fontId="40" fillId="33" borderId="12" xfId="0" applyNumberFormat="1" applyFont="1" applyFill="1" applyBorder="1" applyAlignment="1">
      <alignment vertical="center" wrapText="1"/>
    </xf>
    <xf numFmtId="14" fontId="40" fillId="33" borderId="16" xfId="0" applyNumberFormat="1" applyFont="1" applyFill="1" applyBorder="1" applyAlignment="1">
      <alignment vertical="center" wrapText="1"/>
    </xf>
    <xf numFmtId="14" fontId="40" fillId="33" borderId="17" xfId="0" applyNumberFormat="1" applyFont="1" applyFill="1" applyBorder="1" applyAlignment="1">
      <alignment vertical="center" wrapText="1"/>
    </xf>
  </cellXfs>
  <cellStyles count="46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11658897.681500001</v>
      </c>
      <c r="F3" s="25">
        <f>RA!I7</f>
        <v>1286335.7275</v>
      </c>
      <c r="G3" s="16">
        <f>SUM(G4:G41)</f>
        <v>10372803.481199997</v>
      </c>
      <c r="H3" s="27">
        <f>RA!J7</f>
        <v>11.026951757071</v>
      </c>
      <c r="I3" s="20">
        <f>SUM(I4:I41)</f>
        <v>11658901.303996041</v>
      </c>
      <c r="J3" s="21">
        <f>SUM(J4:J41)</f>
        <v>10372803.43441385</v>
      </c>
      <c r="K3" s="22">
        <f>E3-I3</f>
        <v>-3.6224960405379534</v>
      </c>
      <c r="L3" s="22">
        <f>G3-J3</f>
        <v>4.6786146238446236E-2</v>
      </c>
    </row>
    <row r="4" spans="1:13">
      <c r="A4" s="68">
        <f>RA!A8</f>
        <v>42515</v>
      </c>
      <c r="B4" s="12">
        <v>12</v>
      </c>
      <c r="C4" s="63" t="s">
        <v>6</v>
      </c>
      <c r="D4" s="63"/>
      <c r="E4" s="15">
        <f>VLOOKUP(C4,RA!B8:D35,3,0)</f>
        <v>386349.70400000003</v>
      </c>
      <c r="F4" s="25">
        <f>VLOOKUP(C4,RA!B8:I38,8,0)</f>
        <v>100930.46649999999</v>
      </c>
      <c r="G4" s="16">
        <f t="shared" ref="G4:G41" si="0">E4-F4</f>
        <v>285419.23750000005</v>
      </c>
      <c r="H4" s="27">
        <f>RA!J8</f>
        <v>26.1241216066779</v>
      </c>
      <c r="I4" s="20">
        <f>VLOOKUP(B4,RMS!B:D,3,FALSE)</f>
        <v>386350.21785299102</v>
      </c>
      <c r="J4" s="21">
        <f>VLOOKUP(B4,RMS!B:E,4,FALSE)</f>
        <v>285419.24637692299</v>
      </c>
      <c r="K4" s="22">
        <f t="shared" ref="K4:K41" si="1">E4-I4</f>
        <v>-0.51385299098910764</v>
      </c>
      <c r="L4" s="22">
        <f t="shared" ref="L4:L41" si="2">G4-J4</f>
        <v>-8.876922947820276E-3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45783.548999999999</v>
      </c>
      <c r="F5" s="25">
        <f>VLOOKUP(C5,RA!B9:I39,8,0)</f>
        <v>10101.2297</v>
      </c>
      <c r="G5" s="16">
        <f t="shared" si="0"/>
        <v>35682.319300000003</v>
      </c>
      <c r="H5" s="27">
        <f>RA!J9</f>
        <v>22.0630115415474</v>
      </c>
      <c r="I5" s="20">
        <f>VLOOKUP(B5,RMS!B:D,3,FALSE)</f>
        <v>45783.569137606799</v>
      </c>
      <c r="J5" s="21">
        <f>VLOOKUP(B5,RMS!B:E,4,FALSE)</f>
        <v>35682.313896581203</v>
      </c>
      <c r="K5" s="22">
        <f t="shared" si="1"/>
        <v>-2.0137606799835339E-2</v>
      </c>
      <c r="L5" s="22">
        <f t="shared" si="2"/>
        <v>5.4034187996876426E-3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73171.696100000001</v>
      </c>
      <c r="F6" s="25">
        <f>VLOOKUP(C6,RA!B10:I40,8,0)</f>
        <v>22022.1875</v>
      </c>
      <c r="G6" s="16">
        <f t="shared" si="0"/>
        <v>51149.508600000001</v>
      </c>
      <c r="H6" s="27">
        <f>RA!J10</f>
        <v>30.0965929092356</v>
      </c>
      <c r="I6" s="20">
        <f>VLOOKUP(B6,RMS!B:D,3,FALSE)</f>
        <v>73173.418536411802</v>
      </c>
      <c r="J6" s="21">
        <f>VLOOKUP(B6,RMS!B:E,4,FALSE)</f>
        <v>51149.508624115901</v>
      </c>
      <c r="K6" s="22">
        <f>E6-I6</f>
        <v>-1.7224364118010271</v>
      </c>
      <c r="L6" s="22">
        <f t="shared" si="2"/>
        <v>-2.4115899577736855E-5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36111.081599999998</v>
      </c>
      <c r="F7" s="25">
        <f>VLOOKUP(C7,RA!B11:I41,8,0)</f>
        <v>8407.5156999999999</v>
      </c>
      <c r="G7" s="16">
        <f t="shared" si="0"/>
        <v>27703.565899999998</v>
      </c>
      <c r="H7" s="27">
        <f>RA!J11</f>
        <v>23.2823701963001</v>
      </c>
      <c r="I7" s="20">
        <f>VLOOKUP(B7,RMS!B:D,3,FALSE)</f>
        <v>36111.096324521597</v>
      </c>
      <c r="J7" s="21">
        <f>VLOOKUP(B7,RMS!B:E,4,FALSE)</f>
        <v>27703.565798933501</v>
      </c>
      <c r="K7" s="22">
        <f t="shared" si="1"/>
        <v>-1.4724521599418949E-2</v>
      </c>
      <c r="L7" s="22">
        <f t="shared" si="2"/>
        <v>1.010664964269381E-4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87687.707299999995</v>
      </c>
      <c r="F8" s="25">
        <f>VLOOKUP(C8,RA!B12:I42,8,0)</f>
        <v>14847.013000000001</v>
      </c>
      <c r="G8" s="16">
        <f t="shared" si="0"/>
        <v>72840.694299999988</v>
      </c>
      <c r="H8" s="27">
        <f>RA!J12</f>
        <v>16.931692545233201</v>
      </c>
      <c r="I8" s="20">
        <f>VLOOKUP(B8,RMS!B:D,3,FALSE)</f>
        <v>87687.706023076898</v>
      </c>
      <c r="J8" s="21">
        <f>VLOOKUP(B8,RMS!B:E,4,FALSE)</f>
        <v>72840.694287179504</v>
      </c>
      <c r="K8" s="22">
        <f t="shared" si="1"/>
        <v>1.2769230961566791E-3</v>
      </c>
      <c r="L8" s="22">
        <f t="shared" si="2"/>
        <v>1.2820484698750079E-5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151252.92600000001</v>
      </c>
      <c r="F9" s="25">
        <f>VLOOKUP(C9,RA!B13:I43,8,0)</f>
        <v>51117.056499999999</v>
      </c>
      <c r="G9" s="16">
        <f t="shared" si="0"/>
        <v>100135.8695</v>
      </c>
      <c r="H9" s="27">
        <f>RA!J13</f>
        <v>33.795747197644303</v>
      </c>
      <c r="I9" s="20">
        <f>VLOOKUP(B9,RMS!B:D,3,FALSE)</f>
        <v>151253.07544529901</v>
      </c>
      <c r="J9" s="21">
        <f>VLOOKUP(B9,RMS!B:E,4,FALSE)</f>
        <v>100135.867823932</v>
      </c>
      <c r="K9" s="22">
        <f t="shared" si="1"/>
        <v>-0.14944529900094494</v>
      </c>
      <c r="L9" s="22">
        <f t="shared" si="2"/>
        <v>1.6760680009610951E-3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86397.673899999994</v>
      </c>
      <c r="F10" s="25">
        <f>VLOOKUP(C10,RA!B14:I43,8,0)</f>
        <v>21325.847900000001</v>
      </c>
      <c r="G10" s="16">
        <f t="shared" si="0"/>
        <v>65071.825999999994</v>
      </c>
      <c r="H10" s="27">
        <f>RA!J14</f>
        <v>24.68335886529</v>
      </c>
      <c r="I10" s="20">
        <f>VLOOKUP(B10,RMS!B:D,3,FALSE)</f>
        <v>86397.676868376104</v>
      </c>
      <c r="J10" s="21">
        <f>VLOOKUP(B10,RMS!B:E,4,FALSE)</f>
        <v>65071.824968376102</v>
      </c>
      <c r="K10" s="22">
        <f t="shared" si="1"/>
        <v>-2.968376109492965E-3</v>
      </c>
      <c r="L10" s="22">
        <f t="shared" si="2"/>
        <v>1.0316238913219422E-3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56655.033000000003</v>
      </c>
      <c r="F11" s="25">
        <f>VLOOKUP(C11,RA!B15:I44,8,0)</f>
        <v>10554.2048</v>
      </c>
      <c r="G11" s="16">
        <f t="shared" si="0"/>
        <v>46100.828200000004</v>
      </c>
      <c r="H11" s="27">
        <f>RA!J15</f>
        <v>18.628891805605299</v>
      </c>
      <c r="I11" s="20">
        <f>VLOOKUP(B11,RMS!B:D,3,FALSE)</f>
        <v>56655.107657264998</v>
      </c>
      <c r="J11" s="21">
        <f>VLOOKUP(B11,RMS!B:E,4,FALSE)</f>
        <v>46100.827217948703</v>
      </c>
      <c r="K11" s="22">
        <f t="shared" si="1"/>
        <v>-7.4657264995039441E-2</v>
      </c>
      <c r="L11" s="22">
        <f t="shared" si="2"/>
        <v>9.8205130052519962E-4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559882.82209999999</v>
      </c>
      <c r="F12" s="25">
        <f>VLOOKUP(C12,RA!B16:I45,8,0)</f>
        <v>10150.632600000001</v>
      </c>
      <c r="G12" s="16">
        <f t="shared" si="0"/>
        <v>549732.18949999998</v>
      </c>
      <c r="H12" s="27">
        <f>RA!J16</f>
        <v>1.81299232613124</v>
      </c>
      <c r="I12" s="20">
        <f>VLOOKUP(B12,RMS!B:D,3,FALSE)</f>
        <v>559882.38172222197</v>
      </c>
      <c r="J12" s="21">
        <f>VLOOKUP(B12,RMS!B:E,4,FALSE)</f>
        <v>549732.18903333298</v>
      </c>
      <c r="K12" s="22">
        <f t="shared" si="1"/>
        <v>0.44037777802441269</v>
      </c>
      <c r="L12" s="22">
        <f t="shared" si="2"/>
        <v>4.6666699927300215E-4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371909.37040000001</v>
      </c>
      <c r="F13" s="25">
        <f>VLOOKUP(C13,RA!B17:I46,8,0)</f>
        <v>54026.094400000002</v>
      </c>
      <c r="G13" s="16">
        <f t="shared" si="0"/>
        <v>317883.27600000001</v>
      </c>
      <c r="H13" s="27">
        <f>RA!J17</f>
        <v>14.526682761957099</v>
      </c>
      <c r="I13" s="20">
        <f>VLOOKUP(B13,RMS!B:D,3,FALSE)</f>
        <v>371909.33451453003</v>
      </c>
      <c r="J13" s="21">
        <f>VLOOKUP(B13,RMS!B:E,4,FALSE)</f>
        <v>317883.27472051303</v>
      </c>
      <c r="K13" s="22">
        <f t="shared" si="1"/>
        <v>3.5885469987988472E-2</v>
      </c>
      <c r="L13" s="22">
        <f t="shared" si="2"/>
        <v>1.2794869835488498E-3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1149965.5538000001</v>
      </c>
      <c r="F14" s="25">
        <f>VLOOKUP(C14,RA!B18:I47,8,0)</f>
        <v>175643.45749999999</v>
      </c>
      <c r="G14" s="16">
        <f t="shared" si="0"/>
        <v>974322.09630000009</v>
      </c>
      <c r="H14" s="27">
        <f>RA!J18</f>
        <v>15.2738016299354</v>
      </c>
      <c r="I14" s="20">
        <f>VLOOKUP(B14,RMS!B:D,3,FALSE)</f>
        <v>1149965.6354042699</v>
      </c>
      <c r="J14" s="21">
        <f>VLOOKUP(B14,RMS!B:E,4,FALSE)</f>
        <v>974322.07720256399</v>
      </c>
      <c r="K14" s="22">
        <f t="shared" si="1"/>
        <v>-8.1604269798845053E-2</v>
      </c>
      <c r="L14" s="22">
        <f t="shared" si="2"/>
        <v>1.909743610303849E-2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360967.429</v>
      </c>
      <c r="F15" s="25">
        <f>VLOOKUP(C15,RA!B19:I48,8,0)</f>
        <v>23576.628799999999</v>
      </c>
      <c r="G15" s="16">
        <f t="shared" si="0"/>
        <v>337390.8002</v>
      </c>
      <c r="H15" s="27">
        <f>RA!J19</f>
        <v>6.5315114068089501</v>
      </c>
      <c r="I15" s="20">
        <f>VLOOKUP(B15,RMS!B:D,3,FALSE)</f>
        <v>360967.42655982898</v>
      </c>
      <c r="J15" s="21">
        <f>VLOOKUP(B15,RMS!B:E,4,FALSE)</f>
        <v>337390.80061111099</v>
      </c>
      <c r="K15" s="22">
        <f t="shared" si="1"/>
        <v>2.4401710252277553E-3</v>
      </c>
      <c r="L15" s="22">
        <f t="shared" si="2"/>
        <v>-4.1111098835244775E-4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758923.56209999998</v>
      </c>
      <c r="F16" s="25">
        <f>VLOOKUP(C16,RA!B20:I49,8,0)</f>
        <v>83737.624299999996</v>
      </c>
      <c r="G16" s="16">
        <f t="shared" si="0"/>
        <v>675185.93779999996</v>
      </c>
      <c r="H16" s="27">
        <f>RA!J20</f>
        <v>11.033736265651299</v>
      </c>
      <c r="I16" s="20">
        <f>VLOOKUP(B16,RMS!B:D,3,FALSE)</f>
        <v>758923.52991681395</v>
      </c>
      <c r="J16" s="21">
        <f>VLOOKUP(B16,RMS!B:E,4,FALSE)</f>
        <v>675185.93778761104</v>
      </c>
      <c r="K16" s="22">
        <f t="shared" si="1"/>
        <v>3.2183186034671962E-2</v>
      </c>
      <c r="L16" s="22">
        <f t="shared" si="2"/>
        <v>1.2388918548822403E-5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236715.96030000001</v>
      </c>
      <c r="F17" s="25">
        <f>VLOOKUP(C17,RA!B21:I50,8,0)</f>
        <v>36653.915000000001</v>
      </c>
      <c r="G17" s="16">
        <f t="shared" si="0"/>
        <v>200062.0453</v>
      </c>
      <c r="H17" s="27">
        <f>RA!J21</f>
        <v>15.4843445932192</v>
      </c>
      <c r="I17" s="20">
        <f>VLOOKUP(B17,RMS!B:D,3,FALSE)</f>
        <v>236715.85405128199</v>
      </c>
      <c r="J17" s="21">
        <f>VLOOKUP(B17,RMS!B:E,4,FALSE)</f>
        <v>200062.04503846201</v>
      </c>
      <c r="K17" s="22">
        <f t="shared" si="1"/>
        <v>0.10624871801701374</v>
      </c>
      <c r="L17" s="22">
        <f t="shared" si="2"/>
        <v>2.6153799262829125E-4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968730.63060000003</v>
      </c>
      <c r="F18" s="25">
        <f>VLOOKUP(C18,RA!B22:I51,8,0)</f>
        <v>57444.367200000001</v>
      </c>
      <c r="G18" s="16">
        <f t="shared" si="0"/>
        <v>911286.26340000005</v>
      </c>
      <c r="H18" s="27">
        <f>RA!J22</f>
        <v>5.9298596932380301</v>
      </c>
      <c r="I18" s="20">
        <f>VLOOKUP(B18,RMS!B:D,3,FALSE)</f>
        <v>968731.775298291</v>
      </c>
      <c r="J18" s="21">
        <f>VLOOKUP(B18,RMS!B:E,4,FALSE)</f>
        <v>911286.26590854698</v>
      </c>
      <c r="K18" s="22">
        <f t="shared" si="1"/>
        <v>-1.1446982909692451</v>
      </c>
      <c r="L18" s="22">
        <f t="shared" si="2"/>
        <v>-2.5085469242185354E-3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1628786.8078999999</v>
      </c>
      <c r="F19" s="25">
        <f>VLOOKUP(C19,RA!B23:I52,8,0)</f>
        <v>154499.54980000001</v>
      </c>
      <c r="G19" s="16">
        <f t="shared" si="0"/>
        <v>1474287.2581</v>
      </c>
      <c r="H19" s="27">
        <f>RA!J23</f>
        <v>9.48555999168466</v>
      </c>
      <c r="I19" s="20">
        <f>VLOOKUP(B19,RMS!B:D,3,FALSE)</f>
        <v>1628787.58263248</v>
      </c>
      <c r="J19" s="21">
        <f>VLOOKUP(B19,RMS!B:E,4,FALSE)</f>
        <v>1474287.2777811999</v>
      </c>
      <c r="K19" s="22">
        <f t="shared" si="1"/>
        <v>-0.77473248005844653</v>
      </c>
      <c r="L19" s="22">
        <f t="shared" si="2"/>
        <v>-1.9681199919432402E-2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192018.87220000001</v>
      </c>
      <c r="F20" s="25">
        <f>VLOOKUP(C20,RA!B24:I53,8,0)</f>
        <v>30732.255700000002</v>
      </c>
      <c r="G20" s="16">
        <f t="shared" si="0"/>
        <v>161286.6165</v>
      </c>
      <c r="H20" s="27">
        <f>RA!J24</f>
        <v>16.004810020960001</v>
      </c>
      <c r="I20" s="20">
        <f>VLOOKUP(B20,RMS!B:D,3,FALSE)</f>
        <v>192018.91591242701</v>
      </c>
      <c r="J20" s="21">
        <f>VLOOKUP(B20,RMS!B:E,4,FALSE)</f>
        <v>161286.61114068</v>
      </c>
      <c r="K20" s="22">
        <f t="shared" si="1"/>
        <v>-4.3712426995625719E-2</v>
      </c>
      <c r="L20" s="22">
        <f t="shared" si="2"/>
        <v>5.3593199991155416E-3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193418.8511</v>
      </c>
      <c r="F21" s="25">
        <f>VLOOKUP(C21,RA!B25:I54,8,0)</f>
        <v>14401.872799999999</v>
      </c>
      <c r="G21" s="16">
        <f t="shared" si="0"/>
        <v>179016.97829999999</v>
      </c>
      <c r="H21" s="27">
        <f>RA!J25</f>
        <v>7.4459509598441596</v>
      </c>
      <c r="I21" s="20">
        <f>VLOOKUP(B21,RMS!B:D,3,FALSE)</f>
        <v>193418.83971808499</v>
      </c>
      <c r="J21" s="21">
        <f>VLOOKUP(B21,RMS!B:E,4,FALSE)</f>
        <v>179016.97745787801</v>
      </c>
      <c r="K21" s="22">
        <f t="shared" si="1"/>
        <v>1.1381915013771504E-2</v>
      </c>
      <c r="L21" s="22">
        <f t="shared" si="2"/>
        <v>8.4212198271416128E-4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467998.14409999998</v>
      </c>
      <c r="F22" s="25">
        <f>VLOOKUP(C22,RA!B26:I55,8,0)</f>
        <v>104442.0729</v>
      </c>
      <c r="G22" s="16">
        <f t="shared" si="0"/>
        <v>363556.07120000001</v>
      </c>
      <c r="H22" s="27">
        <f>RA!J26</f>
        <v>22.316770742937699</v>
      </c>
      <c r="I22" s="20">
        <f>VLOOKUP(B22,RMS!B:D,3,FALSE)</f>
        <v>467998.11900142999</v>
      </c>
      <c r="J22" s="21">
        <f>VLOOKUP(B22,RMS!B:E,4,FALSE)</f>
        <v>363556.06251829799</v>
      </c>
      <c r="K22" s="22">
        <f t="shared" si="1"/>
        <v>2.5098569982219487E-2</v>
      </c>
      <c r="L22" s="22">
        <f t="shared" si="2"/>
        <v>8.6817020201124251E-3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174161.11989999999</v>
      </c>
      <c r="F23" s="25">
        <f>VLOOKUP(C23,RA!B27:I56,8,0)</f>
        <v>47991.3</v>
      </c>
      <c r="G23" s="16">
        <f t="shared" si="0"/>
        <v>126169.81989999999</v>
      </c>
      <c r="H23" s="27">
        <f>RA!J27</f>
        <v>27.555690976008702</v>
      </c>
      <c r="I23" s="20">
        <f>VLOOKUP(B23,RMS!B:D,3,FALSE)</f>
        <v>174160.93609479599</v>
      </c>
      <c r="J23" s="21">
        <f>VLOOKUP(B23,RMS!B:E,4,FALSE)</f>
        <v>126169.834760094</v>
      </c>
      <c r="K23" s="22">
        <f t="shared" si="1"/>
        <v>0.18380520399659872</v>
      </c>
      <c r="L23" s="22">
        <f t="shared" si="2"/>
        <v>-1.4860094015602954E-2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781665.46710000001</v>
      </c>
      <c r="F24" s="25">
        <f>VLOOKUP(C24,RA!B28:I57,8,0)</f>
        <v>19416.4797</v>
      </c>
      <c r="G24" s="16">
        <f t="shared" si="0"/>
        <v>762248.98739999998</v>
      </c>
      <c r="H24" s="27">
        <f>RA!J28</f>
        <v>2.48398842180347</v>
      </c>
      <c r="I24" s="20">
        <f>VLOOKUP(B24,RMS!B:D,3,FALSE)</f>
        <v>781665.46713362797</v>
      </c>
      <c r="J24" s="21">
        <f>VLOOKUP(B24,RMS!B:E,4,FALSE)</f>
        <v>762248.974861947</v>
      </c>
      <c r="K24" s="22">
        <f t="shared" si="1"/>
        <v>-3.3627962693572044E-5</v>
      </c>
      <c r="L24" s="22">
        <f t="shared" si="2"/>
        <v>1.2538052978925407E-2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634535.3639</v>
      </c>
      <c r="F25" s="25">
        <f>VLOOKUP(C25,RA!B29:I58,8,0)</f>
        <v>99901.166700000002</v>
      </c>
      <c r="G25" s="16">
        <f t="shared" si="0"/>
        <v>534634.19720000005</v>
      </c>
      <c r="H25" s="27">
        <f>RA!J29</f>
        <v>15.7439872359492</v>
      </c>
      <c r="I25" s="20">
        <f>VLOOKUP(B25,RMS!B:D,3,FALSE)</f>
        <v>634535.36316814099</v>
      </c>
      <c r="J25" s="21">
        <f>VLOOKUP(B25,RMS!B:E,4,FALSE)</f>
        <v>534634.18113130704</v>
      </c>
      <c r="K25" s="22">
        <f t="shared" si="1"/>
        <v>7.3185900691896677E-4</v>
      </c>
      <c r="L25" s="22">
        <f t="shared" si="2"/>
        <v>1.6068693017587066E-2</v>
      </c>
      <c r="M25" s="32"/>
    </row>
    <row r="26" spans="1:13">
      <c r="A26" s="68"/>
      <c r="B26" s="12">
        <v>37</v>
      </c>
      <c r="C26" s="63" t="s">
        <v>67</v>
      </c>
      <c r="D26" s="63"/>
      <c r="E26" s="15">
        <f>VLOOKUP(C26,RA!B30:D55,3,0)</f>
        <v>882296.54709999997</v>
      </c>
      <c r="F26" s="25">
        <f>VLOOKUP(C26,RA!B30:I59,8,0)</f>
        <v>68314.627800000002</v>
      </c>
      <c r="G26" s="16">
        <f t="shared" si="0"/>
        <v>813981.91929999995</v>
      </c>
      <c r="H26" s="27">
        <f>RA!J30</f>
        <v>7.7428193530329201</v>
      </c>
      <c r="I26" s="20">
        <f>VLOOKUP(B26,RMS!B:D,3,FALSE)</f>
        <v>882296.549200885</v>
      </c>
      <c r="J26" s="21">
        <f>VLOOKUP(B26,RMS!B:E,4,FALSE)</f>
        <v>813981.92371538701</v>
      </c>
      <c r="K26" s="22">
        <f t="shared" si="1"/>
        <v>-2.1008850308135152E-3</v>
      </c>
      <c r="L26" s="22">
        <f t="shared" si="2"/>
        <v>-4.4153870549052954E-3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579162.66240000003</v>
      </c>
      <c r="F27" s="25">
        <f>VLOOKUP(C27,RA!B31:I60,8,0)</f>
        <v>38149.539299999997</v>
      </c>
      <c r="G27" s="16">
        <f t="shared" si="0"/>
        <v>541013.12310000008</v>
      </c>
      <c r="H27" s="27">
        <f>RA!J31</f>
        <v>6.5870163559770303</v>
      </c>
      <c r="I27" s="20">
        <f>VLOOKUP(B27,RMS!B:D,3,FALSE)</f>
        <v>579162.58506548696</v>
      </c>
      <c r="J27" s="21">
        <f>VLOOKUP(B27,RMS!B:E,4,FALSE)</f>
        <v>541013.10362389404</v>
      </c>
      <c r="K27" s="22">
        <f t="shared" si="1"/>
        <v>7.7334513072855771E-2</v>
      </c>
      <c r="L27" s="22">
        <f t="shared" si="2"/>
        <v>1.9476106041111052E-2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102304.5917</v>
      </c>
      <c r="F28" s="25">
        <f>VLOOKUP(C28,RA!B32:I61,8,0)</f>
        <v>27509.945500000002</v>
      </c>
      <c r="G28" s="16">
        <f t="shared" si="0"/>
        <v>74794.646200000003</v>
      </c>
      <c r="H28" s="27">
        <f>RA!J32</f>
        <v>26.890235367607701</v>
      </c>
      <c r="I28" s="20">
        <f>VLOOKUP(B28,RMS!B:D,3,FALSE)</f>
        <v>102304.57953880201</v>
      </c>
      <c r="J28" s="21">
        <f>VLOOKUP(B28,RMS!B:E,4,FALSE)</f>
        <v>74794.633864641306</v>
      </c>
      <c r="K28" s="22">
        <f t="shared" si="1"/>
        <v>1.2161197999375872E-2</v>
      </c>
      <c r="L28" s="22">
        <f t="shared" si="2"/>
        <v>1.23353586968733E-2</v>
      </c>
      <c r="M28" s="32"/>
    </row>
    <row r="29" spans="1:13">
      <c r="A29" s="68"/>
      <c r="B29" s="12">
        <v>40</v>
      </c>
      <c r="C29" s="63" t="s">
        <v>69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116940.1358</v>
      </c>
      <c r="F30" s="25">
        <f>VLOOKUP(C30,RA!B34:I64,8,0)</f>
        <v>16378.8151</v>
      </c>
      <c r="G30" s="16">
        <f t="shared" si="0"/>
        <v>100561.32070000001</v>
      </c>
      <c r="H30" s="27">
        <f>RA!J34</f>
        <v>14.006153651140201</v>
      </c>
      <c r="I30" s="20">
        <f>VLOOKUP(B30,RMS!B:D,3,FALSE)</f>
        <v>116940.14599999999</v>
      </c>
      <c r="J30" s="21">
        <f>VLOOKUP(B30,RMS!B:E,4,FALSE)</f>
        <v>100561.32640000001</v>
      </c>
      <c r="K30" s="22">
        <f t="shared" si="1"/>
        <v>-1.0199999989708886E-2</v>
      </c>
      <c r="L30" s="22">
        <f t="shared" si="2"/>
        <v>-5.6999999942490831E-3</v>
      </c>
      <c r="M30" s="32"/>
    </row>
    <row r="31" spans="1:13" s="35" customFormat="1" ht="12" thickBot="1">
      <c r="A31" s="68"/>
      <c r="B31" s="12">
        <v>70</v>
      </c>
      <c r="C31" s="69" t="s">
        <v>64</v>
      </c>
      <c r="D31" s="70"/>
      <c r="E31" s="15">
        <f>VLOOKUP(C31,RA!B34:D61,3,0)</f>
        <v>29160.71</v>
      </c>
      <c r="F31" s="25">
        <f>VLOOKUP(C31,RA!B34:I65,8,0)</f>
        <v>75.08</v>
      </c>
      <c r="G31" s="16">
        <f t="shared" si="0"/>
        <v>29085.629999999997</v>
      </c>
      <c r="H31" s="27">
        <f>RA!J34</f>
        <v>14.006153651140201</v>
      </c>
      <c r="I31" s="20">
        <f>VLOOKUP(B31,RMS!B:D,3,FALSE)</f>
        <v>29160.71</v>
      </c>
      <c r="J31" s="21">
        <f>VLOOKUP(B31,RMS!B:E,4,FALSE)</f>
        <v>29085.63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87218.02</v>
      </c>
      <c r="F32" s="25">
        <f>VLOOKUP(C32,RA!B34:I65,8,0)</f>
        <v>-12060.73</v>
      </c>
      <c r="G32" s="16">
        <f t="shared" si="0"/>
        <v>99278.75</v>
      </c>
      <c r="H32" s="27">
        <f>RA!J34</f>
        <v>14.006153651140201</v>
      </c>
      <c r="I32" s="20">
        <f>VLOOKUP(B32,RMS!B:D,3,FALSE)</f>
        <v>87218.02</v>
      </c>
      <c r="J32" s="21">
        <f>VLOOKUP(B32,RMS!B:E,4,FALSE)</f>
        <v>99278.75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31158.97</v>
      </c>
      <c r="F33" s="25">
        <f>VLOOKUP(C33,RA!B34:I66,8,0)</f>
        <v>-3314.53</v>
      </c>
      <c r="G33" s="16">
        <f t="shared" si="0"/>
        <v>34473.5</v>
      </c>
      <c r="H33" s="27">
        <f>RA!J35</f>
        <v>3.7264461511102902</v>
      </c>
      <c r="I33" s="20">
        <f>VLOOKUP(B33,RMS!B:D,3,FALSE)</f>
        <v>31158.97</v>
      </c>
      <c r="J33" s="21">
        <f>VLOOKUP(B33,RMS!B:E,4,FALSE)</f>
        <v>34473.5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55312.87</v>
      </c>
      <c r="F34" s="25">
        <f>VLOOKUP(C34,RA!B34:I67,8,0)</f>
        <v>-8523.08</v>
      </c>
      <c r="G34" s="16">
        <f t="shared" si="0"/>
        <v>63835.950000000004</v>
      </c>
      <c r="H34" s="27">
        <f>RA!J34</f>
        <v>14.006153651140201</v>
      </c>
      <c r="I34" s="20">
        <f>VLOOKUP(B34,RMS!B:D,3,FALSE)</f>
        <v>55312.87</v>
      </c>
      <c r="J34" s="21">
        <f>VLOOKUP(B34,RMS!B:E,4,FALSE)</f>
        <v>63835.95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65</v>
      </c>
      <c r="D35" s="63"/>
      <c r="E35" s="15">
        <f>VLOOKUP(C35,RA!B35:D64,3,0)</f>
        <v>0.86</v>
      </c>
      <c r="F35" s="25">
        <f>VLOOKUP(C35,RA!B35:I68,8,0)</f>
        <v>-55.55</v>
      </c>
      <c r="G35" s="16">
        <f t="shared" si="0"/>
        <v>56.41</v>
      </c>
      <c r="H35" s="27">
        <f>RA!J35</f>
        <v>3.7264461511102902</v>
      </c>
      <c r="I35" s="20">
        <f>VLOOKUP(B35,RMS!B:D,3,FALSE)</f>
        <v>0.86</v>
      </c>
      <c r="J35" s="21">
        <f>VLOOKUP(B35,RMS!B:E,4,FALSE)</f>
        <v>56.41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25747.862700000001</v>
      </c>
      <c r="F36" s="25">
        <f>VLOOKUP(C36,RA!B8:I68,8,0)</f>
        <v>1470.7392</v>
      </c>
      <c r="G36" s="16">
        <f t="shared" si="0"/>
        <v>24277.123500000002</v>
      </c>
      <c r="H36" s="27">
        <f>RA!J35</f>
        <v>3.7264461511102902</v>
      </c>
      <c r="I36" s="20">
        <f>VLOOKUP(B36,RMS!B:D,3,FALSE)</f>
        <v>25747.863247863199</v>
      </c>
      <c r="J36" s="21">
        <f>VLOOKUP(B36,RMS!B:E,4,FALSE)</f>
        <v>24277.123931623901</v>
      </c>
      <c r="K36" s="22">
        <f t="shared" si="1"/>
        <v>-5.4786319742561318E-4</v>
      </c>
      <c r="L36" s="22">
        <f t="shared" si="2"/>
        <v>-4.316238992032595E-4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273466.41889999999</v>
      </c>
      <c r="F37" s="25">
        <f>VLOOKUP(C37,RA!B8:I69,8,0)</f>
        <v>2862.8242</v>
      </c>
      <c r="G37" s="16">
        <f t="shared" si="0"/>
        <v>270603.59470000002</v>
      </c>
      <c r="H37" s="27">
        <f>RA!J36</f>
        <v>0.25746972553137398</v>
      </c>
      <c r="I37" s="20">
        <f>VLOOKUP(B37,RMS!B:D,3,FALSE)</f>
        <v>273466.41453333298</v>
      </c>
      <c r="J37" s="21">
        <f>VLOOKUP(B37,RMS!B:E,4,FALSE)</f>
        <v>270603.59649487201</v>
      </c>
      <c r="K37" s="22">
        <f t="shared" si="1"/>
        <v>4.3666670098900795E-3</v>
      </c>
      <c r="L37" s="22">
        <f t="shared" si="2"/>
        <v>-1.7948719905689359E-3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23488.7</v>
      </c>
      <c r="F38" s="25">
        <f>VLOOKUP(C38,RA!B9:I70,8,0)</f>
        <v>-3800.82</v>
      </c>
      <c r="G38" s="16">
        <f t="shared" si="0"/>
        <v>27289.52</v>
      </c>
      <c r="H38" s="27">
        <f>RA!J37</f>
        <v>-13.8282547574458</v>
      </c>
      <c r="I38" s="20">
        <f>VLOOKUP(B38,RMS!B:D,3,FALSE)</f>
        <v>23488.7</v>
      </c>
      <c r="J38" s="21">
        <f>VLOOKUP(B38,RMS!B:E,4,FALSE)</f>
        <v>27289.52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23364.11</v>
      </c>
      <c r="F39" s="25">
        <f>VLOOKUP(C39,RA!B10:I71,8,0)</f>
        <v>3214.4</v>
      </c>
      <c r="G39" s="16">
        <f t="shared" si="0"/>
        <v>20149.71</v>
      </c>
      <c r="H39" s="27">
        <f>RA!J38</f>
        <v>-10.6374825612015</v>
      </c>
      <c r="I39" s="20">
        <f>VLOOKUP(B39,RMS!B:D,3,FALSE)</f>
        <v>23364.11</v>
      </c>
      <c r="J39" s="21">
        <f>VLOOKUP(B39,RMS!B:E,4,FALSE)</f>
        <v>20149.71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71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-15.408855118166899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26185.897499999999</v>
      </c>
      <c r="F41" s="25">
        <f>VLOOKUP(C41,RA!B8:I72,8,0)</f>
        <v>3950.0001999999999</v>
      </c>
      <c r="G41" s="16">
        <f t="shared" si="0"/>
        <v>22235.897300000001</v>
      </c>
      <c r="H41" s="27">
        <f>RA!J39</f>
        <v>-15.408855118166899</v>
      </c>
      <c r="I41" s="20">
        <f>VLOOKUP(B41,RMS!B:D,3,FALSE)</f>
        <v>26185.897435897401</v>
      </c>
      <c r="J41" s="21">
        <f>VLOOKUP(B41,RMS!B:E,4,FALSE)</f>
        <v>22235.897435897401</v>
      </c>
      <c r="K41" s="22">
        <f t="shared" si="1"/>
        <v>6.4102598116733134E-5</v>
      </c>
      <c r="L41" s="22">
        <f t="shared" si="2"/>
        <v>-1.3589740046882071E-4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11665379.116900001</v>
      </c>
      <c r="E7" s="51">
        <v>14376032.654100001</v>
      </c>
      <c r="F7" s="52">
        <v>81.144634250486803</v>
      </c>
      <c r="G7" s="51">
        <v>13716084.2851</v>
      </c>
      <c r="H7" s="52">
        <v>-14.9510977446217</v>
      </c>
      <c r="I7" s="51">
        <v>1286335.7275</v>
      </c>
      <c r="J7" s="52">
        <v>11.026951757071</v>
      </c>
      <c r="K7" s="51">
        <v>1589695.4489</v>
      </c>
      <c r="L7" s="52">
        <v>11.590009333982501</v>
      </c>
      <c r="M7" s="52">
        <v>-0.190828829264066</v>
      </c>
      <c r="N7" s="51">
        <v>487882208.64069998</v>
      </c>
      <c r="O7" s="51">
        <v>3343256882.1058002</v>
      </c>
      <c r="P7" s="51">
        <v>703075</v>
      </c>
      <c r="Q7" s="51">
        <v>720151</v>
      </c>
      <c r="R7" s="52">
        <v>-2.3711693797550799</v>
      </c>
      <c r="S7" s="51">
        <v>16.591941282082299</v>
      </c>
      <c r="T7" s="51">
        <v>16.562586215390901</v>
      </c>
      <c r="U7" s="53">
        <v>0.17692364137670499</v>
      </c>
    </row>
    <row r="8" spans="1:23" ht="12" thickBot="1">
      <c r="A8" s="79">
        <v>42515</v>
      </c>
      <c r="B8" s="69" t="s">
        <v>6</v>
      </c>
      <c r="C8" s="70"/>
      <c r="D8" s="54">
        <v>386349.70400000003</v>
      </c>
      <c r="E8" s="54">
        <v>483357.92959999997</v>
      </c>
      <c r="F8" s="55">
        <v>79.930353955240093</v>
      </c>
      <c r="G8" s="54">
        <v>458738.28529999999</v>
      </c>
      <c r="H8" s="55">
        <v>-15.779930217217499</v>
      </c>
      <c r="I8" s="54">
        <v>100930.46649999999</v>
      </c>
      <c r="J8" s="55">
        <v>26.1241216066779</v>
      </c>
      <c r="K8" s="54">
        <v>121974.7733</v>
      </c>
      <c r="L8" s="55">
        <v>26.589185426333501</v>
      </c>
      <c r="M8" s="55">
        <v>-0.172529993134244</v>
      </c>
      <c r="N8" s="54">
        <v>15180517.247099999</v>
      </c>
      <c r="O8" s="54">
        <v>122396760.4067</v>
      </c>
      <c r="P8" s="54">
        <v>17066</v>
      </c>
      <c r="Q8" s="54">
        <v>20168</v>
      </c>
      <c r="R8" s="55">
        <v>-15.380801269337599</v>
      </c>
      <c r="S8" s="54">
        <v>22.638562287589401</v>
      </c>
      <c r="T8" s="54">
        <v>20.7516301071004</v>
      </c>
      <c r="U8" s="56">
        <v>8.3350353989724404</v>
      </c>
    </row>
    <row r="9" spans="1:23" ht="12" thickBot="1">
      <c r="A9" s="80"/>
      <c r="B9" s="69" t="s">
        <v>7</v>
      </c>
      <c r="C9" s="70"/>
      <c r="D9" s="54">
        <v>45783.548999999999</v>
      </c>
      <c r="E9" s="54">
        <v>68008.591899999999</v>
      </c>
      <c r="F9" s="55">
        <v>67.320242517769302</v>
      </c>
      <c r="G9" s="54">
        <v>61364.945699999997</v>
      </c>
      <c r="H9" s="55">
        <v>-25.391363949336998</v>
      </c>
      <c r="I9" s="54">
        <v>10101.2297</v>
      </c>
      <c r="J9" s="55">
        <v>22.0630115415474</v>
      </c>
      <c r="K9" s="54">
        <v>13253.352000000001</v>
      </c>
      <c r="L9" s="55">
        <v>21.597594276042798</v>
      </c>
      <c r="M9" s="55">
        <v>-0.23783585465775001</v>
      </c>
      <c r="N9" s="54">
        <v>1760295.3117</v>
      </c>
      <c r="O9" s="54">
        <v>16704700.0802</v>
      </c>
      <c r="P9" s="54">
        <v>2577</v>
      </c>
      <c r="Q9" s="54">
        <v>2712</v>
      </c>
      <c r="R9" s="55">
        <v>-4.9778761061946897</v>
      </c>
      <c r="S9" s="54">
        <v>17.766220023282902</v>
      </c>
      <c r="T9" s="54">
        <v>16.7119834070796</v>
      </c>
      <c r="U9" s="56">
        <v>5.9339387603083198</v>
      </c>
    </row>
    <row r="10" spans="1:23" ht="12" thickBot="1">
      <c r="A10" s="80"/>
      <c r="B10" s="69" t="s">
        <v>8</v>
      </c>
      <c r="C10" s="70"/>
      <c r="D10" s="54">
        <v>73171.696100000001</v>
      </c>
      <c r="E10" s="54">
        <v>136175.33369999999</v>
      </c>
      <c r="F10" s="55">
        <v>53.733443577381202</v>
      </c>
      <c r="G10" s="54">
        <v>110741.2387</v>
      </c>
      <c r="H10" s="55">
        <v>-33.925521369484201</v>
      </c>
      <c r="I10" s="54">
        <v>22022.1875</v>
      </c>
      <c r="J10" s="55">
        <v>30.0965929092356</v>
      </c>
      <c r="K10" s="54">
        <v>31720.2732</v>
      </c>
      <c r="L10" s="55">
        <v>28.643596163783901</v>
      </c>
      <c r="M10" s="55">
        <v>-0.30573777340606301</v>
      </c>
      <c r="N10" s="54">
        <v>3162775.1540000001</v>
      </c>
      <c r="O10" s="54">
        <v>28637288.5847</v>
      </c>
      <c r="P10" s="54">
        <v>73481</v>
      </c>
      <c r="Q10" s="54">
        <v>73894</v>
      </c>
      <c r="R10" s="55">
        <v>-0.55890870706687401</v>
      </c>
      <c r="S10" s="54">
        <v>0.99579069555395305</v>
      </c>
      <c r="T10" s="54">
        <v>1.07446971607979</v>
      </c>
      <c r="U10" s="56">
        <v>-7.9011604423627002</v>
      </c>
    </row>
    <row r="11" spans="1:23" ht="12" thickBot="1">
      <c r="A11" s="80"/>
      <c r="B11" s="69" t="s">
        <v>9</v>
      </c>
      <c r="C11" s="70"/>
      <c r="D11" s="54">
        <v>36111.081599999998</v>
      </c>
      <c r="E11" s="54">
        <v>71156.534199999995</v>
      </c>
      <c r="F11" s="55">
        <v>50.748792090551298</v>
      </c>
      <c r="G11" s="54">
        <v>55484.569900000002</v>
      </c>
      <c r="H11" s="55">
        <v>-34.916893714625303</v>
      </c>
      <c r="I11" s="54">
        <v>8407.5156999999999</v>
      </c>
      <c r="J11" s="55">
        <v>23.2823701963001</v>
      </c>
      <c r="K11" s="54">
        <v>12957.9969</v>
      </c>
      <c r="L11" s="55">
        <v>23.3542351023974</v>
      </c>
      <c r="M11" s="55">
        <v>-0.35117165369903702</v>
      </c>
      <c r="N11" s="54">
        <v>1343633.8929999999</v>
      </c>
      <c r="O11" s="54">
        <v>9859330.6664000005</v>
      </c>
      <c r="P11" s="54">
        <v>1712</v>
      </c>
      <c r="Q11" s="54">
        <v>1859</v>
      </c>
      <c r="R11" s="55">
        <v>-7.90747713824637</v>
      </c>
      <c r="S11" s="54">
        <v>21.092921495327101</v>
      </c>
      <c r="T11" s="54">
        <v>20.682854491662201</v>
      </c>
      <c r="U11" s="56">
        <v>1.94409770953617</v>
      </c>
    </row>
    <row r="12" spans="1:23" ht="12" thickBot="1">
      <c r="A12" s="80"/>
      <c r="B12" s="69" t="s">
        <v>10</v>
      </c>
      <c r="C12" s="70"/>
      <c r="D12" s="54">
        <v>87687.707299999995</v>
      </c>
      <c r="E12" s="54">
        <v>176902.31299999999</v>
      </c>
      <c r="F12" s="55">
        <v>49.568434585702697</v>
      </c>
      <c r="G12" s="54">
        <v>153053.04449999999</v>
      </c>
      <c r="H12" s="55">
        <v>-42.707636044443397</v>
      </c>
      <c r="I12" s="54">
        <v>14847.013000000001</v>
      </c>
      <c r="J12" s="55">
        <v>16.931692545233201</v>
      </c>
      <c r="K12" s="54">
        <v>23651.145400000001</v>
      </c>
      <c r="L12" s="55">
        <v>15.452907504888</v>
      </c>
      <c r="M12" s="55">
        <v>-0.37224972622256203</v>
      </c>
      <c r="N12" s="54">
        <v>5272638.9104000004</v>
      </c>
      <c r="O12" s="54">
        <v>32916064.544</v>
      </c>
      <c r="P12" s="54">
        <v>872</v>
      </c>
      <c r="Q12" s="54">
        <v>1086</v>
      </c>
      <c r="R12" s="55">
        <v>-19.7053406998158</v>
      </c>
      <c r="S12" s="54">
        <v>100.559297362385</v>
      </c>
      <c r="T12" s="54">
        <v>91.778896132596699</v>
      </c>
      <c r="U12" s="56">
        <v>8.7315658125043498</v>
      </c>
    </row>
    <row r="13" spans="1:23" ht="12" thickBot="1">
      <c r="A13" s="80"/>
      <c r="B13" s="69" t="s">
        <v>11</v>
      </c>
      <c r="C13" s="70"/>
      <c r="D13" s="54">
        <v>151252.92600000001</v>
      </c>
      <c r="E13" s="54">
        <v>251444.97260000001</v>
      </c>
      <c r="F13" s="55">
        <v>60.153489821653302</v>
      </c>
      <c r="G13" s="54">
        <v>209923.03150000001</v>
      </c>
      <c r="H13" s="55">
        <v>-27.9483890265752</v>
      </c>
      <c r="I13" s="54">
        <v>51117.056499999999</v>
      </c>
      <c r="J13" s="55">
        <v>33.795747197644303</v>
      </c>
      <c r="K13" s="54">
        <v>64816.819799999997</v>
      </c>
      <c r="L13" s="55">
        <v>30.8764690262202</v>
      </c>
      <c r="M13" s="55">
        <v>-0.21136123836794601</v>
      </c>
      <c r="N13" s="54">
        <v>5964112.5643999996</v>
      </c>
      <c r="O13" s="54">
        <v>51978835.388599999</v>
      </c>
      <c r="P13" s="54">
        <v>6237</v>
      </c>
      <c r="Q13" s="54">
        <v>6878</v>
      </c>
      <c r="R13" s="55">
        <v>-9.3195696423378909</v>
      </c>
      <c r="S13" s="54">
        <v>24.2509100529101</v>
      </c>
      <c r="T13" s="54">
        <v>20.677134792090701</v>
      </c>
      <c r="U13" s="56">
        <v>14.736664533504699</v>
      </c>
    </row>
    <row r="14" spans="1:23" ht="12" thickBot="1">
      <c r="A14" s="80"/>
      <c r="B14" s="69" t="s">
        <v>12</v>
      </c>
      <c r="C14" s="70"/>
      <c r="D14" s="54">
        <v>86397.673899999994</v>
      </c>
      <c r="E14" s="54">
        <v>146483.47010000001</v>
      </c>
      <c r="F14" s="55">
        <v>58.981176402374103</v>
      </c>
      <c r="G14" s="54">
        <v>117789.57520000001</v>
      </c>
      <c r="H14" s="55">
        <v>-26.650831575458501</v>
      </c>
      <c r="I14" s="54">
        <v>21325.847900000001</v>
      </c>
      <c r="J14" s="55">
        <v>24.68335886529</v>
      </c>
      <c r="K14" s="54">
        <v>24634.087800000001</v>
      </c>
      <c r="L14" s="55">
        <v>20.913640072283801</v>
      </c>
      <c r="M14" s="55">
        <v>-0.13429520617361801</v>
      </c>
      <c r="N14" s="54">
        <v>3501554.7582</v>
      </c>
      <c r="O14" s="54">
        <v>23935188.160500001</v>
      </c>
      <c r="P14" s="54">
        <v>2013</v>
      </c>
      <c r="Q14" s="54">
        <v>1815</v>
      </c>
      <c r="R14" s="55">
        <v>10.909090909090899</v>
      </c>
      <c r="S14" s="54">
        <v>42.919857873820199</v>
      </c>
      <c r="T14" s="54">
        <v>47.0072225895317</v>
      </c>
      <c r="U14" s="56">
        <v>-9.5232484872804903</v>
      </c>
    </row>
    <row r="15" spans="1:23" ht="12" thickBot="1">
      <c r="A15" s="80"/>
      <c r="B15" s="69" t="s">
        <v>13</v>
      </c>
      <c r="C15" s="70"/>
      <c r="D15" s="54">
        <v>56655.033000000003</v>
      </c>
      <c r="E15" s="54">
        <v>99280.307700000005</v>
      </c>
      <c r="F15" s="55">
        <v>57.0657306695676</v>
      </c>
      <c r="G15" s="54">
        <v>90984.250599999999</v>
      </c>
      <c r="H15" s="55">
        <v>-37.730945052153899</v>
      </c>
      <c r="I15" s="54">
        <v>10554.2048</v>
      </c>
      <c r="J15" s="55">
        <v>18.628891805605299</v>
      </c>
      <c r="K15" s="54">
        <v>22115.635699999999</v>
      </c>
      <c r="L15" s="55">
        <v>24.307103211992601</v>
      </c>
      <c r="M15" s="55">
        <v>-0.52277180981055904</v>
      </c>
      <c r="N15" s="54">
        <v>3339246.96</v>
      </c>
      <c r="O15" s="54">
        <v>19952371.357099999</v>
      </c>
      <c r="P15" s="54">
        <v>2400</v>
      </c>
      <c r="Q15" s="54">
        <v>2780</v>
      </c>
      <c r="R15" s="55">
        <v>-13.6690647482014</v>
      </c>
      <c r="S15" s="54">
        <v>23.60626375</v>
      </c>
      <c r="T15" s="54">
        <v>25.374162625899299</v>
      </c>
      <c r="U15" s="56">
        <v>-7.4891092238147499</v>
      </c>
    </row>
    <row r="16" spans="1:23" ht="12" thickBot="1">
      <c r="A16" s="80"/>
      <c r="B16" s="69" t="s">
        <v>14</v>
      </c>
      <c r="C16" s="70"/>
      <c r="D16" s="54">
        <v>559882.82209999999</v>
      </c>
      <c r="E16" s="54">
        <v>769875.09340000001</v>
      </c>
      <c r="F16" s="55">
        <v>72.723851816973195</v>
      </c>
      <c r="G16" s="54">
        <v>720961.82940000005</v>
      </c>
      <c r="H16" s="55">
        <v>-22.3422379287477</v>
      </c>
      <c r="I16" s="54">
        <v>10150.632600000001</v>
      </c>
      <c r="J16" s="55">
        <v>1.81299232613124</v>
      </c>
      <c r="K16" s="54">
        <v>29532.1178</v>
      </c>
      <c r="L16" s="55">
        <v>4.0962110053145597</v>
      </c>
      <c r="M16" s="55">
        <v>-0.65628497526851903</v>
      </c>
      <c r="N16" s="54">
        <v>27851063.661699999</v>
      </c>
      <c r="O16" s="54">
        <v>166477480.53279999</v>
      </c>
      <c r="P16" s="54">
        <v>28180</v>
      </c>
      <c r="Q16" s="54">
        <v>29720</v>
      </c>
      <c r="R16" s="55">
        <v>-5.1816958277254397</v>
      </c>
      <c r="S16" s="54">
        <v>19.868091628814799</v>
      </c>
      <c r="T16" s="54">
        <v>22.734276275235501</v>
      </c>
      <c r="U16" s="56">
        <v>-14.4260691966204</v>
      </c>
    </row>
    <row r="17" spans="1:21" ht="12" thickBot="1">
      <c r="A17" s="80"/>
      <c r="B17" s="69" t="s">
        <v>15</v>
      </c>
      <c r="C17" s="70"/>
      <c r="D17" s="54">
        <v>371909.37040000001</v>
      </c>
      <c r="E17" s="54">
        <v>409781.41879999998</v>
      </c>
      <c r="F17" s="55">
        <v>90.757987877804695</v>
      </c>
      <c r="G17" s="54">
        <v>351003.24300000002</v>
      </c>
      <c r="H17" s="55">
        <v>5.9561066220690204</v>
      </c>
      <c r="I17" s="54">
        <v>54026.094400000002</v>
      </c>
      <c r="J17" s="55">
        <v>14.526682761957099</v>
      </c>
      <c r="K17" s="54">
        <v>30895.602900000002</v>
      </c>
      <c r="L17" s="55">
        <v>8.8020847431315605</v>
      </c>
      <c r="M17" s="55">
        <v>0.74866613138661198</v>
      </c>
      <c r="N17" s="54">
        <v>20677040.6384</v>
      </c>
      <c r="O17" s="54">
        <v>194933342.007</v>
      </c>
      <c r="P17" s="54">
        <v>8424</v>
      </c>
      <c r="Q17" s="54">
        <v>8868</v>
      </c>
      <c r="R17" s="55">
        <v>-5.00676589986469</v>
      </c>
      <c r="S17" s="54">
        <v>44.148785660019001</v>
      </c>
      <c r="T17" s="54">
        <v>39.779769294091103</v>
      </c>
      <c r="U17" s="56">
        <v>9.8961189999036492</v>
      </c>
    </row>
    <row r="18" spans="1:21" ht="12" customHeight="1" thickBot="1">
      <c r="A18" s="80"/>
      <c r="B18" s="69" t="s">
        <v>16</v>
      </c>
      <c r="C18" s="70"/>
      <c r="D18" s="54">
        <v>1149965.5538000001</v>
      </c>
      <c r="E18" s="54">
        <v>1295659.7342999999</v>
      </c>
      <c r="F18" s="55">
        <v>88.755212758177294</v>
      </c>
      <c r="G18" s="54">
        <v>1181826.4321000001</v>
      </c>
      <c r="H18" s="55">
        <v>-2.6959016514282901</v>
      </c>
      <c r="I18" s="54">
        <v>175643.45749999999</v>
      </c>
      <c r="J18" s="55">
        <v>15.2738016299354</v>
      </c>
      <c r="K18" s="54">
        <v>168673.40410000001</v>
      </c>
      <c r="L18" s="55">
        <v>14.272265327513701</v>
      </c>
      <c r="M18" s="55">
        <v>4.1322776623797998E-2</v>
      </c>
      <c r="N18" s="54">
        <v>39842251.915200002</v>
      </c>
      <c r="O18" s="54">
        <v>369140269.50209999</v>
      </c>
      <c r="P18" s="54">
        <v>53611</v>
      </c>
      <c r="Q18" s="54">
        <v>53400</v>
      </c>
      <c r="R18" s="55">
        <v>0.395131086142331</v>
      </c>
      <c r="S18" s="54">
        <v>21.450179138609599</v>
      </c>
      <c r="T18" s="54">
        <v>21.700927985018701</v>
      </c>
      <c r="U18" s="56">
        <v>-1.1689825282520401</v>
      </c>
    </row>
    <row r="19" spans="1:21" ht="12" customHeight="1" thickBot="1">
      <c r="A19" s="80"/>
      <c r="B19" s="69" t="s">
        <v>17</v>
      </c>
      <c r="C19" s="70"/>
      <c r="D19" s="54">
        <v>360967.429</v>
      </c>
      <c r="E19" s="54">
        <v>469912.53580000001</v>
      </c>
      <c r="F19" s="55">
        <v>76.815875615123403</v>
      </c>
      <c r="G19" s="54">
        <v>455637.0001</v>
      </c>
      <c r="H19" s="55">
        <v>-20.7774107632222</v>
      </c>
      <c r="I19" s="54">
        <v>23576.628799999999</v>
      </c>
      <c r="J19" s="55">
        <v>6.5315114068089501</v>
      </c>
      <c r="K19" s="54">
        <v>38011.7696</v>
      </c>
      <c r="L19" s="55">
        <v>8.3425554973931995</v>
      </c>
      <c r="M19" s="55">
        <v>-0.37975450635163299</v>
      </c>
      <c r="N19" s="54">
        <v>13830107.9724</v>
      </c>
      <c r="O19" s="54">
        <v>107582859.32969999</v>
      </c>
      <c r="P19" s="54">
        <v>7475</v>
      </c>
      <c r="Q19" s="54">
        <v>7521</v>
      </c>
      <c r="R19" s="55">
        <v>-0.61162079510703704</v>
      </c>
      <c r="S19" s="54">
        <v>48.289957056856203</v>
      </c>
      <c r="T19" s="54">
        <v>49.709685507246398</v>
      </c>
      <c r="U19" s="56">
        <v>-2.94000768880084</v>
      </c>
    </row>
    <row r="20" spans="1:21" ht="12" thickBot="1">
      <c r="A20" s="80"/>
      <c r="B20" s="69" t="s">
        <v>18</v>
      </c>
      <c r="C20" s="70"/>
      <c r="D20" s="54">
        <v>758923.56209999998</v>
      </c>
      <c r="E20" s="54">
        <v>829255.13049999997</v>
      </c>
      <c r="F20" s="55">
        <v>91.518705665698604</v>
      </c>
      <c r="G20" s="54">
        <v>852390.52150000003</v>
      </c>
      <c r="H20" s="55">
        <v>-10.965274371601501</v>
      </c>
      <c r="I20" s="54">
        <v>83737.624299999996</v>
      </c>
      <c r="J20" s="55">
        <v>11.033736265651299</v>
      </c>
      <c r="K20" s="54">
        <v>76132.916299999997</v>
      </c>
      <c r="L20" s="55">
        <v>8.9316943794758004</v>
      </c>
      <c r="M20" s="55">
        <v>9.9887254680140994E-2</v>
      </c>
      <c r="N20" s="54">
        <v>32239454.566300001</v>
      </c>
      <c r="O20" s="54">
        <v>189599674.41929999</v>
      </c>
      <c r="P20" s="54">
        <v>32229</v>
      </c>
      <c r="Q20" s="54">
        <v>33774</v>
      </c>
      <c r="R20" s="55">
        <v>-4.5745247823769803</v>
      </c>
      <c r="S20" s="54">
        <v>23.547847035278799</v>
      </c>
      <c r="T20" s="54">
        <v>23.552133244507601</v>
      </c>
      <c r="U20" s="56">
        <v>-1.8202127873524002E-2</v>
      </c>
    </row>
    <row r="21" spans="1:21" ht="12" customHeight="1" thickBot="1">
      <c r="A21" s="80"/>
      <c r="B21" s="69" t="s">
        <v>19</v>
      </c>
      <c r="C21" s="70"/>
      <c r="D21" s="54">
        <v>236715.96030000001</v>
      </c>
      <c r="E21" s="54">
        <v>273590.64970000001</v>
      </c>
      <c r="F21" s="55">
        <v>86.521948231624805</v>
      </c>
      <c r="G21" s="54">
        <v>257279.18780000001</v>
      </c>
      <c r="H21" s="55">
        <v>-7.9925732337063797</v>
      </c>
      <c r="I21" s="54">
        <v>36653.915000000001</v>
      </c>
      <c r="J21" s="55">
        <v>15.4843445932192</v>
      </c>
      <c r="K21" s="54">
        <v>33695.994599999998</v>
      </c>
      <c r="L21" s="55">
        <v>13.097054172214699</v>
      </c>
      <c r="M21" s="55">
        <v>8.7782552054420995E-2</v>
      </c>
      <c r="N21" s="54">
        <v>8088563.0696</v>
      </c>
      <c r="O21" s="54">
        <v>65375747.961900003</v>
      </c>
      <c r="P21" s="54">
        <v>20573</v>
      </c>
      <c r="Q21" s="54">
        <v>21614</v>
      </c>
      <c r="R21" s="55">
        <v>-4.8163227537707103</v>
      </c>
      <c r="S21" s="54">
        <v>11.506146906139101</v>
      </c>
      <c r="T21" s="54">
        <v>11.6145859396687</v>
      </c>
      <c r="U21" s="56">
        <v>-0.94244436833813505</v>
      </c>
    </row>
    <row r="22" spans="1:21" ht="12" customHeight="1" thickBot="1">
      <c r="A22" s="80"/>
      <c r="B22" s="69" t="s">
        <v>20</v>
      </c>
      <c r="C22" s="70"/>
      <c r="D22" s="54">
        <v>968730.63060000003</v>
      </c>
      <c r="E22" s="54">
        <v>1202644.1786</v>
      </c>
      <c r="F22" s="55">
        <v>80.550061925024295</v>
      </c>
      <c r="G22" s="54">
        <v>1075125.0256000001</v>
      </c>
      <c r="H22" s="55">
        <v>-9.8960020896754592</v>
      </c>
      <c r="I22" s="54">
        <v>57444.367200000001</v>
      </c>
      <c r="J22" s="55">
        <v>5.9298596932380301</v>
      </c>
      <c r="K22" s="54">
        <v>133245.682</v>
      </c>
      <c r="L22" s="55">
        <v>12.393505762331101</v>
      </c>
      <c r="M22" s="55">
        <v>-0.56888383670098996</v>
      </c>
      <c r="N22" s="54">
        <v>31592699.896699999</v>
      </c>
      <c r="O22" s="54">
        <v>210467451.52630001</v>
      </c>
      <c r="P22" s="54">
        <v>57391</v>
      </c>
      <c r="Q22" s="54">
        <v>58436</v>
      </c>
      <c r="R22" s="55">
        <v>-1.7882811965226899</v>
      </c>
      <c r="S22" s="54">
        <v>16.879486863794</v>
      </c>
      <c r="T22" s="54">
        <v>16.564623206585001</v>
      </c>
      <c r="U22" s="56">
        <v>1.8653627314013299</v>
      </c>
    </row>
    <row r="23" spans="1:21" ht="12" thickBot="1">
      <c r="A23" s="80"/>
      <c r="B23" s="69" t="s">
        <v>21</v>
      </c>
      <c r="C23" s="70"/>
      <c r="D23" s="54">
        <v>1628786.8078999999</v>
      </c>
      <c r="E23" s="54">
        <v>2320977.7511999998</v>
      </c>
      <c r="F23" s="55">
        <v>70.176752321640294</v>
      </c>
      <c r="G23" s="54">
        <v>2276974.6593999998</v>
      </c>
      <c r="H23" s="55">
        <v>-28.467064788099201</v>
      </c>
      <c r="I23" s="54">
        <v>154499.54980000001</v>
      </c>
      <c r="J23" s="55">
        <v>9.48555999168466</v>
      </c>
      <c r="K23" s="54">
        <v>262151.82640000002</v>
      </c>
      <c r="L23" s="55">
        <v>11.513163983523601</v>
      </c>
      <c r="M23" s="55">
        <v>-0.41064858512845398</v>
      </c>
      <c r="N23" s="54">
        <v>76148006.526099995</v>
      </c>
      <c r="O23" s="54">
        <v>478105426.98430002</v>
      </c>
      <c r="P23" s="54">
        <v>52119</v>
      </c>
      <c r="Q23" s="54">
        <v>61185</v>
      </c>
      <c r="R23" s="55">
        <v>-14.817357195391001</v>
      </c>
      <c r="S23" s="54">
        <v>31.251305817456199</v>
      </c>
      <c r="T23" s="54">
        <v>27.8868488632835</v>
      </c>
      <c r="U23" s="56">
        <v>10.7658123914087</v>
      </c>
    </row>
    <row r="24" spans="1:21" ht="12" thickBot="1">
      <c r="A24" s="80"/>
      <c r="B24" s="69" t="s">
        <v>22</v>
      </c>
      <c r="C24" s="70"/>
      <c r="D24" s="54">
        <v>192018.87220000001</v>
      </c>
      <c r="E24" s="54">
        <v>194271.26430000001</v>
      </c>
      <c r="F24" s="55">
        <v>98.8405943060515</v>
      </c>
      <c r="G24" s="54">
        <v>177559.18340000001</v>
      </c>
      <c r="H24" s="55">
        <v>8.1435882521635907</v>
      </c>
      <c r="I24" s="54">
        <v>30732.255700000002</v>
      </c>
      <c r="J24" s="55">
        <v>16.004810020960001</v>
      </c>
      <c r="K24" s="54">
        <v>31652.8079</v>
      </c>
      <c r="L24" s="55">
        <v>17.8266239424483</v>
      </c>
      <c r="M24" s="55">
        <v>-2.9082797422215E-2</v>
      </c>
      <c r="N24" s="54">
        <v>5977393.2313999999</v>
      </c>
      <c r="O24" s="54">
        <v>45526704.864</v>
      </c>
      <c r="P24" s="54">
        <v>20127</v>
      </c>
      <c r="Q24" s="54">
        <v>19369</v>
      </c>
      <c r="R24" s="55">
        <v>3.9134699777995801</v>
      </c>
      <c r="S24" s="54">
        <v>9.5403623093357197</v>
      </c>
      <c r="T24" s="54">
        <v>9.5629133150911301</v>
      </c>
      <c r="U24" s="56">
        <v>-0.23637473110784801</v>
      </c>
    </row>
    <row r="25" spans="1:21" ht="12" thickBot="1">
      <c r="A25" s="80"/>
      <c r="B25" s="69" t="s">
        <v>23</v>
      </c>
      <c r="C25" s="70"/>
      <c r="D25" s="54">
        <v>193418.8511</v>
      </c>
      <c r="E25" s="54">
        <v>239016.9448</v>
      </c>
      <c r="F25" s="55">
        <v>80.922652267120796</v>
      </c>
      <c r="G25" s="54">
        <v>162690.1275</v>
      </c>
      <c r="H25" s="55">
        <v>18.887884638236599</v>
      </c>
      <c r="I25" s="54">
        <v>14401.872799999999</v>
      </c>
      <c r="J25" s="55">
        <v>7.4459509598441596</v>
      </c>
      <c r="K25" s="54">
        <v>15323.424199999999</v>
      </c>
      <c r="L25" s="55">
        <v>9.4187793909006601</v>
      </c>
      <c r="M25" s="55">
        <v>-6.0140043633327998E-2</v>
      </c>
      <c r="N25" s="54">
        <v>6398753.8750999998</v>
      </c>
      <c r="O25" s="54">
        <v>58439810.361699998</v>
      </c>
      <c r="P25" s="54">
        <v>14190</v>
      </c>
      <c r="Q25" s="54">
        <v>14082</v>
      </c>
      <c r="R25" s="55">
        <v>0.76693651469961199</v>
      </c>
      <c r="S25" s="54">
        <v>13.630644897815399</v>
      </c>
      <c r="T25" s="54">
        <v>13.9329499786962</v>
      </c>
      <c r="U25" s="56">
        <v>-2.2178340287428</v>
      </c>
    </row>
    <row r="26" spans="1:21" ht="12" thickBot="1">
      <c r="A26" s="80"/>
      <c r="B26" s="69" t="s">
        <v>24</v>
      </c>
      <c r="C26" s="70"/>
      <c r="D26" s="54">
        <v>467998.14409999998</v>
      </c>
      <c r="E26" s="54">
        <v>514185.79430000001</v>
      </c>
      <c r="F26" s="55">
        <v>91.017322782540404</v>
      </c>
      <c r="G26" s="54">
        <v>488240.86729999998</v>
      </c>
      <c r="H26" s="55">
        <v>-4.1460526055394498</v>
      </c>
      <c r="I26" s="54">
        <v>104442.0729</v>
      </c>
      <c r="J26" s="55">
        <v>22.316770742937699</v>
      </c>
      <c r="K26" s="54">
        <v>105939.9207</v>
      </c>
      <c r="L26" s="55">
        <v>21.698290289760799</v>
      </c>
      <c r="M26" s="55">
        <v>-1.4138653211206E-2</v>
      </c>
      <c r="N26" s="54">
        <v>14703299.999199999</v>
      </c>
      <c r="O26" s="54">
        <v>107902078.09199999</v>
      </c>
      <c r="P26" s="54">
        <v>32426</v>
      </c>
      <c r="Q26" s="54">
        <v>32023</v>
      </c>
      <c r="R26" s="55">
        <v>1.25847047434657</v>
      </c>
      <c r="S26" s="54">
        <v>14.4328052827978</v>
      </c>
      <c r="T26" s="54">
        <v>14.5818223964026</v>
      </c>
      <c r="U26" s="56">
        <v>-1.03248890763076</v>
      </c>
    </row>
    <row r="27" spans="1:21" ht="12" thickBot="1">
      <c r="A27" s="80"/>
      <c r="B27" s="69" t="s">
        <v>25</v>
      </c>
      <c r="C27" s="70"/>
      <c r="D27" s="54">
        <v>174161.11989999999</v>
      </c>
      <c r="E27" s="54">
        <v>212063.9987</v>
      </c>
      <c r="F27" s="55">
        <v>82.126679194793496</v>
      </c>
      <c r="G27" s="54">
        <v>186596.6979</v>
      </c>
      <c r="H27" s="55">
        <v>-6.6644148261746903</v>
      </c>
      <c r="I27" s="54">
        <v>47991.3</v>
      </c>
      <c r="J27" s="55">
        <v>27.555690976008702</v>
      </c>
      <c r="K27" s="54">
        <v>52946.06</v>
      </c>
      <c r="L27" s="55">
        <v>28.3745964402728</v>
      </c>
      <c r="M27" s="55">
        <v>-9.3581278758041994E-2</v>
      </c>
      <c r="N27" s="54">
        <v>5268000.5179000003</v>
      </c>
      <c r="O27" s="54">
        <v>37115924.366999999</v>
      </c>
      <c r="P27" s="54">
        <v>22995</v>
      </c>
      <c r="Q27" s="54">
        <v>22458</v>
      </c>
      <c r="R27" s="55">
        <v>2.3911301095378001</v>
      </c>
      <c r="S27" s="54">
        <v>7.5738690976299203</v>
      </c>
      <c r="T27" s="54">
        <v>7.4207749977736199</v>
      </c>
      <c r="U27" s="56">
        <v>2.02134599744012</v>
      </c>
    </row>
    <row r="28" spans="1:21" ht="12" thickBot="1">
      <c r="A28" s="80"/>
      <c r="B28" s="69" t="s">
        <v>26</v>
      </c>
      <c r="C28" s="70"/>
      <c r="D28" s="54">
        <v>781665.46710000001</v>
      </c>
      <c r="E28" s="54">
        <v>746488.02839999995</v>
      </c>
      <c r="F28" s="55">
        <v>104.712391540344</v>
      </c>
      <c r="G28" s="54">
        <v>683830.72459999996</v>
      </c>
      <c r="H28" s="55">
        <v>14.306865570748901</v>
      </c>
      <c r="I28" s="54">
        <v>19416.4797</v>
      </c>
      <c r="J28" s="55">
        <v>2.48398842180347</v>
      </c>
      <c r="K28" s="54">
        <v>24367.002799999998</v>
      </c>
      <c r="L28" s="55">
        <v>3.5633091528979302</v>
      </c>
      <c r="M28" s="55">
        <v>-0.20316504005983099</v>
      </c>
      <c r="N28" s="54">
        <v>22918106.055199999</v>
      </c>
      <c r="O28" s="54">
        <v>155951502.5275</v>
      </c>
      <c r="P28" s="54">
        <v>35174</v>
      </c>
      <c r="Q28" s="54">
        <v>34222</v>
      </c>
      <c r="R28" s="55">
        <v>2.7818362456899099</v>
      </c>
      <c r="S28" s="54">
        <v>22.222819898220301</v>
      </c>
      <c r="T28" s="54">
        <v>22.146478648237998</v>
      </c>
      <c r="U28" s="56">
        <v>0.34352638563396898</v>
      </c>
    </row>
    <row r="29" spans="1:21" ht="12" thickBot="1">
      <c r="A29" s="80"/>
      <c r="B29" s="69" t="s">
        <v>27</v>
      </c>
      <c r="C29" s="70"/>
      <c r="D29" s="54">
        <v>634535.3639</v>
      </c>
      <c r="E29" s="54">
        <v>631144.78899999999</v>
      </c>
      <c r="F29" s="55">
        <v>100.537210313559</v>
      </c>
      <c r="G29" s="54">
        <v>621984.32929999998</v>
      </c>
      <c r="H29" s="55">
        <v>2.0179020609933001</v>
      </c>
      <c r="I29" s="54">
        <v>99901.166700000002</v>
      </c>
      <c r="J29" s="55">
        <v>15.7439872359492</v>
      </c>
      <c r="K29" s="54">
        <v>98681.642399999997</v>
      </c>
      <c r="L29" s="55">
        <v>15.8656155390698</v>
      </c>
      <c r="M29" s="55">
        <v>1.2358167845006001E-2</v>
      </c>
      <c r="N29" s="54">
        <v>19378037.225299999</v>
      </c>
      <c r="O29" s="54">
        <v>117816974.34990001</v>
      </c>
      <c r="P29" s="54">
        <v>95996</v>
      </c>
      <c r="Q29" s="54">
        <v>95628</v>
      </c>
      <c r="R29" s="55">
        <v>0.384824528380801</v>
      </c>
      <c r="S29" s="54">
        <v>6.6100187914079802</v>
      </c>
      <c r="T29" s="54">
        <v>6.5449902622662801</v>
      </c>
      <c r="U29" s="56">
        <v>0.98378735664444905</v>
      </c>
    </row>
    <row r="30" spans="1:21" ht="12" thickBot="1">
      <c r="A30" s="80"/>
      <c r="B30" s="69" t="s">
        <v>28</v>
      </c>
      <c r="C30" s="70"/>
      <c r="D30" s="54">
        <v>882296.54709999997</v>
      </c>
      <c r="E30" s="54">
        <v>1080263.3232</v>
      </c>
      <c r="F30" s="55">
        <v>81.674211106827698</v>
      </c>
      <c r="G30" s="54">
        <v>990467.09279999998</v>
      </c>
      <c r="H30" s="55">
        <v>-10.9211650226771</v>
      </c>
      <c r="I30" s="54">
        <v>68314.627800000002</v>
      </c>
      <c r="J30" s="55">
        <v>7.7428193530329201</v>
      </c>
      <c r="K30" s="54">
        <v>133211.5503</v>
      </c>
      <c r="L30" s="55">
        <v>13.449366593635901</v>
      </c>
      <c r="M30" s="55">
        <v>-0.487171888277319</v>
      </c>
      <c r="N30" s="54">
        <v>33101137.960900001</v>
      </c>
      <c r="O30" s="54">
        <v>175330062.5598</v>
      </c>
      <c r="P30" s="54">
        <v>60458</v>
      </c>
      <c r="Q30" s="54">
        <v>60194</v>
      </c>
      <c r="R30" s="55">
        <v>0.43858191846364297</v>
      </c>
      <c r="S30" s="54">
        <v>14.593545057726001</v>
      </c>
      <c r="T30" s="54">
        <v>15.134360391401099</v>
      </c>
      <c r="U30" s="56">
        <v>-3.7058530434919601</v>
      </c>
    </row>
    <row r="31" spans="1:21" ht="12" thickBot="1">
      <c r="A31" s="80"/>
      <c r="B31" s="69" t="s">
        <v>29</v>
      </c>
      <c r="C31" s="70"/>
      <c r="D31" s="54">
        <v>579162.66240000003</v>
      </c>
      <c r="E31" s="54">
        <v>703928.21889999998</v>
      </c>
      <c r="F31" s="55">
        <v>82.275812625474003</v>
      </c>
      <c r="G31" s="54">
        <v>747480.55229999998</v>
      </c>
      <c r="H31" s="55">
        <v>-22.5180293162257</v>
      </c>
      <c r="I31" s="54">
        <v>38149.539299999997</v>
      </c>
      <c r="J31" s="55">
        <v>6.5870163559770303</v>
      </c>
      <c r="K31" s="54">
        <v>28313.553400000001</v>
      </c>
      <c r="L31" s="55">
        <v>3.7878648899799598</v>
      </c>
      <c r="M31" s="55">
        <v>0.34739496526776498</v>
      </c>
      <c r="N31" s="54">
        <v>35257276.116599999</v>
      </c>
      <c r="O31" s="54">
        <v>195223878.7836</v>
      </c>
      <c r="P31" s="54">
        <v>24970</v>
      </c>
      <c r="Q31" s="54">
        <v>26808</v>
      </c>
      <c r="R31" s="55">
        <v>-6.8561623396001297</v>
      </c>
      <c r="S31" s="54">
        <v>23.194339703644399</v>
      </c>
      <c r="T31" s="54">
        <v>23.5934391375709</v>
      </c>
      <c r="U31" s="56">
        <v>-1.720675988305</v>
      </c>
    </row>
    <row r="32" spans="1:21" ht="12" thickBot="1">
      <c r="A32" s="80"/>
      <c r="B32" s="69" t="s">
        <v>30</v>
      </c>
      <c r="C32" s="70"/>
      <c r="D32" s="54">
        <v>102304.5917</v>
      </c>
      <c r="E32" s="54">
        <v>109680.5717</v>
      </c>
      <c r="F32" s="55">
        <v>93.275035053450594</v>
      </c>
      <c r="G32" s="54">
        <v>101743.6967</v>
      </c>
      <c r="H32" s="55">
        <v>0.55128230857763905</v>
      </c>
      <c r="I32" s="54">
        <v>27509.945500000002</v>
      </c>
      <c r="J32" s="55">
        <v>26.890235367607701</v>
      </c>
      <c r="K32" s="54">
        <v>30519.207900000001</v>
      </c>
      <c r="L32" s="55">
        <v>29.996165747730299</v>
      </c>
      <c r="M32" s="55">
        <v>-9.8602244522866006E-2</v>
      </c>
      <c r="N32" s="54">
        <v>2708811.7063000002</v>
      </c>
      <c r="O32" s="54">
        <v>18111203.373300001</v>
      </c>
      <c r="P32" s="54">
        <v>19557</v>
      </c>
      <c r="Q32" s="54">
        <v>18947</v>
      </c>
      <c r="R32" s="55">
        <v>3.2195070459703401</v>
      </c>
      <c r="S32" s="54">
        <v>5.2310984148898099</v>
      </c>
      <c r="T32" s="54">
        <v>5.2146482926056903</v>
      </c>
      <c r="U32" s="56">
        <v>0.31446784173082898</v>
      </c>
    </row>
    <row r="33" spans="1:21" ht="12" thickBot="1">
      <c r="A33" s="80"/>
      <c r="B33" s="69" t="s">
        <v>70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4.7008999999999999</v>
      </c>
      <c r="O33" s="54">
        <v>305.82920000000001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116940.1358</v>
      </c>
      <c r="E34" s="54">
        <v>126660.2202</v>
      </c>
      <c r="F34" s="55">
        <v>92.325858596604604</v>
      </c>
      <c r="G34" s="54">
        <v>119214.26549999999</v>
      </c>
      <c r="H34" s="55">
        <v>-1.9075986338229001</v>
      </c>
      <c r="I34" s="54">
        <v>16378.8151</v>
      </c>
      <c r="J34" s="55">
        <v>14.006153651140201</v>
      </c>
      <c r="K34" s="54">
        <v>15857.262199999999</v>
      </c>
      <c r="L34" s="55">
        <v>13.3014804339838</v>
      </c>
      <c r="M34" s="55">
        <v>3.2890475885553001E-2</v>
      </c>
      <c r="N34" s="54">
        <v>3732732.8354000002</v>
      </c>
      <c r="O34" s="54">
        <v>30552729.561999999</v>
      </c>
      <c r="P34" s="54">
        <v>8318</v>
      </c>
      <c r="Q34" s="54">
        <v>8303</v>
      </c>
      <c r="R34" s="55">
        <v>0.18065759364085399</v>
      </c>
      <c r="S34" s="54">
        <v>14.058684275066099</v>
      </c>
      <c r="T34" s="54">
        <v>13.786765952065499</v>
      </c>
      <c r="U34" s="56">
        <v>1.93416622551846</v>
      </c>
    </row>
    <row r="35" spans="1:21" ht="12" customHeight="1" thickBot="1">
      <c r="A35" s="80"/>
      <c r="B35" s="69" t="s">
        <v>73</v>
      </c>
      <c r="C35" s="70"/>
      <c r="D35" s="54">
        <v>6481.4354000000003</v>
      </c>
      <c r="E35" s="57"/>
      <c r="F35" s="57"/>
      <c r="G35" s="57"/>
      <c r="H35" s="57"/>
      <c r="I35" s="54">
        <v>241.52719999999999</v>
      </c>
      <c r="J35" s="55">
        <v>3.7264461511102902</v>
      </c>
      <c r="K35" s="57"/>
      <c r="L35" s="57"/>
      <c r="M35" s="57"/>
      <c r="N35" s="54">
        <v>174102.62409999999</v>
      </c>
      <c r="O35" s="54">
        <v>177017.06839999999</v>
      </c>
      <c r="P35" s="54">
        <v>1005</v>
      </c>
      <c r="Q35" s="54">
        <v>967</v>
      </c>
      <c r="R35" s="55">
        <v>3.9296794208893502</v>
      </c>
      <c r="S35" s="54">
        <v>6.44918945273632</v>
      </c>
      <c r="T35" s="54">
        <v>5.9662250258531504</v>
      </c>
      <c r="U35" s="56">
        <v>7.4887616563698201</v>
      </c>
    </row>
    <row r="36" spans="1:21" ht="12" customHeight="1" thickBot="1">
      <c r="A36" s="80"/>
      <c r="B36" s="69" t="s">
        <v>64</v>
      </c>
      <c r="C36" s="70"/>
      <c r="D36" s="54">
        <v>29160.71</v>
      </c>
      <c r="E36" s="57"/>
      <c r="F36" s="57"/>
      <c r="G36" s="54">
        <v>67218.02</v>
      </c>
      <c r="H36" s="55">
        <v>-56.617719474628998</v>
      </c>
      <c r="I36" s="54">
        <v>75.08</v>
      </c>
      <c r="J36" s="55">
        <v>0.25746972553137398</v>
      </c>
      <c r="K36" s="54">
        <v>2276.0700000000002</v>
      </c>
      <c r="L36" s="55">
        <v>3.3861009294828999</v>
      </c>
      <c r="M36" s="55">
        <v>-0.96701331681363101</v>
      </c>
      <c r="N36" s="54">
        <v>5131573.22</v>
      </c>
      <c r="O36" s="54">
        <v>25026173.899999999</v>
      </c>
      <c r="P36" s="54">
        <v>32</v>
      </c>
      <c r="Q36" s="54">
        <v>38</v>
      </c>
      <c r="R36" s="55">
        <v>-15.789473684210501</v>
      </c>
      <c r="S36" s="54">
        <v>911.27218749999997</v>
      </c>
      <c r="T36" s="54">
        <v>1151.1481578947401</v>
      </c>
      <c r="U36" s="56">
        <v>-26.323196700737299</v>
      </c>
    </row>
    <row r="37" spans="1:21" ht="12" thickBot="1">
      <c r="A37" s="80"/>
      <c r="B37" s="69" t="s">
        <v>35</v>
      </c>
      <c r="C37" s="70"/>
      <c r="D37" s="54">
        <v>87218.02</v>
      </c>
      <c r="E37" s="57"/>
      <c r="F37" s="57"/>
      <c r="G37" s="54">
        <v>149542.76999999999</v>
      </c>
      <c r="H37" s="55">
        <v>-41.676872776932001</v>
      </c>
      <c r="I37" s="54">
        <v>-12060.73</v>
      </c>
      <c r="J37" s="55">
        <v>-13.8282547574458</v>
      </c>
      <c r="K37" s="54">
        <v>-25219.68</v>
      </c>
      <c r="L37" s="55">
        <v>-16.8645264495234</v>
      </c>
      <c r="M37" s="55">
        <v>-0.521773075629826</v>
      </c>
      <c r="N37" s="54">
        <v>8733283.5800000001</v>
      </c>
      <c r="O37" s="54">
        <v>67990749.239999995</v>
      </c>
      <c r="P37" s="54">
        <v>59</v>
      </c>
      <c r="Q37" s="54">
        <v>27</v>
      </c>
      <c r="R37" s="55">
        <v>118.518518518519</v>
      </c>
      <c r="S37" s="54">
        <v>1478.2715254237301</v>
      </c>
      <c r="T37" s="54">
        <v>2569.23185185185</v>
      </c>
      <c r="U37" s="56">
        <v>-73.799725399933706</v>
      </c>
    </row>
    <row r="38" spans="1:21" ht="12" thickBot="1">
      <c r="A38" s="80"/>
      <c r="B38" s="69" t="s">
        <v>36</v>
      </c>
      <c r="C38" s="70"/>
      <c r="D38" s="54">
        <v>31158.97</v>
      </c>
      <c r="E38" s="57"/>
      <c r="F38" s="57"/>
      <c r="G38" s="54">
        <v>133194.04999999999</v>
      </c>
      <c r="H38" s="55">
        <v>-76.606334892587199</v>
      </c>
      <c r="I38" s="54">
        <v>-3314.53</v>
      </c>
      <c r="J38" s="55">
        <v>-10.6374825612015</v>
      </c>
      <c r="K38" s="54">
        <v>-9064.08</v>
      </c>
      <c r="L38" s="55">
        <v>-6.8051688495094202</v>
      </c>
      <c r="M38" s="55">
        <v>-0.63432251259918304</v>
      </c>
      <c r="N38" s="54">
        <v>9770245.8000000007</v>
      </c>
      <c r="O38" s="54">
        <v>40385718.770000003</v>
      </c>
      <c r="P38" s="54">
        <v>14</v>
      </c>
      <c r="Q38" s="54">
        <v>18</v>
      </c>
      <c r="R38" s="55">
        <v>-22.2222222222222</v>
      </c>
      <c r="S38" s="54">
        <v>2225.6407142857101</v>
      </c>
      <c r="T38" s="54">
        <v>384.423888888889</v>
      </c>
      <c r="U38" s="56">
        <v>82.727495663545895</v>
      </c>
    </row>
    <row r="39" spans="1:21" ht="12" thickBot="1">
      <c r="A39" s="80"/>
      <c r="B39" s="69" t="s">
        <v>37</v>
      </c>
      <c r="C39" s="70"/>
      <c r="D39" s="54">
        <v>55312.87</v>
      </c>
      <c r="E39" s="57"/>
      <c r="F39" s="57"/>
      <c r="G39" s="54">
        <v>125468.49</v>
      </c>
      <c r="H39" s="55">
        <v>-55.914931310642203</v>
      </c>
      <c r="I39" s="54">
        <v>-8523.08</v>
      </c>
      <c r="J39" s="55">
        <v>-15.408855118166899</v>
      </c>
      <c r="K39" s="54">
        <v>-25900.94</v>
      </c>
      <c r="L39" s="55">
        <v>-20.643382254779699</v>
      </c>
      <c r="M39" s="55">
        <v>-0.670935495005201</v>
      </c>
      <c r="N39" s="54">
        <v>7150327.3899999997</v>
      </c>
      <c r="O39" s="54">
        <v>41514368.759999998</v>
      </c>
      <c r="P39" s="54">
        <v>42</v>
      </c>
      <c r="Q39" s="54">
        <v>32</v>
      </c>
      <c r="R39" s="55">
        <v>31.25</v>
      </c>
      <c r="S39" s="54">
        <v>1316.9730952381001</v>
      </c>
      <c r="T39" s="54">
        <v>1415.8668749999999</v>
      </c>
      <c r="U39" s="56">
        <v>-7.5091723680221296</v>
      </c>
    </row>
    <row r="40" spans="1:21" ht="12" thickBot="1">
      <c r="A40" s="80"/>
      <c r="B40" s="69" t="s">
        <v>66</v>
      </c>
      <c r="C40" s="70"/>
      <c r="D40" s="54">
        <v>0.86</v>
      </c>
      <c r="E40" s="57"/>
      <c r="F40" s="57"/>
      <c r="G40" s="54">
        <v>38.130000000000003</v>
      </c>
      <c r="H40" s="55">
        <v>-97.744558090742203</v>
      </c>
      <c r="I40" s="54">
        <v>-55.55</v>
      </c>
      <c r="J40" s="55">
        <v>-6459.3023255813996</v>
      </c>
      <c r="K40" s="54">
        <v>38.130000000000003</v>
      </c>
      <c r="L40" s="55">
        <v>100</v>
      </c>
      <c r="M40" s="55">
        <v>-2.4568581169682702</v>
      </c>
      <c r="N40" s="54">
        <v>4.0999999999999996</v>
      </c>
      <c r="O40" s="54">
        <v>1248.55</v>
      </c>
      <c r="P40" s="54">
        <v>2</v>
      </c>
      <c r="Q40" s="57"/>
      <c r="R40" s="57"/>
      <c r="S40" s="54">
        <v>0.43</v>
      </c>
      <c r="T40" s="57"/>
      <c r="U40" s="58"/>
    </row>
    <row r="41" spans="1:21" ht="12" customHeight="1" thickBot="1">
      <c r="A41" s="80"/>
      <c r="B41" s="69" t="s">
        <v>32</v>
      </c>
      <c r="C41" s="70"/>
      <c r="D41" s="54">
        <v>25747.862700000001</v>
      </c>
      <c r="E41" s="57"/>
      <c r="F41" s="57"/>
      <c r="G41" s="54">
        <v>72704.700400000002</v>
      </c>
      <c r="H41" s="55">
        <v>-64.585697268068202</v>
      </c>
      <c r="I41" s="54">
        <v>1470.7392</v>
      </c>
      <c r="J41" s="55">
        <v>5.7120826576413304</v>
      </c>
      <c r="K41" s="54">
        <v>4334.9210000000003</v>
      </c>
      <c r="L41" s="55">
        <v>5.9623669118372398</v>
      </c>
      <c r="M41" s="55">
        <v>-0.66072295204456999</v>
      </c>
      <c r="N41" s="54">
        <v>1303716.9117999999</v>
      </c>
      <c r="O41" s="54">
        <v>12764472.208000001</v>
      </c>
      <c r="P41" s="54">
        <v>77</v>
      </c>
      <c r="Q41" s="54">
        <v>71</v>
      </c>
      <c r="R41" s="55">
        <v>8.4507042253521192</v>
      </c>
      <c r="S41" s="54">
        <v>334.38782727272701</v>
      </c>
      <c r="T41" s="54">
        <v>494.02912957746503</v>
      </c>
      <c r="U41" s="56">
        <v>-47.741361761513502</v>
      </c>
    </row>
    <row r="42" spans="1:21" ht="12" thickBot="1">
      <c r="A42" s="80"/>
      <c r="B42" s="69" t="s">
        <v>33</v>
      </c>
      <c r="C42" s="70"/>
      <c r="D42" s="54">
        <v>273466.41889999999</v>
      </c>
      <c r="E42" s="54">
        <v>813823.55550000002</v>
      </c>
      <c r="F42" s="55">
        <v>33.602666948118298</v>
      </c>
      <c r="G42" s="54">
        <v>340795.39390000002</v>
      </c>
      <c r="H42" s="55">
        <v>-19.756421655087401</v>
      </c>
      <c r="I42" s="54">
        <v>2862.8242</v>
      </c>
      <c r="J42" s="55">
        <v>1.0468649904129099</v>
      </c>
      <c r="K42" s="54">
        <v>23578.749</v>
      </c>
      <c r="L42" s="55">
        <v>6.91874051763702</v>
      </c>
      <c r="M42" s="55">
        <v>-0.87858455934197399</v>
      </c>
      <c r="N42" s="54">
        <v>8954401.5322999991</v>
      </c>
      <c r="O42" s="54">
        <v>75146775.279499993</v>
      </c>
      <c r="P42" s="54">
        <v>1205</v>
      </c>
      <c r="Q42" s="54">
        <v>1183</v>
      </c>
      <c r="R42" s="55">
        <v>1.8596787827557</v>
      </c>
      <c r="S42" s="54">
        <v>226.94308622406601</v>
      </c>
      <c r="T42" s="54">
        <v>179.05535655114099</v>
      </c>
      <c r="U42" s="56">
        <v>21.1012066812401</v>
      </c>
    </row>
    <row r="43" spans="1:21" ht="12" thickBot="1">
      <c r="A43" s="80"/>
      <c r="B43" s="69" t="s">
        <v>38</v>
      </c>
      <c r="C43" s="70"/>
      <c r="D43" s="54">
        <v>23488.7</v>
      </c>
      <c r="E43" s="57"/>
      <c r="F43" s="57"/>
      <c r="G43" s="54">
        <v>78655.56</v>
      </c>
      <c r="H43" s="55">
        <v>-70.137266837843399</v>
      </c>
      <c r="I43" s="54">
        <v>-3800.82</v>
      </c>
      <c r="J43" s="55">
        <v>-16.181483010979701</v>
      </c>
      <c r="K43" s="54">
        <v>-10155.540000000001</v>
      </c>
      <c r="L43" s="55">
        <v>-12.9114076614546</v>
      </c>
      <c r="M43" s="55">
        <v>-0.62573925167937905</v>
      </c>
      <c r="N43" s="54">
        <v>4664569.74</v>
      </c>
      <c r="O43" s="54">
        <v>32718235.050000001</v>
      </c>
      <c r="P43" s="54">
        <v>27</v>
      </c>
      <c r="Q43" s="54">
        <v>28</v>
      </c>
      <c r="R43" s="55">
        <v>-3.5714285714285698</v>
      </c>
      <c r="S43" s="54">
        <v>869.95185185185198</v>
      </c>
      <c r="T43" s="54">
        <v>1581.3185714285701</v>
      </c>
      <c r="U43" s="56">
        <v>-81.770815024124104</v>
      </c>
    </row>
    <row r="44" spans="1:21" ht="12" thickBot="1">
      <c r="A44" s="80"/>
      <c r="B44" s="69" t="s">
        <v>39</v>
      </c>
      <c r="C44" s="70"/>
      <c r="D44" s="54">
        <v>23364.11</v>
      </c>
      <c r="E44" s="57"/>
      <c r="F44" s="57"/>
      <c r="G44" s="54">
        <v>32823.07</v>
      </c>
      <c r="H44" s="55">
        <v>-28.818023420722099</v>
      </c>
      <c r="I44" s="54">
        <v>3214.4</v>
      </c>
      <c r="J44" s="55">
        <v>13.7578533913768</v>
      </c>
      <c r="K44" s="54">
        <v>4511.47</v>
      </c>
      <c r="L44" s="55">
        <v>13.744814241934099</v>
      </c>
      <c r="M44" s="55">
        <v>-0.28750495958080202</v>
      </c>
      <c r="N44" s="54">
        <v>2388986.35</v>
      </c>
      <c r="O44" s="54">
        <v>13105357.810000001</v>
      </c>
      <c r="P44" s="54">
        <v>29</v>
      </c>
      <c r="Q44" s="54">
        <v>31</v>
      </c>
      <c r="R44" s="55">
        <v>-6.4516129032258096</v>
      </c>
      <c r="S44" s="54">
        <v>805.65896551724097</v>
      </c>
      <c r="T44" s="54">
        <v>1027.84709677419</v>
      </c>
      <c r="U44" s="56">
        <v>-27.578434643783201</v>
      </c>
    </row>
    <row r="45" spans="1:21" ht="12" thickBot="1">
      <c r="A45" s="80"/>
      <c r="B45" s="69" t="s">
        <v>72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-25.640999999999998</v>
      </c>
      <c r="O45" s="54">
        <v>-720.76909999999998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26185.897499999999</v>
      </c>
      <c r="E46" s="60"/>
      <c r="F46" s="60"/>
      <c r="G46" s="59">
        <v>6559.7232000000004</v>
      </c>
      <c r="H46" s="61">
        <v>299.19211072808702</v>
      </c>
      <c r="I46" s="59">
        <v>3950.0001999999999</v>
      </c>
      <c r="J46" s="61">
        <v>15.084456051200799</v>
      </c>
      <c r="K46" s="59">
        <v>1020.5193</v>
      </c>
      <c r="L46" s="61">
        <v>15.5573530907524</v>
      </c>
      <c r="M46" s="61">
        <v>2.8705786357984602</v>
      </c>
      <c r="N46" s="59">
        <v>373505.76409999997</v>
      </c>
      <c r="O46" s="59">
        <v>4393520.1173999999</v>
      </c>
      <c r="P46" s="59">
        <v>12</v>
      </c>
      <c r="Q46" s="59">
        <v>12</v>
      </c>
      <c r="R46" s="61">
        <v>0</v>
      </c>
      <c r="S46" s="59">
        <v>2182.1581249999999</v>
      </c>
      <c r="T46" s="59">
        <v>1379.6873166666701</v>
      </c>
      <c r="U46" s="62">
        <v>36.7741823628539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42493</v>
      </c>
      <c r="D2" s="37">
        <v>386350.21785299102</v>
      </c>
      <c r="E2" s="37">
        <v>285419.24637692299</v>
      </c>
      <c r="F2" s="37">
        <v>100930.97147606801</v>
      </c>
      <c r="G2" s="37">
        <v>285419.24637692299</v>
      </c>
      <c r="H2" s="37">
        <v>0.26124217565336799</v>
      </c>
    </row>
    <row r="3" spans="1:8">
      <c r="A3" s="37">
        <v>2</v>
      </c>
      <c r="B3" s="37">
        <v>13</v>
      </c>
      <c r="C3" s="37">
        <v>4798</v>
      </c>
      <c r="D3" s="37">
        <v>45783.569137606799</v>
      </c>
      <c r="E3" s="37">
        <v>35682.313896581203</v>
      </c>
      <c r="F3" s="37">
        <v>10101.255241025599</v>
      </c>
      <c r="G3" s="37">
        <v>35682.313896581203</v>
      </c>
      <c r="H3" s="37">
        <v>0.22063057623719501</v>
      </c>
    </row>
    <row r="4" spans="1:8">
      <c r="A4" s="37">
        <v>3</v>
      </c>
      <c r="B4" s="37">
        <v>14</v>
      </c>
      <c r="C4" s="37">
        <v>82247</v>
      </c>
      <c r="D4" s="37">
        <v>73173.418536411802</v>
      </c>
      <c r="E4" s="37">
        <v>51149.508624115901</v>
      </c>
      <c r="F4" s="37">
        <v>22023.909912295901</v>
      </c>
      <c r="G4" s="37">
        <v>51149.508624115901</v>
      </c>
      <c r="H4" s="37">
        <v>0.30098238339563899</v>
      </c>
    </row>
    <row r="5" spans="1:8">
      <c r="A5" s="37">
        <v>4</v>
      </c>
      <c r="B5" s="37">
        <v>15</v>
      </c>
      <c r="C5" s="37">
        <v>2243</v>
      </c>
      <c r="D5" s="37">
        <v>36111.096324521597</v>
      </c>
      <c r="E5" s="37">
        <v>27703.565798933501</v>
      </c>
      <c r="F5" s="37">
        <v>8407.5305255880794</v>
      </c>
      <c r="G5" s="37">
        <v>27703.565798933501</v>
      </c>
      <c r="H5" s="37">
        <v>0.232824017582619</v>
      </c>
    </row>
    <row r="6" spans="1:8">
      <c r="A6" s="37">
        <v>5</v>
      </c>
      <c r="B6" s="37">
        <v>16</v>
      </c>
      <c r="C6" s="37">
        <v>2084</v>
      </c>
      <c r="D6" s="37">
        <v>87687.706023076898</v>
      </c>
      <c r="E6" s="37">
        <v>72840.694287179504</v>
      </c>
      <c r="F6" s="37">
        <v>14847.0117358974</v>
      </c>
      <c r="G6" s="37">
        <v>72840.694287179504</v>
      </c>
      <c r="H6" s="37">
        <v>0.16931691350199199</v>
      </c>
    </row>
    <row r="7" spans="1:8">
      <c r="A7" s="37">
        <v>6</v>
      </c>
      <c r="B7" s="37">
        <v>17</v>
      </c>
      <c r="C7" s="37">
        <v>12140</v>
      </c>
      <c r="D7" s="37">
        <v>151253.07544529901</v>
      </c>
      <c r="E7" s="37">
        <v>100135.867823932</v>
      </c>
      <c r="F7" s="37">
        <v>51117.207621367503</v>
      </c>
      <c r="G7" s="37">
        <v>100135.867823932</v>
      </c>
      <c r="H7" s="37">
        <v>0.33795813718745898</v>
      </c>
    </row>
    <row r="8" spans="1:8">
      <c r="A8" s="37">
        <v>7</v>
      </c>
      <c r="B8" s="37">
        <v>18</v>
      </c>
      <c r="C8" s="37">
        <v>26570</v>
      </c>
      <c r="D8" s="37">
        <v>86397.676868376104</v>
      </c>
      <c r="E8" s="37">
        <v>65071.824968376102</v>
      </c>
      <c r="F8" s="37">
        <v>21325.851900000001</v>
      </c>
      <c r="G8" s="37">
        <v>65071.824968376102</v>
      </c>
      <c r="H8" s="37">
        <v>0.246833626469948</v>
      </c>
    </row>
    <row r="9" spans="1:8">
      <c r="A9" s="37">
        <v>8</v>
      </c>
      <c r="B9" s="37">
        <v>19</v>
      </c>
      <c r="C9" s="37">
        <v>10661</v>
      </c>
      <c r="D9" s="37">
        <v>56655.107657264998</v>
      </c>
      <c r="E9" s="37">
        <v>46100.827217948703</v>
      </c>
      <c r="F9" s="37">
        <v>10554.2804393162</v>
      </c>
      <c r="G9" s="37">
        <v>46100.827217948703</v>
      </c>
      <c r="H9" s="37">
        <v>0.18629000765763901</v>
      </c>
    </row>
    <row r="10" spans="1:8">
      <c r="A10" s="37">
        <v>9</v>
      </c>
      <c r="B10" s="37">
        <v>21</v>
      </c>
      <c r="C10" s="37">
        <v>137092</v>
      </c>
      <c r="D10" s="37">
        <v>559882.38172222197</v>
      </c>
      <c r="E10" s="37">
        <v>549732.18903333298</v>
      </c>
      <c r="F10" s="37">
        <v>10150.192688888899</v>
      </c>
      <c r="G10" s="37">
        <v>549732.18903333298</v>
      </c>
      <c r="H10" s="37">
        <v>1.81291518008951E-2</v>
      </c>
    </row>
    <row r="11" spans="1:8">
      <c r="A11" s="37">
        <v>10</v>
      </c>
      <c r="B11" s="37">
        <v>22</v>
      </c>
      <c r="C11" s="37">
        <v>30327</v>
      </c>
      <c r="D11" s="37">
        <v>371909.33451453003</v>
      </c>
      <c r="E11" s="37">
        <v>317883.27472051303</v>
      </c>
      <c r="F11" s="37">
        <v>54026.059794017099</v>
      </c>
      <c r="G11" s="37">
        <v>317883.27472051303</v>
      </c>
      <c r="H11" s="37">
        <v>0.145266748586829</v>
      </c>
    </row>
    <row r="12" spans="1:8">
      <c r="A12" s="37">
        <v>11</v>
      </c>
      <c r="B12" s="37">
        <v>23</v>
      </c>
      <c r="C12" s="37">
        <v>123589.607</v>
      </c>
      <c r="D12" s="37">
        <v>1149965.6354042699</v>
      </c>
      <c r="E12" s="37">
        <v>974322.07720256399</v>
      </c>
      <c r="F12" s="37">
        <v>175643.55820170901</v>
      </c>
      <c r="G12" s="37">
        <v>974322.07720256399</v>
      </c>
      <c r="H12" s="37">
        <v>0.152738093030025</v>
      </c>
    </row>
    <row r="13" spans="1:8">
      <c r="A13" s="37">
        <v>12</v>
      </c>
      <c r="B13" s="37">
        <v>24</v>
      </c>
      <c r="C13" s="37">
        <v>11970</v>
      </c>
      <c r="D13" s="37">
        <v>360967.42655982898</v>
      </c>
      <c r="E13" s="37">
        <v>337390.80061111099</v>
      </c>
      <c r="F13" s="37">
        <v>23576.625948717901</v>
      </c>
      <c r="G13" s="37">
        <v>337390.80061111099</v>
      </c>
      <c r="H13" s="37">
        <v>6.5315106610624299E-2</v>
      </c>
    </row>
    <row r="14" spans="1:8">
      <c r="A14" s="37">
        <v>13</v>
      </c>
      <c r="B14" s="37">
        <v>25</v>
      </c>
      <c r="C14" s="37">
        <v>65861</v>
      </c>
      <c r="D14" s="37">
        <v>758923.52991681395</v>
      </c>
      <c r="E14" s="37">
        <v>675185.93778761104</v>
      </c>
      <c r="F14" s="37">
        <v>83737.592129203505</v>
      </c>
      <c r="G14" s="37">
        <v>675185.93778761104</v>
      </c>
      <c r="H14" s="37">
        <v>0.110337324945482</v>
      </c>
    </row>
    <row r="15" spans="1:8">
      <c r="A15" s="37">
        <v>14</v>
      </c>
      <c r="B15" s="37">
        <v>26</v>
      </c>
      <c r="C15" s="37">
        <v>40778</v>
      </c>
      <c r="D15" s="37">
        <v>236715.85405128199</v>
      </c>
      <c r="E15" s="37">
        <v>200062.04503846201</v>
      </c>
      <c r="F15" s="37">
        <v>36653.8090128205</v>
      </c>
      <c r="G15" s="37">
        <v>200062.04503846201</v>
      </c>
      <c r="H15" s="37">
        <v>0.15484306769279499</v>
      </c>
    </row>
    <row r="16" spans="1:8">
      <c r="A16" s="37">
        <v>15</v>
      </c>
      <c r="B16" s="37">
        <v>27</v>
      </c>
      <c r="C16" s="37">
        <v>125710.09</v>
      </c>
      <c r="D16" s="37">
        <v>968731.775298291</v>
      </c>
      <c r="E16" s="37">
        <v>911286.26590854698</v>
      </c>
      <c r="F16" s="37">
        <v>57445.509389743602</v>
      </c>
      <c r="G16" s="37">
        <v>911286.26590854698</v>
      </c>
      <c r="H16" s="37">
        <v>5.9299705919169499E-2</v>
      </c>
    </row>
    <row r="17" spans="1:8">
      <c r="A17" s="37">
        <v>16</v>
      </c>
      <c r="B17" s="37">
        <v>29</v>
      </c>
      <c r="C17" s="37">
        <v>120206</v>
      </c>
      <c r="D17" s="37">
        <v>1628787.58263248</v>
      </c>
      <c r="E17" s="37">
        <v>1474287.2777811999</v>
      </c>
      <c r="F17" s="37">
        <v>154500.30485128201</v>
      </c>
      <c r="G17" s="37">
        <v>1474287.2777811999</v>
      </c>
      <c r="H17" s="37">
        <v>9.4856018365252801E-2</v>
      </c>
    </row>
    <row r="18" spans="1:8">
      <c r="A18" s="37">
        <v>17</v>
      </c>
      <c r="B18" s="37">
        <v>31</v>
      </c>
      <c r="C18" s="37">
        <v>22404.649000000001</v>
      </c>
      <c r="D18" s="37">
        <v>192018.91591242701</v>
      </c>
      <c r="E18" s="37">
        <v>161286.61114068</v>
      </c>
      <c r="F18" s="37">
        <v>30732.304771747498</v>
      </c>
      <c r="G18" s="37">
        <v>161286.61114068</v>
      </c>
      <c r="H18" s="37">
        <v>0.16004831933205699</v>
      </c>
    </row>
    <row r="19" spans="1:8">
      <c r="A19" s="37">
        <v>18</v>
      </c>
      <c r="B19" s="37">
        <v>32</v>
      </c>
      <c r="C19" s="37">
        <v>11874.437</v>
      </c>
      <c r="D19" s="37">
        <v>193418.83971808499</v>
      </c>
      <c r="E19" s="37">
        <v>179016.97745787801</v>
      </c>
      <c r="F19" s="37">
        <v>14401.862260206401</v>
      </c>
      <c r="G19" s="37">
        <v>179016.97745787801</v>
      </c>
      <c r="H19" s="37">
        <v>7.4459459488008903E-2</v>
      </c>
    </row>
    <row r="20" spans="1:8">
      <c r="A20" s="37">
        <v>19</v>
      </c>
      <c r="B20" s="37">
        <v>33</v>
      </c>
      <c r="C20" s="37">
        <v>34022.593000000001</v>
      </c>
      <c r="D20" s="37">
        <v>467998.11900142999</v>
      </c>
      <c r="E20" s="37">
        <v>363556.06251829799</v>
      </c>
      <c r="F20" s="37">
        <v>104442.05648313199</v>
      </c>
      <c r="G20" s="37">
        <v>363556.06251829799</v>
      </c>
      <c r="H20" s="37">
        <v>0.223167684318861</v>
      </c>
    </row>
    <row r="21" spans="1:8">
      <c r="A21" s="37">
        <v>20</v>
      </c>
      <c r="B21" s="37">
        <v>34</v>
      </c>
      <c r="C21" s="37">
        <v>30587.728999999999</v>
      </c>
      <c r="D21" s="37">
        <v>174160.93609479599</v>
      </c>
      <c r="E21" s="37">
        <v>126169.834760094</v>
      </c>
      <c r="F21" s="37">
        <v>47991.101334702202</v>
      </c>
      <c r="G21" s="37">
        <v>126169.834760094</v>
      </c>
      <c r="H21" s="37">
        <v>0.27555605987659898</v>
      </c>
    </row>
    <row r="22" spans="1:8">
      <c r="A22" s="37">
        <v>21</v>
      </c>
      <c r="B22" s="37">
        <v>35</v>
      </c>
      <c r="C22" s="37">
        <v>24803.196</v>
      </c>
      <c r="D22" s="37">
        <v>781665.46713362797</v>
      </c>
      <c r="E22" s="37">
        <v>762248.974861947</v>
      </c>
      <c r="F22" s="37">
        <v>19416.4922716814</v>
      </c>
      <c r="G22" s="37">
        <v>762248.974861947</v>
      </c>
      <c r="H22" s="37">
        <v>2.48399003001652E-2</v>
      </c>
    </row>
    <row r="23" spans="1:8">
      <c r="A23" s="37">
        <v>22</v>
      </c>
      <c r="B23" s="37">
        <v>36</v>
      </c>
      <c r="C23" s="37">
        <v>122567.99800000001</v>
      </c>
      <c r="D23" s="37">
        <v>634535.36316814099</v>
      </c>
      <c r="E23" s="37">
        <v>534634.18113130704</v>
      </c>
      <c r="F23" s="37">
        <v>99901.1820368341</v>
      </c>
      <c r="G23" s="37">
        <v>534634.18113130704</v>
      </c>
      <c r="H23" s="37">
        <v>0.15743989671125999</v>
      </c>
    </row>
    <row r="24" spans="1:8">
      <c r="A24" s="37">
        <v>23</v>
      </c>
      <c r="B24" s="37">
        <v>37</v>
      </c>
      <c r="C24" s="37">
        <v>105513.36599999999</v>
      </c>
      <c r="D24" s="37">
        <v>882296.549200885</v>
      </c>
      <c r="E24" s="37">
        <v>813981.92371538701</v>
      </c>
      <c r="F24" s="37">
        <v>68314.625485497498</v>
      </c>
      <c r="G24" s="37">
        <v>813981.92371538701</v>
      </c>
      <c r="H24" s="37">
        <v>7.7428190722690096E-2</v>
      </c>
    </row>
    <row r="25" spans="1:8">
      <c r="A25" s="37">
        <v>24</v>
      </c>
      <c r="B25" s="37">
        <v>38</v>
      </c>
      <c r="C25" s="37">
        <v>136680.39499999999</v>
      </c>
      <c r="D25" s="37">
        <v>579162.58506548696</v>
      </c>
      <c r="E25" s="37">
        <v>541013.10362389404</v>
      </c>
      <c r="F25" s="37">
        <v>38149.4814415929</v>
      </c>
      <c r="G25" s="37">
        <v>541013.10362389404</v>
      </c>
      <c r="H25" s="37">
        <v>6.5870072455179896E-2</v>
      </c>
    </row>
    <row r="26" spans="1:8">
      <c r="A26" s="37">
        <v>25</v>
      </c>
      <c r="B26" s="37">
        <v>39</v>
      </c>
      <c r="C26" s="37">
        <v>56604.750999999997</v>
      </c>
      <c r="D26" s="37">
        <v>102304.57953880201</v>
      </c>
      <c r="E26" s="37">
        <v>74794.633864641306</v>
      </c>
      <c r="F26" s="37">
        <v>27509.945674160601</v>
      </c>
      <c r="G26" s="37">
        <v>74794.633864641306</v>
      </c>
      <c r="H26" s="37">
        <v>0.268902387343537</v>
      </c>
    </row>
    <row r="27" spans="1:8">
      <c r="A27" s="37">
        <v>26</v>
      </c>
      <c r="B27" s="37">
        <v>42</v>
      </c>
      <c r="C27" s="37">
        <v>6507.2520000000004</v>
      </c>
      <c r="D27" s="37">
        <v>116940.14599999999</v>
      </c>
      <c r="E27" s="37">
        <v>100561.32640000001</v>
      </c>
      <c r="F27" s="37">
        <v>16378.819600000001</v>
      </c>
      <c r="G27" s="37">
        <v>100561.32640000001</v>
      </c>
      <c r="H27" s="37">
        <v>0.140061562775884</v>
      </c>
    </row>
    <row r="28" spans="1:8">
      <c r="A28" s="37">
        <v>27</v>
      </c>
      <c r="B28" s="37">
        <v>43</v>
      </c>
      <c r="C28" s="37">
        <v>1263.82</v>
      </c>
      <c r="D28" s="37">
        <v>6481.4264000000003</v>
      </c>
      <c r="E28" s="37">
        <v>6239.9084000000003</v>
      </c>
      <c r="F28" s="37">
        <v>241.518</v>
      </c>
      <c r="G28" s="37">
        <v>6239.9084000000003</v>
      </c>
      <c r="H28" s="37">
        <v>3.7263093815274997E-2</v>
      </c>
    </row>
    <row r="29" spans="1:8">
      <c r="A29" s="37">
        <v>28</v>
      </c>
      <c r="B29" s="37">
        <v>75</v>
      </c>
      <c r="C29" s="37">
        <v>1076</v>
      </c>
      <c r="D29" s="37">
        <v>25747.863247863199</v>
      </c>
      <c r="E29" s="37">
        <v>24277.123931623901</v>
      </c>
      <c r="F29" s="37">
        <v>1470.73931623932</v>
      </c>
      <c r="G29" s="37">
        <v>24277.123931623901</v>
      </c>
      <c r="H29" s="37">
        <v>5.7120829875518697E-2</v>
      </c>
    </row>
    <row r="30" spans="1:8">
      <c r="A30" s="37">
        <v>29</v>
      </c>
      <c r="B30" s="37">
        <v>76</v>
      </c>
      <c r="C30" s="37">
        <v>1230</v>
      </c>
      <c r="D30" s="37">
        <v>273466.41453333298</v>
      </c>
      <c r="E30" s="37">
        <v>270603.59649487201</v>
      </c>
      <c r="F30" s="37">
        <v>2862.8180384615398</v>
      </c>
      <c r="G30" s="37">
        <v>270603.59649487201</v>
      </c>
      <c r="H30" s="37">
        <v>1.0468627540046901E-2</v>
      </c>
    </row>
    <row r="31" spans="1:8">
      <c r="A31" s="30">
        <v>30</v>
      </c>
      <c r="B31" s="39">
        <v>99</v>
      </c>
      <c r="C31" s="40">
        <v>13</v>
      </c>
      <c r="D31" s="40">
        <v>26185.897435897401</v>
      </c>
      <c r="E31" s="40">
        <v>22235.897435897401</v>
      </c>
      <c r="F31" s="40">
        <v>3950</v>
      </c>
      <c r="G31" s="40">
        <v>22235.897435897401</v>
      </c>
      <c r="H31" s="40">
        <v>0.15084455324357399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26</v>
      </c>
      <c r="D34" s="34">
        <v>29160.71</v>
      </c>
      <c r="E34" s="34">
        <v>29085.63</v>
      </c>
      <c r="F34" s="30"/>
      <c r="G34" s="30"/>
      <c r="H34" s="30"/>
    </row>
    <row r="35" spans="1:8">
      <c r="A35" s="30"/>
      <c r="B35" s="33">
        <v>71</v>
      </c>
      <c r="C35" s="34">
        <v>47</v>
      </c>
      <c r="D35" s="34">
        <v>87218.02</v>
      </c>
      <c r="E35" s="34">
        <v>99278.75</v>
      </c>
      <c r="F35" s="30"/>
      <c r="G35" s="30"/>
      <c r="H35" s="30"/>
    </row>
    <row r="36" spans="1:8">
      <c r="A36" s="30"/>
      <c r="B36" s="33">
        <v>72</v>
      </c>
      <c r="C36" s="34">
        <v>14</v>
      </c>
      <c r="D36" s="34">
        <v>31158.97</v>
      </c>
      <c r="E36" s="34">
        <v>34473.5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55312.87</v>
      </c>
      <c r="E37" s="34">
        <v>63835.95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0.86</v>
      </c>
      <c r="E38" s="34">
        <v>56.41</v>
      </c>
      <c r="F38" s="30"/>
      <c r="G38" s="30"/>
      <c r="H38" s="30"/>
    </row>
    <row r="39" spans="1:8">
      <c r="A39" s="30"/>
      <c r="B39" s="33">
        <v>77</v>
      </c>
      <c r="C39" s="34">
        <v>25</v>
      </c>
      <c r="D39" s="34">
        <v>23488.7</v>
      </c>
      <c r="E39" s="34">
        <v>27289.52</v>
      </c>
      <c r="F39" s="34"/>
      <c r="G39" s="30"/>
      <c r="H39" s="30"/>
    </row>
    <row r="40" spans="1:8">
      <c r="A40" s="30"/>
      <c r="B40" s="33">
        <v>78</v>
      </c>
      <c r="C40" s="34">
        <v>27</v>
      </c>
      <c r="D40" s="34">
        <v>23364.11</v>
      </c>
      <c r="E40" s="34">
        <v>20149.71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2016-05-26T00:33:17Z</dcterms:modified>
</cp:coreProperties>
</file>