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<sst xmlns="http://schemas.openxmlformats.org/spreadsheetml/2006/main" count="120" uniqueCount="79">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</sst>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15956393.918800004</v>
      </c>
      <c r="F3" s="25">
        <f>RA!I7</f>
        <v>1319862.8888999999</v>
      </c>
      <c r="G3" s="16">
        <f>SUM(G4:G42)</f>
        <v>14636531.029899999</v>
      </c>
      <c r="H3" s="27">
        <f>RA!J7</f>
        <v>8.2716865453222699</v>
      </c>
      <c r="I3" s="20">
        <f>SUM(I4:I42)</f>
        <v>15956398.872018624</v>
      </c>
      <c r="J3" s="21">
        <f>SUM(J4:J42)</f>
        <v>14636530.985992085</v>
      </c>
      <c r="K3" s="22">
        <f>E3-I3</f>
        <v>-4.9532186202704906</v>
      </c>
      <c r="L3" s="22">
        <f>G3-J3</f>
        <v>4.3907914310693741E-2</v>
      </c>
    </row>
    <row r="4" spans="1:13">
      <c r="A4" s="68">
        <f>RA!A8</f>
        <v>42534</v>
      </c>
      <c r="B4" s="12">
        <v>12</v>
      </c>
      <c r="C4" s="66" t="s">
        <v>6</v>
      </c>
      <c r="D4" s="66"/>
      <c r="E4" s="15">
        <f>VLOOKUP(C4,RA!B8:D35,3,0)</f>
        <v>517760.77500000002</v>
      </c>
      <c r="F4" s="25">
        <f>VLOOKUP(C4,RA!B8:I38,8,0)</f>
        <v>113554.681</v>
      </c>
      <c r="G4" s="16">
        <f t="shared" ref="G4:G42" si="0">E4-F4</f>
        <v>404206.09400000004</v>
      </c>
      <c r="H4" s="27">
        <f>RA!J8</f>
        <v>21.931881765280501</v>
      </c>
      <c r="I4" s="20">
        <f>VLOOKUP(B4,RMS!B:D,3,FALSE)</f>
        <v>517761.40814871801</v>
      </c>
      <c r="J4" s="21">
        <f>VLOOKUP(B4,RMS!B:E,4,FALSE)</f>
        <v>404206.10692393198</v>
      </c>
      <c r="K4" s="22">
        <f t="shared" ref="K4:K42" si="1">E4-I4</f>
        <v>-0.63314871798502281</v>
      </c>
      <c r="L4" s="22">
        <f t="shared" ref="L4:L42" si="2">G4-J4</f>
        <v>-1.2923931935802102E-2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50507.785000000003</v>
      </c>
      <c r="F5" s="25">
        <f>VLOOKUP(C5,RA!B9:I39,8,0)</f>
        <v>10832.0134</v>
      </c>
      <c r="G5" s="16">
        <f t="shared" si="0"/>
        <v>39675.771600000007</v>
      </c>
      <c r="H5" s="27">
        <f>RA!J9</f>
        <v>21.446225369019899</v>
      </c>
      <c r="I5" s="20">
        <f>VLOOKUP(B5,RMS!B:D,3,FALSE)</f>
        <v>50507.807031623903</v>
      </c>
      <c r="J5" s="21">
        <f>VLOOKUP(B5,RMS!B:E,4,FALSE)</f>
        <v>39675.774721367503</v>
      </c>
      <c r="K5" s="22">
        <f t="shared" si="1"/>
        <v>-2.2031623899238184E-2</v>
      </c>
      <c r="L5" s="22">
        <f t="shared" si="2"/>
        <v>-3.1213674956234172E-3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95365.040299999993</v>
      </c>
      <c r="F6" s="25">
        <f>VLOOKUP(C6,RA!B10:I40,8,0)</f>
        <v>21058.118900000001</v>
      </c>
      <c r="G6" s="16">
        <f t="shared" si="0"/>
        <v>74306.921399999992</v>
      </c>
      <c r="H6" s="27">
        <f>RA!J10</f>
        <v>22.0815917801274</v>
      </c>
      <c r="I6" s="20">
        <f>VLOOKUP(B6,RMS!B:D,3,FALSE)</f>
        <v>95366.984323500496</v>
      </c>
      <c r="J6" s="21">
        <f>VLOOKUP(B6,RMS!B:E,4,FALSE)</f>
        <v>74306.920510557597</v>
      </c>
      <c r="K6" s="22">
        <f>E6-I6</f>
        <v>-1.9440235005022259</v>
      </c>
      <c r="L6" s="22">
        <f t="shared" si="2"/>
        <v>8.8944239541888237E-4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65036.784</v>
      </c>
      <c r="F7" s="25">
        <f>VLOOKUP(C7,RA!B11:I41,8,0)</f>
        <v>9028.1445000000003</v>
      </c>
      <c r="G7" s="16">
        <f t="shared" si="0"/>
        <v>56008.639499999997</v>
      </c>
      <c r="H7" s="27">
        <f>RA!J11</f>
        <v>13.8815973741875</v>
      </c>
      <c r="I7" s="20">
        <f>VLOOKUP(B7,RMS!B:D,3,FALSE)</f>
        <v>65036.813279948597</v>
      </c>
      <c r="J7" s="21">
        <f>VLOOKUP(B7,RMS!B:E,4,FALSE)</f>
        <v>56008.640282762302</v>
      </c>
      <c r="K7" s="22">
        <f t="shared" si="1"/>
        <v>-2.9279948597832117E-2</v>
      </c>
      <c r="L7" s="22">
        <f t="shared" si="2"/>
        <v>-7.8276230487972498E-4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204994.891</v>
      </c>
      <c r="F8" s="25">
        <f>VLOOKUP(C8,RA!B12:I42,8,0)</f>
        <v>42155.379399999998</v>
      </c>
      <c r="G8" s="16">
        <f t="shared" si="0"/>
        <v>162839.5116</v>
      </c>
      <c r="H8" s="27">
        <f>RA!J12</f>
        <v>20.564112205118299</v>
      </c>
      <c r="I8" s="20">
        <f>VLOOKUP(B8,RMS!B:D,3,FALSE)</f>
        <v>204994.94211623899</v>
      </c>
      <c r="J8" s="21">
        <f>VLOOKUP(B8,RMS!B:E,4,FALSE)</f>
        <v>162839.51218034199</v>
      </c>
      <c r="K8" s="22">
        <f t="shared" si="1"/>
        <v>-5.1116238988470286E-2</v>
      </c>
      <c r="L8" s="22">
        <f t="shared" si="2"/>
        <v>-5.8034199173562229E-4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217200.6207</v>
      </c>
      <c r="F9" s="25">
        <f>VLOOKUP(C9,RA!B13:I43,8,0)</f>
        <v>63365.864600000001</v>
      </c>
      <c r="G9" s="16">
        <f t="shared" si="0"/>
        <v>153834.7561</v>
      </c>
      <c r="H9" s="27">
        <f>RA!J13</f>
        <v>29.1738874390795</v>
      </c>
      <c r="I9" s="20">
        <f>VLOOKUP(B9,RMS!B:D,3,FALSE)</f>
        <v>217200.80260598299</v>
      </c>
      <c r="J9" s="21">
        <f>VLOOKUP(B9,RMS!B:E,4,FALSE)</f>
        <v>153834.753349573</v>
      </c>
      <c r="K9" s="22">
        <f t="shared" si="1"/>
        <v>-0.18190598298679106</v>
      </c>
      <c r="L9" s="22">
        <f t="shared" si="2"/>
        <v>2.7504269964993E-3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123784.82399999999</v>
      </c>
      <c r="F10" s="25">
        <f>VLOOKUP(C10,RA!B14:I43,8,0)</f>
        <v>24296.833299999998</v>
      </c>
      <c r="G10" s="16">
        <f t="shared" si="0"/>
        <v>99487.990699999995</v>
      </c>
      <c r="H10" s="27">
        <f>RA!J14</f>
        <v>19.628281169588298</v>
      </c>
      <c r="I10" s="20">
        <f>VLOOKUP(B10,RMS!B:D,3,FALSE)</f>
        <v>123784.826026496</v>
      </c>
      <c r="J10" s="21">
        <f>VLOOKUP(B10,RMS!B:E,4,FALSE)</f>
        <v>99487.989100000006</v>
      </c>
      <c r="K10" s="22">
        <f t="shared" si="1"/>
        <v>-2.0264960039639845E-3</v>
      </c>
      <c r="L10" s="22">
        <f t="shared" si="2"/>
        <v>1.5999999886844307E-3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94491.3609</v>
      </c>
      <c r="F11" s="25">
        <f>VLOOKUP(C11,RA!B15:I44,8,0)</f>
        <v>20139.4604</v>
      </c>
      <c r="G11" s="16">
        <f t="shared" si="0"/>
        <v>74351.900500000003</v>
      </c>
      <c r="H11" s="27">
        <f>RA!J15</f>
        <v>21.3135467710255</v>
      </c>
      <c r="I11" s="20">
        <f>VLOOKUP(B11,RMS!B:D,3,FALSE)</f>
        <v>94491.506226495694</v>
      </c>
      <c r="J11" s="21">
        <f>VLOOKUP(B11,RMS!B:E,4,FALSE)</f>
        <v>74351.900530769199</v>
      </c>
      <c r="K11" s="22">
        <f t="shared" si="1"/>
        <v>-0.14532649569446221</v>
      </c>
      <c r="L11" s="22">
        <f t="shared" si="2"/>
        <v>-3.0769195291213691E-5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794171.55790000001</v>
      </c>
      <c r="F12" s="25">
        <f>VLOOKUP(C12,RA!B16:I45,8,0)</f>
        <v>12084.5095</v>
      </c>
      <c r="G12" s="16">
        <f t="shared" si="0"/>
        <v>782087.04839999997</v>
      </c>
      <c r="H12" s="27">
        <f>RA!J16</f>
        <v>1.5216497468071799</v>
      </c>
      <c r="I12" s="20">
        <f>VLOOKUP(B12,RMS!B:D,3,FALSE)</f>
        <v>794171.02919658099</v>
      </c>
      <c r="J12" s="21">
        <f>VLOOKUP(B12,RMS!B:E,4,FALSE)</f>
        <v>782087.04863333295</v>
      </c>
      <c r="K12" s="22">
        <f t="shared" si="1"/>
        <v>0.52870341902598739</v>
      </c>
      <c r="L12" s="22">
        <f t="shared" si="2"/>
        <v>-2.3333297576755285E-4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459925.17589999997</v>
      </c>
      <c r="F13" s="25">
        <f>VLOOKUP(C13,RA!B17:I46,8,0)</f>
        <v>54408.022199999999</v>
      </c>
      <c r="G13" s="16">
        <f t="shared" si="0"/>
        <v>405517.15369999997</v>
      </c>
      <c r="H13" s="27">
        <f>RA!J17</f>
        <v>11.829755153875199</v>
      </c>
      <c r="I13" s="20">
        <f>VLOOKUP(B13,RMS!B:D,3,FALSE)</f>
        <v>459925.26169658097</v>
      </c>
      <c r="J13" s="21">
        <f>VLOOKUP(B13,RMS!B:E,4,FALSE)</f>
        <v>405517.15481282002</v>
      </c>
      <c r="K13" s="22">
        <f t="shared" si="1"/>
        <v>-8.5796580999158323E-2</v>
      </c>
      <c r="L13" s="22">
        <f t="shared" si="2"/>
        <v>-1.112820056732744E-3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1208918.8274000001</v>
      </c>
      <c r="F14" s="25">
        <f>VLOOKUP(C14,RA!B18:I47,8,0)</f>
        <v>152514.03090000001</v>
      </c>
      <c r="G14" s="16">
        <f t="shared" si="0"/>
        <v>1056404.7965000002</v>
      </c>
      <c r="H14" s="27">
        <f>RA!J18</f>
        <v>12.6157379174919</v>
      </c>
      <c r="I14" s="20">
        <f>VLOOKUP(B14,RMS!B:D,3,FALSE)</f>
        <v>1208918.88291368</v>
      </c>
      <c r="J14" s="21">
        <f>VLOOKUP(B14,RMS!B:E,4,FALSE)</f>
        <v>1056404.78581453</v>
      </c>
      <c r="K14" s="22">
        <f t="shared" si="1"/>
        <v>-5.5513679981231689E-2</v>
      </c>
      <c r="L14" s="22">
        <f t="shared" si="2"/>
        <v>1.0685470188036561E-2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394137.89189999999</v>
      </c>
      <c r="F15" s="25">
        <f>VLOOKUP(C15,RA!B19:I48,8,0)</f>
        <v>31435.763999999999</v>
      </c>
      <c r="G15" s="16">
        <f t="shared" si="0"/>
        <v>362702.12789999996</v>
      </c>
      <c r="H15" s="27">
        <f>RA!J19</f>
        <v>7.9758289284136703</v>
      </c>
      <c r="I15" s="20">
        <f>VLOOKUP(B15,RMS!B:D,3,FALSE)</f>
        <v>394137.85003846203</v>
      </c>
      <c r="J15" s="21">
        <f>VLOOKUP(B15,RMS!B:E,4,FALSE)</f>
        <v>362702.12812051299</v>
      </c>
      <c r="K15" s="22">
        <f t="shared" si="1"/>
        <v>4.1861537960357964E-2</v>
      </c>
      <c r="L15" s="22">
        <f t="shared" si="2"/>
        <v>-2.2051302948966622E-4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939785.9902</v>
      </c>
      <c r="F16" s="25">
        <f>VLOOKUP(C16,RA!B20:I49,8,0)</f>
        <v>87983.205900000001</v>
      </c>
      <c r="G16" s="16">
        <f t="shared" si="0"/>
        <v>851802.78429999994</v>
      </c>
      <c r="H16" s="27">
        <f>RA!J20</f>
        <v>9.3620469785121898</v>
      </c>
      <c r="I16" s="20">
        <f>VLOOKUP(B16,RMS!B:D,3,FALSE)</f>
        <v>939785.90170000005</v>
      </c>
      <c r="J16" s="21">
        <f>VLOOKUP(B16,RMS!B:E,4,FALSE)</f>
        <v>851802.78430000006</v>
      </c>
      <c r="K16" s="22">
        <f t="shared" si="1"/>
        <v>8.8499999954365194E-2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288149.66409999999</v>
      </c>
      <c r="F17" s="25">
        <f>VLOOKUP(C17,RA!B21:I50,8,0)</f>
        <v>33905.458100000003</v>
      </c>
      <c r="G17" s="16">
        <f t="shared" si="0"/>
        <v>254244.20600000001</v>
      </c>
      <c r="H17" s="27">
        <f>RA!J21</f>
        <v>11.7666137858947</v>
      </c>
      <c r="I17" s="20">
        <f>VLOOKUP(B17,RMS!B:D,3,FALSE)</f>
        <v>288149.411438938</v>
      </c>
      <c r="J17" s="21">
        <f>VLOOKUP(B17,RMS!B:E,4,FALSE)</f>
        <v>254244.20592920401</v>
      </c>
      <c r="K17" s="22">
        <f t="shared" si="1"/>
        <v>0.25266106199705973</v>
      </c>
      <c r="L17" s="22">
        <f t="shared" si="2"/>
        <v>7.079599890857935E-5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1056776.0651</v>
      </c>
      <c r="F18" s="25">
        <f>VLOOKUP(C18,RA!B22:I51,8,0)</f>
        <v>-16461.3014</v>
      </c>
      <c r="G18" s="16">
        <f t="shared" si="0"/>
        <v>1073237.3665</v>
      </c>
      <c r="H18" s="27">
        <f>RA!J22</f>
        <v>-1.55769059724515</v>
      </c>
      <c r="I18" s="20">
        <f>VLOOKUP(B18,RMS!B:D,3,FALSE)</f>
        <v>1056776.9138504299</v>
      </c>
      <c r="J18" s="21">
        <f>VLOOKUP(B18,RMS!B:E,4,FALSE)</f>
        <v>1073237.3265478599</v>
      </c>
      <c r="K18" s="22">
        <f t="shared" si="1"/>
        <v>-0.84875042992644012</v>
      </c>
      <c r="L18" s="22">
        <f t="shared" si="2"/>
        <v>3.9952140068635345E-2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4610923.9722999996</v>
      </c>
      <c r="F19" s="25">
        <f>VLOOKUP(C19,RA!B23:I52,8,0)</f>
        <v>260759.9993</v>
      </c>
      <c r="G19" s="16">
        <f t="shared" si="0"/>
        <v>4350163.9729999993</v>
      </c>
      <c r="H19" s="27">
        <f>RA!J23</f>
        <v>5.6552656445109202</v>
      </c>
      <c r="I19" s="20">
        <f>VLOOKUP(B19,RMS!B:D,3,FALSE)</f>
        <v>4610925.9500256404</v>
      </c>
      <c r="J19" s="21">
        <f>VLOOKUP(B19,RMS!B:E,4,FALSE)</f>
        <v>4350163.9949692301</v>
      </c>
      <c r="K19" s="22">
        <f t="shared" si="1"/>
        <v>-1.9777256408706307</v>
      </c>
      <c r="L19" s="22">
        <f t="shared" si="2"/>
        <v>-2.1969230845570564E-2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190657.3064</v>
      </c>
      <c r="F20" s="25">
        <f>VLOOKUP(C20,RA!B24:I53,8,0)</f>
        <v>28848.4948</v>
      </c>
      <c r="G20" s="16">
        <f t="shared" si="0"/>
        <v>161808.81160000002</v>
      </c>
      <c r="H20" s="27">
        <f>RA!J24</f>
        <v>15.1310722598145</v>
      </c>
      <c r="I20" s="20">
        <f>VLOOKUP(B20,RMS!B:D,3,FALSE)</f>
        <v>190657.36183678999</v>
      </c>
      <c r="J20" s="21">
        <f>VLOOKUP(B20,RMS!B:E,4,FALSE)</f>
        <v>161808.808384973</v>
      </c>
      <c r="K20" s="22">
        <f t="shared" si="1"/>
        <v>-5.5436789989471436E-2</v>
      </c>
      <c r="L20" s="22">
        <f t="shared" si="2"/>
        <v>3.2150270126294345E-3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189043.7758</v>
      </c>
      <c r="F21" s="25">
        <f>VLOOKUP(C21,RA!B25:I54,8,0)</f>
        <v>12431.4594</v>
      </c>
      <c r="G21" s="16">
        <f t="shared" si="0"/>
        <v>176612.31640000001</v>
      </c>
      <c r="H21" s="27">
        <f>RA!J25</f>
        <v>6.5759686333984</v>
      </c>
      <c r="I21" s="20">
        <f>VLOOKUP(B21,RMS!B:D,3,FALSE)</f>
        <v>189043.75373524701</v>
      </c>
      <c r="J21" s="21">
        <f>VLOOKUP(B21,RMS!B:E,4,FALSE)</f>
        <v>176612.313956878</v>
      </c>
      <c r="K21" s="22">
        <f t="shared" si="1"/>
        <v>2.2064752993173897E-2</v>
      </c>
      <c r="L21" s="22">
        <f t="shared" si="2"/>
        <v>2.4431220081169158E-3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510671.77069999999</v>
      </c>
      <c r="F22" s="25">
        <f>VLOOKUP(C22,RA!B26:I55,8,0)</f>
        <v>101030.4237</v>
      </c>
      <c r="G22" s="16">
        <f t="shared" si="0"/>
        <v>409641.34700000001</v>
      </c>
      <c r="H22" s="27">
        <f>RA!J26</f>
        <v>19.7838277924611</v>
      </c>
      <c r="I22" s="20">
        <f>VLOOKUP(B22,RMS!B:D,3,FALSE)</f>
        <v>510671.74899225502</v>
      </c>
      <c r="J22" s="21">
        <f>VLOOKUP(B22,RMS!B:E,4,FALSE)</f>
        <v>409641.34500870103</v>
      </c>
      <c r="K22" s="22">
        <f t="shared" si="1"/>
        <v>2.1707744977902621E-2</v>
      </c>
      <c r="L22" s="22">
        <f t="shared" si="2"/>
        <v>1.9912989810109138E-3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151678.12340000001</v>
      </c>
      <c r="F23" s="25">
        <f>VLOOKUP(C23,RA!B27:I56,8,0)</f>
        <v>41785.351300000002</v>
      </c>
      <c r="G23" s="16">
        <f t="shared" si="0"/>
        <v>109892.7721</v>
      </c>
      <c r="H23" s="27">
        <f>RA!J27</f>
        <v>27.5487000783925</v>
      </c>
      <c r="I23" s="20">
        <f>VLOOKUP(B23,RMS!B:D,3,FALSE)</f>
        <v>151677.97108588601</v>
      </c>
      <c r="J23" s="21">
        <f>VLOOKUP(B23,RMS!B:E,4,FALSE)</f>
        <v>109892.771712676</v>
      </c>
      <c r="K23" s="22">
        <f t="shared" si="1"/>
        <v>0.15231411400600336</v>
      </c>
      <c r="L23" s="22">
        <f t="shared" si="2"/>
        <v>3.8732400571461767E-4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675164.03269999998</v>
      </c>
      <c r="F24" s="25">
        <f>VLOOKUP(C24,RA!B28:I57,8,0)</f>
        <v>11990.518400000001</v>
      </c>
      <c r="G24" s="16">
        <f t="shared" si="0"/>
        <v>663173.51429999992</v>
      </c>
      <c r="H24" s="27">
        <f>RA!J28</f>
        <v>1.7759415222474999</v>
      </c>
      <c r="I24" s="20">
        <f>VLOOKUP(B24,RMS!B:D,3,FALSE)</f>
        <v>675164.03254424804</v>
      </c>
      <c r="J24" s="21">
        <f>VLOOKUP(B24,RMS!B:E,4,FALSE)</f>
        <v>663173.51729203505</v>
      </c>
      <c r="K24" s="22">
        <f t="shared" si="1"/>
        <v>1.5575194265693426E-4</v>
      </c>
      <c r="L24" s="22">
        <f t="shared" si="2"/>
        <v>-2.9920351225882769E-3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492945.21990000003</v>
      </c>
      <c r="F25" s="25">
        <f>VLOOKUP(C25,RA!B29:I58,8,0)</f>
        <v>64163.356699999997</v>
      </c>
      <c r="G25" s="16">
        <f t="shared" si="0"/>
        <v>428781.86320000002</v>
      </c>
      <c r="H25" s="27">
        <f>RA!J29</f>
        <v>13.016325974926</v>
      </c>
      <c r="I25" s="20">
        <f>VLOOKUP(B25,RMS!B:D,3,FALSE)</f>
        <v>492945.42912831903</v>
      </c>
      <c r="J25" s="21">
        <f>VLOOKUP(B25,RMS!B:E,4,FALSE)</f>
        <v>428781.87446868699</v>
      </c>
      <c r="K25" s="22">
        <f t="shared" si="1"/>
        <v>-0.20922831899952143</v>
      </c>
      <c r="L25" s="22">
        <f t="shared" si="2"/>
        <v>-1.1268686968833208E-2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884485.80870000005</v>
      </c>
      <c r="F26" s="25">
        <f>VLOOKUP(C26,RA!B30:I59,8,0)</f>
        <v>73113.237899999993</v>
      </c>
      <c r="G26" s="16">
        <f t="shared" si="0"/>
        <v>811372.5708000001</v>
      </c>
      <c r="H26" s="27">
        <f>RA!J30</f>
        <v>8.2661855261940698</v>
      </c>
      <c r="I26" s="20">
        <f>VLOOKUP(B26,RMS!B:D,3,FALSE)</f>
        <v>884485.79977610603</v>
      </c>
      <c r="J26" s="21">
        <f>VLOOKUP(B26,RMS!B:E,4,FALSE)</f>
        <v>811372.56567099702</v>
      </c>
      <c r="K26" s="22">
        <f t="shared" si="1"/>
        <v>8.9238940272480249E-3</v>
      </c>
      <c r="L26" s="22">
        <f t="shared" si="2"/>
        <v>5.1290030824020505E-3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597936.13560000004</v>
      </c>
      <c r="F27" s="25">
        <f>VLOOKUP(C27,RA!B31:I60,8,0)</f>
        <v>35159.210800000001</v>
      </c>
      <c r="G27" s="16">
        <f t="shared" si="0"/>
        <v>562776.92480000004</v>
      </c>
      <c r="H27" s="27">
        <f>RA!J31</f>
        <v>5.8800946634073901</v>
      </c>
      <c r="I27" s="20">
        <f>VLOOKUP(B27,RMS!B:D,3,FALSE)</f>
        <v>597936.05019645998</v>
      </c>
      <c r="J27" s="21">
        <f>VLOOKUP(B27,RMS!B:E,4,FALSE)</f>
        <v>562776.89694247802</v>
      </c>
      <c r="K27" s="22">
        <f t="shared" si="1"/>
        <v>8.5403540055267513E-2</v>
      </c>
      <c r="L27" s="22">
        <f t="shared" si="2"/>
        <v>2.7857522014528513E-2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77583.274900000004</v>
      </c>
      <c r="F28" s="25">
        <f>VLOOKUP(C28,RA!B32:I61,8,0)</f>
        <v>17408.638900000002</v>
      </c>
      <c r="G28" s="16">
        <f t="shared" si="0"/>
        <v>60174.635999999999</v>
      </c>
      <c r="H28" s="27">
        <f>RA!J32</f>
        <v>22.438649209431599</v>
      </c>
      <c r="I28" s="20">
        <f>VLOOKUP(B28,RMS!B:D,3,FALSE)</f>
        <v>77583.191694433102</v>
      </c>
      <c r="J28" s="21">
        <f>VLOOKUP(B28,RMS!B:E,4,FALSE)</f>
        <v>60174.633115831501</v>
      </c>
      <c r="K28" s="22">
        <f t="shared" si="1"/>
        <v>8.3205566901597194E-2</v>
      </c>
      <c r="L28" s="22">
        <f t="shared" si="2"/>
        <v>2.8841684979852289E-3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100952.3869</v>
      </c>
      <c r="F30" s="25">
        <f>VLOOKUP(C30,RA!B34:I64,8,0)</f>
        <v>13183.422699999999</v>
      </c>
      <c r="G30" s="16">
        <f t="shared" si="0"/>
        <v>87768.964200000002</v>
      </c>
      <c r="H30" s="27">
        <f>RA!J34</f>
        <v>13.059050018360701</v>
      </c>
      <c r="I30" s="20">
        <f>VLOOKUP(B30,RMS!B:D,3,FALSE)</f>
        <v>100952.38559999999</v>
      </c>
      <c r="J30" s="21">
        <f>VLOOKUP(B30,RMS!B:E,4,FALSE)</f>
        <v>87768.964200000002</v>
      </c>
      <c r="K30" s="22">
        <f t="shared" si="1"/>
        <v>1.3000000035390258E-3</v>
      </c>
      <c r="L30" s="22">
        <f t="shared" si="2"/>
        <v>0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4946.4984000000004</v>
      </c>
      <c r="F31" s="25">
        <f>VLOOKUP(C31,RA!B35:I65,8,0)</f>
        <v>99.179100000000005</v>
      </c>
      <c r="G31" s="16">
        <f t="shared" si="0"/>
        <v>4847.3193000000001</v>
      </c>
      <c r="H31" s="27">
        <f>RA!J35</f>
        <v>2.0050365325095401</v>
      </c>
      <c r="I31" s="20">
        <f>VLOOKUP(B31,RMS!B:D,3,FALSE)</f>
        <v>4946.5005000000001</v>
      </c>
      <c r="J31" s="21">
        <f>VLOOKUP(B31,RMS!B:E,4,FALSE)</f>
        <v>4847.3191999999999</v>
      </c>
      <c r="K31" s="22">
        <f t="shared" si="1"/>
        <v>-2.0999999997002305E-3</v>
      </c>
      <c r="L31" s="22">
        <f t="shared" si="2"/>
        <v>1.0000000020227162E-4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53567.6</v>
      </c>
      <c r="F32" s="25">
        <f>VLOOKUP(C32,RA!B34:I65,8,0)</f>
        <v>2307.6</v>
      </c>
      <c r="G32" s="16">
        <f t="shared" si="0"/>
        <v>51260</v>
      </c>
      <c r="H32" s="27">
        <f>RA!J34</f>
        <v>13.059050018360701</v>
      </c>
      <c r="I32" s="20">
        <f>VLOOKUP(B32,RMS!B:D,3,FALSE)</f>
        <v>53567.6</v>
      </c>
      <c r="J32" s="21">
        <f>VLOOKUP(B32,RMS!B:E,4,FALSE)</f>
        <v>51260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123208.58</v>
      </c>
      <c r="F33" s="25">
        <f>VLOOKUP(C33,RA!B34:I65,8,0)</f>
        <v>-8632.76</v>
      </c>
      <c r="G33" s="16">
        <f t="shared" si="0"/>
        <v>131841.34</v>
      </c>
      <c r="H33" s="27">
        <f>RA!J34</f>
        <v>13.059050018360701</v>
      </c>
      <c r="I33" s="20">
        <f>VLOOKUP(B33,RMS!B:D,3,FALSE)</f>
        <v>123208.58</v>
      </c>
      <c r="J33" s="21">
        <f>VLOOKUP(B33,RMS!B:E,4,FALSE)</f>
        <v>131841.34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115403.44</v>
      </c>
      <c r="F34" s="25">
        <f>VLOOKUP(C34,RA!B34:I66,8,0)</f>
        <v>-4778.6099999999997</v>
      </c>
      <c r="G34" s="16">
        <f t="shared" si="0"/>
        <v>120182.05</v>
      </c>
      <c r="H34" s="27">
        <f>RA!J35</f>
        <v>2.0050365325095401</v>
      </c>
      <c r="I34" s="20">
        <f>VLOOKUP(B34,RMS!B:D,3,FALSE)</f>
        <v>115403.44</v>
      </c>
      <c r="J34" s="21">
        <f>VLOOKUP(B34,RMS!B:E,4,FALSE)</f>
        <v>120182.05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128444.63</v>
      </c>
      <c r="F35" s="25">
        <f>VLOOKUP(C35,RA!B34:I67,8,0)</f>
        <v>-11641.92</v>
      </c>
      <c r="G35" s="16">
        <f t="shared" si="0"/>
        <v>140086.55000000002</v>
      </c>
      <c r="H35" s="27">
        <f>RA!J34</f>
        <v>13.059050018360701</v>
      </c>
      <c r="I35" s="20">
        <f>VLOOKUP(B35,RMS!B:D,3,FALSE)</f>
        <v>128444.63</v>
      </c>
      <c r="J35" s="21">
        <f>VLOOKUP(B35,RMS!B:E,4,FALSE)</f>
        <v>140086.54999999999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0.01</v>
      </c>
      <c r="F36" s="25">
        <f>VLOOKUP(C36,RA!B35:I68,8,0)</f>
        <v>-55.55</v>
      </c>
      <c r="G36" s="16">
        <f t="shared" si="0"/>
        <v>55.559999999999995</v>
      </c>
      <c r="H36" s="27">
        <f>RA!J35</f>
        <v>2.0050365325095401</v>
      </c>
      <c r="I36" s="20">
        <f>VLOOKUP(B36,RMS!B:D,3,FALSE)</f>
        <v>0.01</v>
      </c>
      <c r="J36" s="21">
        <f>VLOOKUP(B36,RMS!B:E,4,FALSE)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28161.538400000001</v>
      </c>
      <c r="F37" s="25">
        <f>VLOOKUP(C37,RA!B8:I68,8,0)</f>
        <v>1687.3554999999999</v>
      </c>
      <c r="G37" s="16">
        <f t="shared" si="0"/>
        <v>26474.1829</v>
      </c>
      <c r="H37" s="27">
        <f>RA!J35</f>
        <v>2.0050365325095401</v>
      </c>
      <c r="I37" s="20">
        <f>VLOOKUP(B37,RMS!B:D,3,FALSE)</f>
        <v>28161.538461538501</v>
      </c>
      <c r="J37" s="21">
        <f>VLOOKUP(B37,RMS!B:E,4,FALSE)</f>
        <v>26474.183760683802</v>
      </c>
      <c r="K37" s="22">
        <f t="shared" si="1"/>
        <v>-6.1538499721791595E-5</v>
      </c>
      <c r="L37" s="22">
        <f t="shared" si="2"/>
        <v>-8.6068380187498406E-4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421380.95640000002</v>
      </c>
      <c r="F38" s="25">
        <f>VLOOKUP(C38,RA!B8:I69,8,0)</f>
        <v>22182.5556</v>
      </c>
      <c r="G38" s="16">
        <f t="shared" si="0"/>
        <v>399198.4008</v>
      </c>
      <c r="H38" s="27">
        <f>RA!J36</f>
        <v>4.3078278660981599</v>
      </c>
      <c r="I38" s="20">
        <f>VLOOKUP(B38,RMS!B:D,3,FALSE)</f>
        <v>421380.95284444402</v>
      </c>
      <c r="J38" s="21">
        <f>VLOOKUP(B38,RMS!B:E,4,FALSE)</f>
        <v>399198.40040256397</v>
      </c>
      <c r="K38" s="22">
        <f t="shared" si="1"/>
        <v>3.5555560025386512E-3</v>
      </c>
      <c r="L38" s="22">
        <f t="shared" si="2"/>
        <v>3.974360297434032E-4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56574.42</v>
      </c>
      <c r="F39" s="25">
        <f>VLOOKUP(C39,RA!B9:I70,8,0)</f>
        <v>-5707.77</v>
      </c>
      <c r="G39" s="16">
        <f t="shared" si="0"/>
        <v>62282.19</v>
      </c>
      <c r="H39" s="27">
        <f>RA!J37</f>
        <v>-7.0066224284055503</v>
      </c>
      <c r="I39" s="20">
        <f>VLOOKUP(B39,RMS!B:D,3,FALSE)</f>
        <v>56574.42</v>
      </c>
      <c r="J39" s="21">
        <f>VLOOKUP(B39,RMS!B:E,4,FALSE)</f>
        <v>62282.19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20317.12</v>
      </c>
      <c r="F40" s="25">
        <f>VLOOKUP(C40,RA!B10:I71,8,0)</f>
        <v>2923.5</v>
      </c>
      <c r="G40" s="16">
        <f t="shared" si="0"/>
        <v>17393.62</v>
      </c>
      <c r="H40" s="27">
        <f>RA!J38</f>
        <v>-4.1407864444942</v>
      </c>
      <c r="I40" s="20">
        <f>VLOOKUP(B40,RMS!B:D,3,FALSE)</f>
        <v>20317.12</v>
      </c>
      <c r="J40" s="21">
        <f>VLOOKUP(B40,RMS!B:E,4,FALSE)</f>
        <v>17393.62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44.444400000000002</v>
      </c>
      <c r="F41" s="25">
        <f>VLOOKUP(C41,RA!B11:I72,8,0)</f>
        <v>44.444299999999998</v>
      </c>
      <c r="G41" s="16">
        <f t="shared" si="0"/>
        <v>1.0000000000331966E-4</v>
      </c>
      <c r="H41" s="27">
        <f>RA!J39</f>
        <v>-9.0637654528647893</v>
      </c>
      <c r="I41" s="20">
        <f>VLOOKUP(B41,RMS!B:D,3,FALSE)</f>
        <v>44.444400000000002</v>
      </c>
      <c r="J41" s="21">
        <f>VLOOKUP(B41,RMS!B:E,4,FALSE)</f>
        <v>1E-4</v>
      </c>
      <c r="K41" s="22">
        <f t="shared" si="1"/>
        <v>0</v>
      </c>
      <c r="L41" s="22">
        <f t="shared" si="2"/>
        <v>3.3196508692975857E-15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11295.620500000001</v>
      </c>
      <c r="F42" s="25">
        <f>VLOOKUP(C42,RA!B8:I72,8,0)</f>
        <v>1260.5658000000001</v>
      </c>
      <c r="G42" s="16">
        <f t="shared" si="0"/>
        <v>10035.054700000001</v>
      </c>
      <c r="H42" s="27">
        <f>RA!J39</f>
        <v>-9.0637654528647893</v>
      </c>
      <c r="I42" s="20">
        <f>VLOOKUP(B42,RMS!B:D,3,FALSE)</f>
        <v>11295.620603585199</v>
      </c>
      <c r="J42" s="21">
        <f>VLOOKUP(B42,RMS!B:E,4,FALSE)</f>
        <v>10035.055048786</v>
      </c>
      <c r="K42" s="22">
        <f t="shared" si="1"/>
        <v>-1.0358519830333535E-4</v>
      </c>
      <c r="L42" s="22">
        <f t="shared" si="2"/>
        <v>-3.4878599944931921E-4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15956393.9188</v>
      </c>
      <c r="E7" s="53">
        <v>15577711.2871</v>
      </c>
      <c r="F7" s="54">
        <v>102.43092598598599</v>
      </c>
      <c r="G7" s="53">
        <v>19874983.100400001</v>
      </c>
      <c r="H7" s="54">
        <v>-19.716188747456801</v>
      </c>
      <c r="I7" s="53">
        <v>1319862.8888999999</v>
      </c>
      <c r="J7" s="54">
        <v>8.2716865453222699</v>
      </c>
      <c r="K7" s="53">
        <v>1889311.2768999999</v>
      </c>
      <c r="L7" s="54">
        <v>9.5059767716832795</v>
      </c>
      <c r="M7" s="54">
        <v>-0.30140527660130001</v>
      </c>
      <c r="N7" s="53">
        <v>270994616.10339999</v>
      </c>
      <c r="O7" s="53">
        <v>3718487351.8910999</v>
      </c>
      <c r="P7" s="53">
        <v>763942</v>
      </c>
      <c r="Q7" s="53">
        <v>817431</v>
      </c>
      <c r="R7" s="54">
        <v>-6.5435492414650298</v>
      </c>
      <c r="S7" s="53">
        <v>20.886918010529602</v>
      </c>
      <c r="T7" s="53">
        <v>20.366020547177701</v>
      </c>
      <c r="U7" s="55">
        <v>2.4938933694732501</v>
      </c>
    </row>
    <row r="8" spans="1:23" ht="12" thickBot="1">
      <c r="A8" s="81">
        <v>42534</v>
      </c>
      <c r="B8" s="69" t="s">
        <v>6</v>
      </c>
      <c r="C8" s="70"/>
      <c r="D8" s="56">
        <v>517760.77500000002</v>
      </c>
      <c r="E8" s="56">
        <v>494178.94829999999</v>
      </c>
      <c r="F8" s="57">
        <v>104.77192053225301</v>
      </c>
      <c r="G8" s="56">
        <v>622607.63619999995</v>
      </c>
      <c r="H8" s="57">
        <v>-16.839957479467898</v>
      </c>
      <c r="I8" s="56">
        <v>113554.681</v>
      </c>
      <c r="J8" s="57">
        <v>21.931881765280501</v>
      </c>
      <c r="K8" s="56">
        <v>115005.6646</v>
      </c>
      <c r="L8" s="57">
        <v>18.471611640024399</v>
      </c>
      <c r="M8" s="57">
        <v>-1.2616627233507999E-2</v>
      </c>
      <c r="N8" s="56">
        <v>7378441.7631000001</v>
      </c>
      <c r="O8" s="56">
        <v>132835154.53290001</v>
      </c>
      <c r="P8" s="56">
        <v>22584</v>
      </c>
      <c r="Q8" s="56">
        <v>25246</v>
      </c>
      <c r="R8" s="57">
        <v>-10.544244632813101</v>
      </c>
      <c r="S8" s="56">
        <v>22.925999601487799</v>
      </c>
      <c r="T8" s="56">
        <v>23.182740406400999</v>
      </c>
      <c r="U8" s="58">
        <v>-1.1198674403561</v>
      </c>
    </row>
    <row r="9" spans="1:23" ht="12" thickBot="1">
      <c r="A9" s="82"/>
      <c r="B9" s="69" t="s">
        <v>7</v>
      </c>
      <c r="C9" s="70"/>
      <c r="D9" s="56">
        <v>50507.785000000003</v>
      </c>
      <c r="E9" s="56">
        <v>63338.114999999998</v>
      </c>
      <c r="F9" s="57">
        <v>79.743113605449096</v>
      </c>
      <c r="G9" s="56">
        <v>117074.2862</v>
      </c>
      <c r="H9" s="57">
        <v>-56.858344697727503</v>
      </c>
      <c r="I9" s="56">
        <v>10832.0134</v>
      </c>
      <c r="J9" s="57">
        <v>21.446225369019899</v>
      </c>
      <c r="K9" s="56">
        <v>26616.0762</v>
      </c>
      <c r="L9" s="57">
        <v>22.734348475575</v>
      </c>
      <c r="M9" s="57">
        <v>-0.593027412507934</v>
      </c>
      <c r="N9" s="56">
        <v>1259486.7374</v>
      </c>
      <c r="O9" s="56">
        <v>18861387.9397</v>
      </c>
      <c r="P9" s="56">
        <v>3008</v>
      </c>
      <c r="Q9" s="56">
        <v>3229</v>
      </c>
      <c r="R9" s="57">
        <v>-6.8442242180241504</v>
      </c>
      <c r="S9" s="56">
        <v>16.7911519281915</v>
      </c>
      <c r="T9" s="56">
        <v>16.868445865593099</v>
      </c>
      <c r="U9" s="58">
        <v>-0.46032540073562001</v>
      </c>
    </row>
    <row r="10" spans="1:23" ht="12" thickBot="1">
      <c r="A10" s="82"/>
      <c r="B10" s="69" t="s">
        <v>8</v>
      </c>
      <c r="C10" s="70"/>
      <c r="D10" s="56">
        <v>95365.040299999993</v>
      </c>
      <c r="E10" s="56">
        <v>113566.6173</v>
      </c>
      <c r="F10" s="57">
        <v>83.972775246163806</v>
      </c>
      <c r="G10" s="56">
        <v>171186.05160000001</v>
      </c>
      <c r="H10" s="57">
        <v>-44.291582515826903</v>
      </c>
      <c r="I10" s="56">
        <v>21058.118900000001</v>
      </c>
      <c r="J10" s="57">
        <v>22.0815917801274</v>
      </c>
      <c r="K10" s="56">
        <v>47345.664100000002</v>
      </c>
      <c r="L10" s="57">
        <v>27.657430998309199</v>
      </c>
      <c r="M10" s="57">
        <v>-0.55522603177510399</v>
      </c>
      <c r="N10" s="56">
        <v>3285056.3450000002</v>
      </c>
      <c r="O10" s="56">
        <v>34112726.717900001</v>
      </c>
      <c r="P10" s="56">
        <v>81055</v>
      </c>
      <c r="Q10" s="56">
        <v>86851</v>
      </c>
      <c r="R10" s="57">
        <v>-6.6734982901751296</v>
      </c>
      <c r="S10" s="56">
        <v>1.17654728641046</v>
      </c>
      <c r="T10" s="56">
        <v>1.2439390346685699</v>
      </c>
      <c r="U10" s="58">
        <v>-5.7279251787418097</v>
      </c>
    </row>
    <row r="11" spans="1:23" ht="12" thickBot="1">
      <c r="A11" s="82"/>
      <c r="B11" s="69" t="s">
        <v>9</v>
      </c>
      <c r="C11" s="70"/>
      <c r="D11" s="56">
        <v>65036.784</v>
      </c>
      <c r="E11" s="56">
        <v>63198.532800000001</v>
      </c>
      <c r="F11" s="57">
        <v>102.90869284231201</v>
      </c>
      <c r="G11" s="56">
        <v>68966.629000000001</v>
      </c>
      <c r="H11" s="57">
        <v>-5.6981833924346201</v>
      </c>
      <c r="I11" s="56">
        <v>9028.1445000000003</v>
      </c>
      <c r="J11" s="57">
        <v>13.8815973741875</v>
      </c>
      <c r="K11" s="56">
        <v>15319.8789</v>
      </c>
      <c r="L11" s="57">
        <v>22.213466312816301</v>
      </c>
      <c r="M11" s="57">
        <v>-0.41069087040890401</v>
      </c>
      <c r="N11" s="56">
        <v>970680.45140000002</v>
      </c>
      <c r="O11" s="56">
        <v>11130951.1731</v>
      </c>
      <c r="P11" s="56">
        <v>2908</v>
      </c>
      <c r="Q11" s="56">
        <v>3273</v>
      </c>
      <c r="R11" s="57">
        <v>-11.151848457072999</v>
      </c>
      <c r="S11" s="56">
        <v>22.364781292984901</v>
      </c>
      <c r="T11" s="56">
        <v>22.989199602810899</v>
      </c>
      <c r="U11" s="58">
        <v>-2.79197145568273</v>
      </c>
    </row>
    <row r="12" spans="1:23" ht="12" thickBot="1">
      <c r="A12" s="82"/>
      <c r="B12" s="69" t="s">
        <v>10</v>
      </c>
      <c r="C12" s="70"/>
      <c r="D12" s="56">
        <v>204994.891</v>
      </c>
      <c r="E12" s="56">
        <v>195239.00339999999</v>
      </c>
      <c r="F12" s="57">
        <v>104.99689479566401</v>
      </c>
      <c r="G12" s="56">
        <v>316831.07069999998</v>
      </c>
      <c r="H12" s="57">
        <v>-35.298362453187302</v>
      </c>
      <c r="I12" s="56">
        <v>42155.379399999998</v>
      </c>
      <c r="J12" s="57">
        <v>20.564112205118299</v>
      </c>
      <c r="K12" s="56">
        <v>25459.487400000002</v>
      </c>
      <c r="L12" s="57">
        <v>8.0356662443965305</v>
      </c>
      <c r="M12" s="57">
        <v>0.65578272404651805</v>
      </c>
      <c r="N12" s="56">
        <v>4223388.1634</v>
      </c>
      <c r="O12" s="56">
        <v>39131279.765799999</v>
      </c>
      <c r="P12" s="56">
        <v>2439</v>
      </c>
      <c r="Q12" s="56">
        <v>2688</v>
      </c>
      <c r="R12" s="57">
        <v>-9.2633928571428594</v>
      </c>
      <c r="S12" s="56">
        <v>84.048745797457997</v>
      </c>
      <c r="T12" s="56">
        <v>80.309346205357201</v>
      </c>
      <c r="U12" s="58">
        <v>4.4490843457820199</v>
      </c>
    </row>
    <row r="13" spans="1:23" ht="12" thickBot="1">
      <c r="A13" s="82"/>
      <c r="B13" s="69" t="s">
        <v>11</v>
      </c>
      <c r="C13" s="70"/>
      <c r="D13" s="56">
        <v>217200.6207</v>
      </c>
      <c r="E13" s="56">
        <v>234828.52720000001</v>
      </c>
      <c r="F13" s="57">
        <v>92.493285756126795</v>
      </c>
      <c r="G13" s="56">
        <v>292272.84009999997</v>
      </c>
      <c r="H13" s="57">
        <v>-25.685663907161</v>
      </c>
      <c r="I13" s="56">
        <v>63365.864600000001</v>
      </c>
      <c r="J13" s="57">
        <v>29.1738874390795</v>
      </c>
      <c r="K13" s="56">
        <v>51650.846299999997</v>
      </c>
      <c r="L13" s="57">
        <v>17.672133436116699</v>
      </c>
      <c r="M13" s="57">
        <v>0.226811739578408</v>
      </c>
      <c r="N13" s="56">
        <v>3580406.1313999998</v>
      </c>
      <c r="O13" s="56">
        <v>58152353.155599996</v>
      </c>
      <c r="P13" s="56">
        <v>9178</v>
      </c>
      <c r="Q13" s="56">
        <v>9297</v>
      </c>
      <c r="R13" s="57">
        <v>-1.2799827901473599</v>
      </c>
      <c r="S13" s="56">
        <v>23.665354183918101</v>
      </c>
      <c r="T13" s="56">
        <v>24.545804141120801</v>
      </c>
      <c r="U13" s="58">
        <v>-3.7204174100256799</v>
      </c>
    </row>
    <row r="14" spans="1:23" ht="12" thickBot="1">
      <c r="A14" s="82"/>
      <c r="B14" s="69" t="s">
        <v>12</v>
      </c>
      <c r="C14" s="70"/>
      <c r="D14" s="56">
        <v>123784.82399999999</v>
      </c>
      <c r="E14" s="56">
        <v>155793.9289</v>
      </c>
      <c r="F14" s="57">
        <v>79.454202659882995</v>
      </c>
      <c r="G14" s="56">
        <v>185433.68489999999</v>
      </c>
      <c r="H14" s="57">
        <v>-33.245772435167801</v>
      </c>
      <c r="I14" s="56">
        <v>24296.833299999998</v>
      </c>
      <c r="J14" s="57">
        <v>19.628281169588298</v>
      </c>
      <c r="K14" s="56">
        <v>36486.098100000003</v>
      </c>
      <c r="L14" s="57">
        <v>19.676089659586999</v>
      </c>
      <c r="M14" s="57">
        <v>-0.33407970253744401</v>
      </c>
      <c r="N14" s="56">
        <v>1881448.4528000001</v>
      </c>
      <c r="O14" s="56">
        <v>26436861.161400001</v>
      </c>
      <c r="P14" s="56">
        <v>2204</v>
      </c>
      <c r="Q14" s="56">
        <v>2492</v>
      </c>
      <c r="R14" s="57">
        <v>-11.5569823434992</v>
      </c>
      <c r="S14" s="56">
        <v>56.1637132486388</v>
      </c>
      <c r="T14" s="56">
        <v>54.003083386837901</v>
      </c>
      <c r="U14" s="58">
        <v>3.8470210333774899</v>
      </c>
    </row>
    <row r="15" spans="1:23" ht="12" thickBot="1">
      <c r="A15" s="82"/>
      <c r="B15" s="69" t="s">
        <v>13</v>
      </c>
      <c r="C15" s="70"/>
      <c r="D15" s="56">
        <v>94491.3609</v>
      </c>
      <c r="E15" s="56">
        <v>101745.51609999999</v>
      </c>
      <c r="F15" s="57">
        <v>92.870294949538305</v>
      </c>
      <c r="G15" s="56">
        <v>137409.114</v>
      </c>
      <c r="H15" s="57">
        <v>-31.233556385495699</v>
      </c>
      <c r="I15" s="56">
        <v>20139.4604</v>
      </c>
      <c r="J15" s="57">
        <v>21.3135467710255</v>
      </c>
      <c r="K15" s="56">
        <v>10173.905699999999</v>
      </c>
      <c r="L15" s="57">
        <v>7.4040981735753002</v>
      </c>
      <c r="M15" s="57">
        <v>0.97952104077394797</v>
      </c>
      <c r="N15" s="56">
        <v>1675076.4287</v>
      </c>
      <c r="O15" s="56">
        <v>22149497.6965</v>
      </c>
      <c r="P15" s="56">
        <v>4598</v>
      </c>
      <c r="Q15" s="56">
        <v>4866</v>
      </c>
      <c r="R15" s="57">
        <v>-5.5076037813399097</v>
      </c>
      <c r="S15" s="56">
        <v>20.5505352109613</v>
      </c>
      <c r="T15" s="56">
        <v>20.6041010069873</v>
      </c>
      <c r="U15" s="58">
        <v>-0.260654019353247</v>
      </c>
    </row>
    <row r="16" spans="1:23" ht="12" thickBot="1">
      <c r="A16" s="82"/>
      <c r="B16" s="69" t="s">
        <v>14</v>
      </c>
      <c r="C16" s="70"/>
      <c r="D16" s="56">
        <v>794171.55790000001</v>
      </c>
      <c r="E16" s="56">
        <v>761910.95270000002</v>
      </c>
      <c r="F16" s="57">
        <v>104.23417002809499</v>
      </c>
      <c r="G16" s="56">
        <v>943763.09389999998</v>
      </c>
      <c r="H16" s="57">
        <v>-15.850538865832201</v>
      </c>
      <c r="I16" s="56">
        <v>12084.5095</v>
      </c>
      <c r="J16" s="57">
        <v>1.5216497468071799</v>
      </c>
      <c r="K16" s="56">
        <v>55834.498899999999</v>
      </c>
      <c r="L16" s="57">
        <v>5.9161562113294703</v>
      </c>
      <c r="M16" s="57">
        <v>-0.78356554212757501</v>
      </c>
      <c r="N16" s="56">
        <v>15231488.7467</v>
      </c>
      <c r="O16" s="56">
        <v>187625642.6494</v>
      </c>
      <c r="P16" s="56">
        <v>40160</v>
      </c>
      <c r="Q16" s="56">
        <v>40162</v>
      </c>
      <c r="R16" s="57">
        <v>-4.9798316816839997E-3</v>
      </c>
      <c r="S16" s="56">
        <v>19.7751881947211</v>
      </c>
      <c r="T16" s="56">
        <v>20.199093030725599</v>
      </c>
      <c r="U16" s="58">
        <v>-2.1436197311012499</v>
      </c>
    </row>
    <row r="17" spans="1:21" ht="12" thickBot="1">
      <c r="A17" s="82"/>
      <c r="B17" s="69" t="s">
        <v>15</v>
      </c>
      <c r="C17" s="70"/>
      <c r="D17" s="56">
        <v>459925.17589999997</v>
      </c>
      <c r="E17" s="56">
        <v>542508.78819999995</v>
      </c>
      <c r="F17" s="57">
        <v>84.777460919295805</v>
      </c>
      <c r="G17" s="56">
        <v>506639.18930000003</v>
      </c>
      <c r="H17" s="57">
        <v>-9.2203711016793903</v>
      </c>
      <c r="I17" s="56">
        <v>54408.022199999999</v>
      </c>
      <c r="J17" s="57">
        <v>11.829755153875199</v>
      </c>
      <c r="K17" s="56">
        <v>65418.901700000002</v>
      </c>
      <c r="L17" s="57">
        <v>12.912325592180601</v>
      </c>
      <c r="M17" s="57">
        <v>-0.168313426454238</v>
      </c>
      <c r="N17" s="56">
        <v>14385701.539799999</v>
      </c>
      <c r="O17" s="56">
        <v>212759852.1767</v>
      </c>
      <c r="P17" s="56">
        <v>12887</v>
      </c>
      <c r="Q17" s="56">
        <v>12985</v>
      </c>
      <c r="R17" s="57">
        <v>-0.75471698113207497</v>
      </c>
      <c r="S17" s="56">
        <v>35.689080150539297</v>
      </c>
      <c r="T17" s="56">
        <v>35.772220462071601</v>
      </c>
      <c r="U17" s="58">
        <v>-0.232957283240773</v>
      </c>
    </row>
    <row r="18" spans="1:21" ht="12" customHeight="1" thickBot="1">
      <c r="A18" s="82"/>
      <c r="B18" s="69" t="s">
        <v>16</v>
      </c>
      <c r="C18" s="70"/>
      <c r="D18" s="56">
        <v>1208918.8274000001</v>
      </c>
      <c r="E18" s="56">
        <v>1319809.9968000001</v>
      </c>
      <c r="F18" s="57">
        <v>91.597944426177605</v>
      </c>
      <c r="G18" s="56">
        <v>1879551.0541000001</v>
      </c>
      <c r="H18" s="57">
        <v>-35.680447479045696</v>
      </c>
      <c r="I18" s="56">
        <v>152514.03090000001</v>
      </c>
      <c r="J18" s="57">
        <v>12.6157379174919</v>
      </c>
      <c r="K18" s="56">
        <v>288724.73379999999</v>
      </c>
      <c r="L18" s="57">
        <v>15.3613669163274</v>
      </c>
      <c r="M18" s="57">
        <v>-0.47176665853072802</v>
      </c>
      <c r="N18" s="56">
        <v>21723518.624499999</v>
      </c>
      <c r="O18" s="56">
        <v>400518027.59750003</v>
      </c>
      <c r="P18" s="56">
        <v>59181</v>
      </c>
      <c r="Q18" s="56">
        <v>64980</v>
      </c>
      <c r="R18" s="57">
        <v>-8.9242843951985193</v>
      </c>
      <c r="S18" s="56">
        <v>20.427482256129501</v>
      </c>
      <c r="T18" s="56">
        <v>20.925939399815299</v>
      </c>
      <c r="U18" s="58">
        <v>-2.4401301023588502</v>
      </c>
    </row>
    <row r="19" spans="1:21" ht="12" customHeight="1" thickBot="1">
      <c r="A19" s="82"/>
      <c r="B19" s="69" t="s">
        <v>17</v>
      </c>
      <c r="C19" s="70"/>
      <c r="D19" s="56">
        <v>394137.89189999999</v>
      </c>
      <c r="E19" s="56">
        <v>462465.91070000001</v>
      </c>
      <c r="F19" s="57">
        <v>85.225285319608304</v>
      </c>
      <c r="G19" s="56">
        <v>487707.65370000002</v>
      </c>
      <c r="H19" s="57">
        <v>-19.1856250542988</v>
      </c>
      <c r="I19" s="56">
        <v>31435.763999999999</v>
      </c>
      <c r="J19" s="57">
        <v>7.9758289284136703</v>
      </c>
      <c r="K19" s="56">
        <v>42286.608500000002</v>
      </c>
      <c r="L19" s="57">
        <v>8.6704828557009801</v>
      </c>
      <c r="M19" s="57">
        <v>-0.25660238276143599</v>
      </c>
      <c r="N19" s="56">
        <v>8482044.1688999999</v>
      </c>
      <c r="O19" s="56">
        <v>119150321.32879999</v>
      </c>
      <c r="P19" s="56">
        <v>7257</v>
      </c>
      <c r="Q19" s="56">
        <v>8238</v>
      </c>
      <c r="R19" s="57">
        <v>-11.9082301529498</v>
      </c>
      <c r="S19" s="56">
        <v>54.311408557255099</v>
      </c>
      <c r="T19" s="56">
        <v>49.692664882252998</v>
      </c>
      <c r="U19" s="58">
        <v>8.5041868691971203</v>
      </c>
    </row>
    <row r="20" spans="1:21" ht="12" thickBot="1">
      <c r="A20" s="82"/>
      <c r="B20" s="69" t="s">
        <v>18</v>
      </c>
      <c r="C20" s="70"/>
      <c r="D20" s="56">
        <v>939785.9902</v>
      </c>
      <c r="E20" s="56">
        <v>778243.41839999997</v>
      </c>
      <c r="F20" s="57">
        <v>120.757332215172</v>
      </c>
      <c r="G20" s="56">
        <v>978385.14240000001</v>
      </c>
      <c r="H20" s="57">
        <v>-3.9451899387306</v>
      </c>
      <c r="I20" s="56">
        <v>87983.205900000001</v>
      </c>
      <c r="J20" s="57">
        <v>9.3620469785121898</v>
      </c>
      <c r="K20" s="56">
        <v>80678.057400000005</v>
      </c>
      <c r="L20" s="57">
        <v>8.2460427804632204</v>
      </c>
      <c r="M20" s="57">
        <v>9.0546906252107998E-2</v>
      </c>
      <c r="N20" s="56">
        <v>14134398.8925</v>
      </c>
      <c r="O20" s="56">
        <v>210857286.62059999</v>
      </c>
      <c r="P20" s="56">
        <v>36865</v>
      </c>
      <c r="Q20" s="56">
        <v>39729</v>
      </c>
      <c r="R20" s="57">
        <v>-7.2088398902564901</v>
      </c>
      <c r="S20" s="56">
        <v>25.492635025091602</v>
      </c>
      <c r="T20" s="56">
        <v>28.151106622366498</v>
      </c>
      <c r="U20" s="58">
        <v>-10.4283907672092</v>
      </c>
    </row>
    <row r="21" spans="1:21" ht="12" customHeight="1" thickBot="1">
      <c r="A21" s="82"/>
      <c r="B21" s="69" t="s">
        <v>19</v>
      </c>
      <c r="C21" s="70"/>
      <c r="D21" s="56">
        <v>288149.66409999999</v>
      </c>
      <c r="E21" s="56">
        <v>270589.7035</v>
      </c>
      <c r="F21" s="57">
        <v>106.489515444552</v>
      </c>
      <c r="G21" s="56">
        <v>354727.88429999998</v>
      </c>
      <c r="H21" s="57">
        <v>-18.768814955548699</v>
      </c>
      <c r="I21" s="56">
        <v>33905.458100000003</v>
      </c>
      <c r="J21" s="57">
        <v>11.7666137858947</v>
      </c>
      <c r="K21" s="56">
        <v>40443.124499999998</v>
      </c>
      <c r="L21" s="57">
        <v>11.401168695776001</v>
      </c>
      <c r="M21" s="57">
        <v>-0.16165087343832699</v>
      </c>
      <c r="N21" s="56">
        <v>4113392.2499000002</v>
      </c>
      <c r="O21" s="56">
        <v>71476084.225500003</v>
      </c>
      <c r="P21" s="56">
        <v>25169</v>
      </c>
      <c r="Q21" s="56">
        <v>27000</v>
      </c>
      <c r="R21" s="57">
        <v>-6.7814814814814799</v>
      </c>
      <c r="S21" s="56">
        <v>11.448594068099601</v>
      </c>
      <c r="T21" s="56">
        <v>11.525806837037001</v>
      </c>
      <c r="U21" s="58">
        <v>-0.67443013943989005</v>
      </c>
    </row>
    <row r="22" spans="1:21" ht="12" customHeight="1" thickBot="1">
      <c r="A22" s="82"/>
      <c r="B22" s="69" t="s">
        <v>20</v>
      </c>
      <c r="C22" s="70"/>
      <c r="D22" s="56">
        <v>1056776.0651</v>
      </c>
      <c r="E22" s="56">
        <v>1156849.6828000001</v>
      </c>
      <c r="F22" s="57">
        <v>91.349470965165906</v>
      </c>
      <c r="G22" s="56">
        <v>1641125.2231000001</v>
      </c>
      <c r="H22" s="57">
        <v>-35.6066161055154</v>
      </c>
      <c r="I22" s="56">
        <v>-16461.3014</v>
      </c>
      <c r="J22" s="57">
        <v>-1.55769059724515</v>
      </c>
      <c r="K22" s="56">
        <v>205504.9541</v>
      </c>
      <c r="L22" s="57">
        <v>12.5221982580837</v>
      </c>
      <c r="M22" s="57">
        <v>-1.0801017253919301</v>
      </c>
      <c r="N22" s="56">
        <v>25856539.155699998</v>
      </c>
      <c r="O22" s="56">
        <v>244025295.8213</v>
      </c>
      <c r="P22" s="56">
        <v>64752</v>
      </c>
      <c r="Q22" s="56">
        <v>66940</v>
      </c>
      <c r="R22" s="57">
        <v>-3.2685987451448999</v>
      </c>
      <c r="S22" s="56">
        <v>16.320361766431901</v>
      </c>
      <c r="T22" s="56">
        <v>16.827331697042101</v>
      </c>
      <c r="U22" s="58">
        <v>-3.1063645393752899</v>
      </c>
    </row>
    <row r="23" spans="1:21" ht="12" thickBot="1">
      <c r="A23" s="82"/>
      <c r="B23" s="69" t="s">
        <v>21</v>
      </c>
      <c r="C23" s="70"/>
      <c r="D23" s="56">
        <v>4610923.9722999996</v>
      </c>
      <c r="E23" s="56">
        <v>3002625.7618</v>
      </c>
      <c r="F23" s="57">
        <v>153.56305907186601</v>
      </c>
      <c r="G23" s="56">
        <v>2602211.2220999999</v>
      </c>
      <c r="H23" s="57">
        <v>77.192532763691503</v>
      </c>
      <c r="I23" s="56">
        <v>260759.9993</v>
      </c>
      <c r="J23" s="57">
        <v>5.6552656445109202</v>
      </c>
      <c r="K23" s="56">
        <v>327490.00459999999</v>
      </c>
      <c r="L23" s="57">
        <v>12.585066185969101</v>
      </c>
      <c r="M23" s="57">
        <v>-0.20376196025129001</v>
      </c>
      <c r="N23" s="56">
        <v>43689379.430699997</v>
      </c>
      <c r="O23" s="56">
        <v>535596448.72710001</v>
      </c>
      <c r="P23" s="56">
        <v>78777</v>
      </c>
      <c r="Q23" s="56">
        <v>84483</v>
      </c>
      <c r="R23" s="57">
        <v>-6.7540215191221904</v>
      </c>
      <c r="S23" s="56">
        <v>58.531347630653599</v>
      </c>
      <c r="T23" s="56">
        <v>46.709313362451603</v>
      </c>
      <c r="U23" s="58">
        <v>20.197782464879801</v>
      </c>
    </row>
    <row r="24" spans="1:21" ht="12" thickBot="1">
      <c r="A24" s="82"/>
      <c r="B24" s="69" t="s">
        <v>22</v>
      </c>
      <c r="C24" s="70"/>
      <c r="D24" s="56">
        <v>190657.3064</v>
      </c>
      <c r="E24" s="56">
        <v>209400.30559999999</v>
      </c>
      <c r="F24" s="57">
        <v>91.049201601547196</v>
      </c>
      <c r="G24" s="56">
        <v>271586.33149999997</v>
      </c>
      <c r="H24" s="57">
        <v>-29.798637012776201</v>
      </c>
      <c r="I24" s="56">
        <v>28848.4948</v>
      </c>
      <c r="J24" s="57">
        <v>15.1310722598145</v>
      </c>
      <c r="K24" s="56">
        <v>46655.312100000003</v>
      </c>
      <c r="L24" s="57">
        <v>17.1788145015685</v>
      </c>
      <c r="M24" s="57">
        <v>-0.38166752077090899</v>
      </c>
      <c r="N24" s="56">
        <v>3901804.605</v>
      </c>
      <c r="O24" s="56">
        <v>50907749.104400001</v>
      </c>
      <c r="P24" s="56">
        <v>19193</v>
      </c>
      <c r="Q24" s="56">
        <v>20748</v>
      </c>
      <c r="R24" s="57">
        <v>-7.4946982841719603</v>
      </c>
      <c r="S24" s="56">
        <v>9.9336896993695607</v>
      </c>
      <c r="T24" s="56">
        <v>10.179614338731399</v>
      </c>
      <c r="U24" s="58">
        <v>-2.47566258665689</v>
      </c>
    </row>
    <row r="25" spans="1:21" ht="12" thickBot="1">
      <c r="A25" s="82"/>
      <c r="B25" s="69" t="s">
        <v>23</v>
      </c>
      <c r="C25" s="70"/>
      <c r="D25" s="56">
        <v>189043.7758</v>
      </c>
      <c r="E25" s="56">
        <v>213959.9503</v>
      </c>
      <c r="F25" s="57">
        <v>88.354748416671299</v>
      </c>
      <c r="G25" s="56">
        <v>278445.3309</v>
      </c>
      <c r="H25" s="57">
        <v>-32.107399614507202</v>
      </c>
      <c r="I25" s="56">
        <v>12431.4594</v>
      </c>
      <c r="J25" s="57">
        <v>6.5759686333984</v>
      </c>
      <c r="K25" s="56">
        <v>24100.523399999998</v>
      </c>
      <c r="L25" s="57">
        <v>8.6553878716879602</v>
      </c>
      <c r="M25" s="57">
        <v>-0.48418301156065302</v>
      </c>
      <c r="N25" s="56">
        <v>4022716.5359</v>
      </c>
      <c r="O25" s="56">
        <v>64018808.916100003</v>
      </c>
      <c r="P25" s="56">
        <v>13382</v>
      </c>
      <c r="Q25" s="56">
        <v>14015</v>
      </c>
      <c r="R25" s="57">
        <v>-4.5165893685337197</v>
      </c>
      <c r="S25" s="56">
        <v>14.1267206546107</v>
      </c>
      <c r="T25" s="56">
        <v>14.8366897681056</v>
      </c>
      <c r="U25" s="58">
        <v>-5.02571779292039</v>
      </c>
    </row>
    <row r="26" spans="1:21" ht="12" thickBot="1">
      <c r="A26" s="82"/>
      <c r="B26" s="69" t="s">
        <v>24</v>
      </c>
      <c r="C26" s="70"/>
      <c r="D26" s="56">
        <v>510671.77069999999</v>
      </c>
      <c r="E26" s="56">
        <v>554594.13639999996</v>
      </c>
      <c r="F26" s="57">
        <v>92.080268647427403</v>
      </c>
      <c r="G26" s="56">
        <v>715059.74080000003</v>
      </c>
      <c r="H26" s="57">
        <v>-28.583341843764401</v>
      </c>
      <c r="I26" s="56">
        <v>101030.4237</v>
      </c>
      <c r="J26" s="57">
        <v>19.7838277924611</v>
      </c>
      <c r="K26" s="56">
        <v>130934.5477</v>
      </c>
      <c r="L26" s="57">
        <v>18.310994204975401</v>
      </c>
      <c r="M26" s="57">
        <v>-0.228389867497133</v>
      </c>
      <c r="N26" s="56">
        <v>8410486.5810000002</v>
      </c>
      <c r="O26" s="56">
        <v>119897804.33329999</v>
      </c>
      <c r="P26" s="56">
        <v>35972</v>
      </c>
      <c r="Q26" s="56">
        <v>37735</v>
      </c>
      <c r="R26" s="57">
        <v>-4.6720551212402297</v>
      </c>
      <c r="S26" s="56">
        <v>14.1963685838986</v>
      </c>
      <c r="T26" s="56">
        <v>14.202887764674699</v>
      </c>
      <c r="U26" s="58">
        <v>-4.5921467434385001E-2</v>
      </c>
    </row>
    <row r="27" spans="1:21" ht="12" thickBot="1">
      <c r="A27" s="82"/>
      <c r="B27" s="69" t="s">
        <v>25</v>
      </c>
      <c r="C27" s="70"/>
      <c r="D27" s="56">
        <v>151678.12340000001</v>
      </c>
      <c r="E27" s="56">
        <v>218228.08679999999</v>
      </c>
      <c r="F27" s="57">
        <v>69.504400475731998</v>
      </c>
      <c r="G27" s="56">
        <v>243703.9711</v>
      </c>
      <c r="H27" s="57">
        <v>-37.761324645070601</v>
      </c>
      <c r="I27" s="56">
        <v>41785.351300000002</v>
      </c>
      <c r="J27" s="57">
        <v>27.5487000783925</v>
      </c>
      <c r="K27" s="56">
        <v>70488.316900000005</v>
      </c>
      <c r="L27" s="57">
        <v>28.923745715688899</v>
      </c>
      <c r="M27" s="57">
        <v>-0.40720174437871998</v>
      </c>
      <c r="N27" s="56">
        <v>2527793.9391000001</v>
      </c>
      <c r="O27" s="56">
        <v>40956028.145099998</v>
      </c>
      <c r="P27" s="56">
        <v>20776</v>
      </c>
      <c r="Q27" s="56">
        <v>22742</v>
      </c>
      <c r="R27" s="57">
        <v>-8.6447981707853305</v>
      </c>
      <c r="S27" s="56">
        <v>7.3006412880246403</v>
      </c>
      <c r="T27" s="56">
        <v>7.3807183317210399</v>
      </c>
      <c r="U27" s="58">
        <v>-1.09684944838686</v>
      </c>
    </row>
    <row r="28" spans="1:21" ht="12" thickBot="1">
      <c r="A28" s="82"/>
      <c r="B28" s="69" t="s">
        <v>26</v>
      </c>
      <c r="C28" s="70"/>
      <c r="D28" s="56">
        <v>675164.03269999998</v>
      </c>
      <c r="E28" s="56">
        <v>737722.94299999997</v>
      </c>
      <c r="F28" s="57">
        <v>91.519999358349907</v>
      </c>
      <c r="G28" s="56">
        <v>933461.76320000004</v>
      </c>
      <c r="H28" s="57">
        <v>-27.670949221800999</v>
      </c>
      <c r="I28" s="56">
        <v>11990.518400000001</v>
      </c>
      <c r="J28" s="57">
        <v>1.7759415222474999</v>
      </c>
      <c r="K28" s="56">
        <v>27804.679499999998</v>
      </c>
      <c r="L28" s="57">
        <v>2.9786629293397899</v>
      </c>
      <c r="M28" s="57">
        <v>-0.56875897814250997</v>
      </c>
      <c r="N28" s="56">
        <v>12647125.4859</v>
      </c>
      <c r="O28" s="56">
        <v>174197137.1189</v>
      </c>
      <c r="P28" s="56">
        <v>31354</v>
      </c>
      <c r="Q28" s="56">
        <v>32750</v>
      </c>
      <c r="R28" s="57">
        <v>-4.2625954198473304</v>
      </c>
      <c r="S28" s="56">
        <v>21.5335852746061</v>
      </c>
      <c r="T28" s="56">
        <v>22.422848097709899</v>
      </c>
      <c r="U28" s="58">
        <v>-4.1296551956561203</v>
      </c>
    </row>
    <row r="29" spans="1:21" ht="12" thickBot="1">
      <c r="A29" s="82"/>
      <c r="B29" s="69" t="s">
        <v>27</v>
      </c>
      <c r="C29" s="70"/>
      <c r="D29" s="56">
        <v>492945.21990000003</v>
      </c>
      <c r="E29" s="56">
        <v>632849.87230000005</v>
      </c>
      <c r="F29" s="57">
        <v>77.892916073201206</v>
      </c>
      <c r="G29" s="56">
        <v>619903.24600000004</v>
      </c>
      <c r="H29" s="57">
        <v>-20.4802970333212</v>
      </c>
      <c r="I29" s="56">
        <v>64163.356699999997</v>
      </c>
      <c r="J29" s="57">
        <v>13.016325974926</v>
      </c>
      <c r="K29" s="56">
        <v>95645.722800000003</v>
      </c>
      <c r="L29" s="57">
        <v>15.429137275399899</v>
      </c>
      <c r="M29" s="57">
        <v>-0.32915602682862499</v>
      </c>
      <c r="N29" s="56">
        <v>8429525.9364999998</v>
      </c>
      <c r="O29" s="56">
        <v>130455012.0443</v>
      </c>
      <c r="P29" s="56">
        <v>81241</v>
      </c>
      <c r="Q29" s="56">
        <v>88595</v>
      </c>
      <c r="R29" s="57">
        <v>-8.3006941700999004</v>
      </c>
      <c r="S29" s="56">
        <v>6.0676902044534202</v>
      </c>
      <c r="T29" s="56">
        <v>6.2686438636491904</v>
      </c>
      <c r="U29" s="58">
        <v>-3.31186419254372</v>
      </c>
    </row>
    <row r="30" spans="1:21" ht="12" thickBot="1">
      <c r="A30" s="82"/>
      <c r="B30" s="69" t="s">
        <v>28</v>
      </c>
      <c r="C30" s="70"/>
      <c r="D30" s="56">
        <v>884485.80870000005</v>
      </c>
      <c r="E30" s="56">
        <v>1093623.8918999999</v>
      </c>
      <c r="F30" s="57">
        <v>80.876598915861706</v>
      </c>
      <c r="G30" s="56">
        <v>1223406.1780000001</v>
      </c>
      <c r="H30" s="57">
        <v>-27.7030127356444</v>
      </c>
      <c r="I30" s="56">
        <v>73113.237899999993</v>
      </c>
      <c r="J30" s="57">
        <v>8.2661855261940698</v>
      </c>
      <c r="K30" s="56">
        <v>138736.71919999999</v>
      </c>
      <c r="L30" s="57">
        <v>11.340200964719999</v>
      </c>
      <c r="M30" s="57">
        <v>-0.47300730245320699</v>
      </c>
      <c r="N30" s="56">
        <v>17894907.798900001</v>
      </c>
      <c r="O30" s="56">
        <v>199998182.9355</v>
      </c>
      <c r="P30" s="56">
        <v>60286</v>
      </c>
      <c r="Q30" s="56">
        <v>65090</v>
      </c>
      <c r="R30" s="57">
        <v>-7.3805500076816699</v>
      </c>
      <c r="S30" s="56">
        <v>14.671496013999899</v>
      </c>
      <c r="T30" s="56">
        <v>15.9562614395452</v>
      </c>
      <c r="U30" s="58">
        <v>-8.7568808546814303</v>
      </c>
    </row>
    <row r="31" spans="1:21" ht="12" thickBot="1">
      <c r="A31" s="82"/>
      <c r="B31" s="69" t="s">
        <v>29</v>
      </c>
      <c r="C31" s="70"/>
      <c r="D31" s="56">
        <v>597936.13560000004</v>
      </c>
      <c r="E31" s="56">
        <v>1033671.1318</v>
      </c>
      <c r="F31" s="57">
        <v>57.845877398043797</v>
      </c>
      <c r="G31" s="56">
        <v>1472168.6433999999</v>
      </c>
      <c r="H31" s="57">
        <v>-59.383991889743299</v>
      </c>
      <c r="I31" s="56">
        <v>35159.210800000001</v>
      </c>
      <c r="J31" s="57">
        <v>5.8800946634073901</v>
      </c>
      <c r="K31" s="56">
        <v>-1713.8669</v>
      </c>
      <c r="L31" s="57">
        <v>-0.11641783756797</v>
      </c>
      <c r="M31" s="57">
        <v>-21.514551509221601</v>
      </c>
      <c r="N31" s="56">
        <v>16429053.819599999</v>
      </c>
      <c r="O31" s="56">
        <v>216541119.83590001</v>
      </c>
      <c r="P31" s="56">
        <v>22616</v>
      </c>
      <c r="Q31" s="56">
        <v>24493</v>
      </c>
      <c r="R31" s="57">
        <v>-7.6634140366635402</v>
      </c>
      <c r="S31" s="56">
        <v>26.4386335160948</v>
      </c>
      <c r="T31" s="56">
        <v>27.202653525497102</v>
      </c>
      <c r="U31" s="58">
        <v>-2.8897863005558699</v>
      </c>
    </row>
    <row r="32" spans="1:21" ht="12" thickBot="1">
      <c r="A32" s="82"/>
      <c r="B32" s="69" t="s">
        <v>30</v>
      </c>
      <c r="C32" s="70"/>
      <c r="D32" s="56">
        <v>77583.274900000004</v>
      </c>
      <c r="E32" s="56">
        <v>109605.29180000001</v>
      </c>
      <c r="F32" s="57">
        <v>70.784241915589703</v>
      </c>
      <c r="G32" s="56">
        <v>147860.58119999999</v>
      </c>
      <c r="H32" s="57">
        <v>-47.529440050652298</v>
      </c>
      <c r="I32" s="56">
        <v>17408.638900000002</v>
      </c>
      <c r="J32" s="57">
        <v>22.438649209431599</v>
      </c>
      <c r="K32" s="56">
        <v>39868.493999999999</v>
      </c>
      <c r="L32" s="57">
        <v>26.9635718163943</v>
      </c>
      <c r="M32" s="57">
        <v>-0.56334847009771705</v>
      </c>
      <c r="N32" s="56">
        <v>2324680.6905</v>
      </c>
      <c r="O32" s="56">
        <v>21188849.8235</v>
      </c>
      <c r="P32" s="56">
        <v>15792</v>
      </c>
      <c r="Q32" s="56">
        <v>17887</v>
      </c>
      <c r="R32" s="57">
        <v>-11.712416839045099</v>
      </c>
      <c r="S32" s="56">
        <v>4.9128213589159104</v>
      </c>
      <c r="T32" s="56">
        <v>4.9601427908536904</v>
      </c>
      <c r="U32" s="58">
        <v>-0.96322313555947203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100952.3869</v>
      </c>
      <c r="E34" s="56">
        <v>121099.5603</v>
      </c>
      <c r="F34" s="57">
        <v>83.363132491902206</v>
      </c>
      <c r="G34" s="56">
        <v>174617.2929</v>
      </c>
      <c r="H34" s="57">
        <v>-42.186489537543402</v>
      </c>
      <c r="I34" s="56">
        <v>13183.422699999999</v>
      </c>
      <c r="J34" s="57">
        <v>13.059050018360701</v>
      </c>
      <c r="K34" s="56">
        <v>23406.421999999999</v>
      </c>
      <c r="L34" s="57">
        <v>13.404412364475499</v>
      </c>
      <c r="M34" s="57">
        <v>-0.43676044548799497</v>
      </c>
      <c r="N34" s="56">
        <v>2262414.7116</v>
      </c>
      <c r="O34" s="56">
        <v>33905587.606700003</v>
      </c>
      <c r="P34" s="56">
        <v>6912</v>
      </c>
      <c r="Q34" s="56">
        <v>7366</v>
      </c>
      <c r="R34" s="57">
        <v>-6.1634537062177603</v>
      </c>
      <c r="S34" s="56">
        <v>14.605380049189799</v>
      </c>
      <c r="T34" s="56">
        <v>14.879573540591901</v>
      </c>
      <c r="U34" s="58">
        <v>-1.877345816943</v>
      </c>
    </row>
    <row r="35" spans="1:21" ht="12" customHeight="1" thickBot="1">
      <c r="A35" s="82"/>
      <c r="B35" s="69" t="s">
        <v>78</v>
      </c>
      <c r="C35" s="70"/>
      <c r="D35" s="56">
        <v>4946.4984000000004</v>
      </c>
      <c r="E35" s="59"/>
      <c r="F35" s="59"/>
      <c r="G35" s="59"/>
      <c r="H35" s="59"/>
      <c r="I35" s="56">
        <v>99.179100000000005</v>
      </c>
      <c r="J35" s="57">
        <v>2.0050365325095401</v>
      </c>
      <c r="K35" s="59"/>
      <c r="L35" s="59"/>
      <c r="M35" s="59"/>
      <c r="N35" s="56">
        <v>90488.474100000007</v>
      </c>
      <c r="O35" s="56">
        <v>312768.52399999998</v>
      </c>
      <c r="P35" s="56">
        <v>841</v>
      </c>
      <c r="Q35" s="56">
        <v>878</v>
      </c>
      <c r="R35" s="57">
        <v>-4.2141230068337201</v>
      </c>
      <c r="S35" s="56">
        <v>5.88168656361474</v>
      </c>
      <c r="T35" s="56">
        <v>6.1430415717539901</v>
      </c>
      <c r="U35" s="58">
        <v>-4.44353852100918</v>
      </c>
    </row>
    <row r="36" spans="1:21" ht="12" customHeight="1" thickBot="1">
      <c r="A36" s="82"/>
      <c r="B36" s="69" t="s">
        <v>64</v>
      </c>
      <c r="C36" s="70"/>
      <c r="D36" s="56">
        <v>53567.6</v>
      </c>
      <c r="E36" s="59"/>
      <c r="F36" s="59"/>
      <c r="G36" s="56">
        <v>173187.25</v>
      </c>
      <c r="H36" s="57">
        <v>-69.069547556185597</v>
      </c>
      <c r="I36" s="56">
        <v>2307.6</v>
      </c>
      <c r="J36" s="57">
        <v>4.3078278660981599</v>
      </c>
      <c r="K36" s="56">
        <v>2770.83</v>
      </c>
      <c r="L36" s="57">
        <v>1.5999041499879501</v>
      </c>
      <c r="M36" s="57">
        <v>-0.167180952999643</v>
      </c>
      <c r="N36" s="56">
        <v>1080870.0900000001</v>
      </c>
      <c r="O36" s="56">
        <v>26778813.91</v>
      </c>
      <c r="P36" s="56">
        <v>52</v>
      </c>
      <c r="Q36" s="56">
        <v>60</v>
      </c>
      <c r="R36" s="57">
        <v>-13.3333333333333</v>
      </c>
      <c r="S36" s="56">
        <v>1030.1461538461499</v>
      </c>
      <c r="T36" s="56">
        <v>996.89516666666702</v>
      </c>
      <c r="U36" s="58">
        <v>3.2277931685073198</v>
      </c>
    </row>
    <row r="37" spans="1:21" ht="12" thickBot="1">
      <c r="A37" s="82"/>
      <c r="B37" s="69" t="s">
        <v>35</v>
      </c>
      <c r="C37" s="70"/>
      <c r="D37" s="56">
        <v>123208.58</v>
      </c>
      <c r="E37" s="59"/>
      <c r="F37" s="59"/>
      <c r="G37" s="56">
        <v>419566.77</v>
      </c>
      <c r="H37" s="57">
        <v>-70.634333124141406</v>
      </c>
      <c r="I37" s="56">
        <v>-8632.76</v>
      </c>
      <c r="J37" s="57">
        <v>-7.0066224284055503</v>
      </c>
      <c r="K37" s="56">
        <v>-40949.839999999997</v>
      </c>
      <c r="L37" s="57">
        <v>-9.7600293750622793</v>
      </c>
      <c r="M37" s="57">
        <v>-0.789186966298281</v>
      </c>
      <c r="N37" s="56">
        <v>2976592.6</v>
      </c>
      <c r="O37" s="56">
        <v>72443085.969999999</v>
      </c>
      <c r="P37" s="56">
        <v>78</v>
      </c>
      <c r="Q37" s="56">
        <v>140</v>
      </c>
      <c r="R37" s="57">
        <v>-44.285714285714299</v>
      </c>
      <c r="S37" s="56">
        <v>1579.59717948718</v>
      </c>
      <c r="T37" s="56">
        <v>1691.02071428571</v>
      </c>
      <c r="U37" s="58">
        <v>-7.0539208505493001</v>
      </c>
    </row>
    <row r="38" spans="1:21" ht="12" thickBot="1">
      <c r="A38" s="82"/>
      <c r="B38" s="69" t="s">
        <v>36</v>
      </c>
      <c r="C38" s="70"/>
      <c r="D38" s="56">
        <v>115403.44</v>
      </c>
      <c r="E38" s="59"/>
      <c r="F38" s="59"/>
      <c r="G38" s="56">
        <v>692536.68</v>
      </c>
      <c r="H38" s="57">
        <v>-83.336125965197994</v>
      </c>
      <c r="I38" s="56">
        <v>-4778.6099999999997</v>
      </c>
      <c r="J38" s="57">
        <v>-4.1407864444942</v>
      </c>
      <c r="K38" s="56">
        <v>-89594.41</v>
      </c>
      <c r="L38" s="57">
        <v>-12.937135690776699</v>
      </c>
      <c r="M38" s="57">
        <v>-0.94666397155804705</v>
      </c>
      <c r="N38" s="56">
        <v>4884498.91</v>
      </c>
      <c r="O38" s="56">
        <v>46099487.649999999</v>
      </c>
      <c r="P38" s="56">
        <v>51</v>
      </c>
      <c r="Q38" s="56">
        <v>95</v>
      </c>
      <c r="R38" s="57">
        <v>-46.315789473684198</v>
      </c>
      <c r="S38" s="56">
        <v>2262.8125490196098</v>
      </c>
      <c r="T38" s="56">
        <v>2302.46610526316</v>
      </c>
      <c r="U38" s="58">
        <v>-1.7524012875361701</v>
      </c>
    </row>
    <row r="39" spans="1:21" ht="12" thickBot="1">
      <c r="A39" s="82"/>
      <c r="B39" s="69" t="s">
        <v>37</v>
      </c>
      <c r="C39" s="70"/>
      <c r="D39" s="56">
        <v>128444.63</v>
      </c>
      <c r="E39" s="59"/>
      <c r="F39" s="59"/>
      <c r="G39" s="56">
        <v>328272.89</v>
      </c>
      <c r="H39" s="57">
        <v>-60.872605106075</v>
      </c>
      <c r="I39" s="56">
        <v>-11641.92</v>
      </c>
      <c r="J39" s="57">
        <v>-9.0637654528647893</v>
      </c>
      <c r="K39" s="56">
        <v>-52599.19</v>
      </c>
      <c r="L39" s="57">
        <v>-16.0230075654435</v>
      </c>
      <c r="M39" s="57">
        <v>-0.77866731407841105</v>
      </c>
      <c r="N39" s="56">
        <v>2649990.02</v>
      </c>
      <c r="O39" s="56">
        <v>45370018.420000002</v>
      </c>
      <c r="P39" s="56">
        <v>90</v>
      </c>
      <c r="Q39" s="56">
        <v>124</v>
      </c>
      <c r="R39" s="57">
        <v>-27.419354838709701</v>
      </c>
      <c r="S39" s="56">
        <v>1427.1625555555599</v>
      </c>
      <c r="T39" s="56">
        <v>1482.7072580645199</v>
      </c>
      <c r="U39" s="58">
        <v>-3.89196747719734</v>
      </c>
    </row>
    <row r="40" spans="1:21" ht="12" thickBot="1">
      <c r="A40" s="82"/>
      <c r="B40" s="69" t="s">
        <v>66</v>
      </c>
      <c r="C40" s="70"/>
      <c r="D40" s="56">
        <v>0.01</v>
      </c>
      <c r="E40" s="59"/>
      <c r="F40" s="59"/>
      <c r="G40" s="56">
        <v>61.03</v>
      </c>
      <c r="H40" s="57">
        <v>-99.983614615762704</v>
      </c>
      <c r="I40" s="56">
        <v>-55.55</v>
      </c>
      <c r="J40" s="57">
        <v>-555500</v>
      </c>
      <c r="K40" s="56">
        <v>56.36</v>
      </c>
      <c r="L40" s="57">
        <v>92.348025561199407</v>
      </c>
      <c r="M40" s="57">
        <v>-1.9856281050390401</v>
      </c>
      <c r="N40" s="56">
        <v>10.36</v>
      </c>
      <c r="O40" s="56">
        <v>1263.6199999999999</v>
      </c>
      <c r="P40" s="56">
        <v>1</v>
      </c>
      <c r="Q40" s="56">
        <v>2</v>
      </c>
      <c r="R40" s="57">
        <v>-50</v>
      </c>
      <c r="S40" s="56">
        <v>0.01</v>
      </c>
      <c r="T40" s="56">
        <v>0.01</v>
      </c>
      <c r="U40" s="58">
        <v>0</v>
      </c>
    </row>
    <row r="41" spans="1:21" ht="12" customHeight="1" thickBot="1">
      <c r="A41" s="82"/>
      <c r="B41" s="69" t="s">
        <v>32</v>
      </c>
      <c r="C41" s="70"/>
      <c r="D41" s="56">
        <v>28161.538400000001</v>
      </c>
      <c r="E41" s="59"/>
      <c r="F41" s="59"/>
      <c r="G41" s="56">
        <v>190052.9914</v>
      </c>
      <c r="H41" s="57">
        <v>-85.182270380196698</v>
      </c>
      <c r="I41" s="56">
        <v>1687.3554999999999</v>
      </c>
      <c r="J41" s="57">
        <v>5.9917021436584603</v>
      </c>
      <c r="K41" s="56">
        <v>9636.2832999999991</v>
      </c>
      <c r="L41" s="57">
        <v>5.0703139314017696</v>
      </c>
      <c r="M41" s="57">
        <v>-0.82489561094576802</v>
      </c>
      <c r="N41" s="56">
        <v>658148.28769999999</v>
      </c>
      <c r="O41" s="56">
        <v>13830260.667199999</v>
      </c>
      <c r="P41" s="56">
        <v>75</v>
      </c>
      <c r="Q41" s="56">
        <v>77</v>
      </c>
      <c r="R41" s="57">
        <v>-2.5974025974026</v>
      </c>
      <c r="S41" s="56">
        <v>375.48717866666698</v>
      </c>
      <c r="T41" s="56">
        <v>430.48062987012997</v>
      </c>
      <c r="U41" s="58">
        <v>-14.645893209654099</v>
      </c>
    </row>
    <row r="42" spans="1:21" ht="12" thickBot="1">
      <c r="A42" s="82"/>
      <c r="B42" s="69" t="s">
        <v>33</v>
      </c>
      <c r="C42" s="70"/>
      <c r="D42" s="56">
        <v>421380.95640000002</v>
      </c>
      <c r="E42" s="56">
        <v>936062.71299999999</v>
      </c>
      <c r="F42" s="57">
        <v>45.016316807397502</v>
      </c>
      <c r="G42" s="56">
        <v>453518.08029999997</v>
      </c>
      <c r="H42" s="57">
        <v>-7.0861836155995102</v>
      </c>
      <c r="I42" s="56">
        <v>22182.5556</v>
      </c>
      <c r="J42" s="57">
        <v>5.2642520415523899</v>
      </c>
      <c r="K42" s="56">
        <v>25917.991699999999</v>
      </c>
      <c r="L42" s="57">
        <v>5.7148750680139102</v>
      </c>
      <c r="M42" s="57">
        <v>-0.14412521399179201</v>
      </c>
      <c r="N42" s="56">
        <v>5794126.7132999999</v>
      </c>
      <c r="O42" s="56">
        <v>82885205.255799994</v>
      </c>
      <c r="P42" s="56">
        <v>2107</v>
      </c>
      <c r="Q42" s="56">
        <v>2067</v>
      </c>
      <c r="R42" s="57">
        <v>1.93517174649249</v>
      </c>
      <c r="S42" s="56">
        <v>199.99096174655901</v>
      </c>
      <c r="T42" s="56">
        <v>201.32721069182401</v>
      </c>
      <c r="U42" s="58">
        <v>-0.66815466738850804</v>
      </c>
    </row>
    <row r="43" spans="1:21" ht="12" thickBot="1">
      <c r="A43" s="82"/>
      <c r="B43" s="69" t="s">
        <v>38</v>
      </c>
      <c r="C43" s="70"/>
      <c r="D43" s="56">
        <v>56574.42</v>
      </c>
      <c r="E43" s="59"/>
      <c r="F43" s="59"/>
      <c r="G43" s="56">
        <v>164015.34</v>
      </c>
      <c r="H43" s="57">
        <v>-65.506628831181303</v>
      </c>
      <c r="I43" s="56">
        <v>-5707.77</v>
      </c>
      <c r="J43" s="57">
        <v>-10.0889589323231</v>
      </c>
      <c r="K43" s="56">
        <v>-5070.8500000000004</v>
      </c>
      <c r="L43" s="57">
        <v>-3.0916925209556601</v>
      </c>
      <c r="M43" s="57">
        <v>0.125604188646874</v>
      </c>
      <c r="N43" s="56">
        <v>1180297.4099999999</v>
      </c>
      <c r="O43" s="56">
        <v>34657581.469999999</v>
      </c>
      <c r="P43" s="56">
        <v>59</v>
      </c>
      <c r="Q43" s="56">
        <v>62</v>
      </c>
      <c r="R43" s="57">
        <v>-4.8387096774193497</v>
      </c>
      <c r="S43" s="56">
        <v>958.88847457627105</v>
      </c>
      <c r="T43" s="56">
        <v>1266.11629032258</v>
      </c>
      <c r="U43" s="58">
        <v>-32.039994628371304</v>
      </c>
    </row>
    <row r="44" spans="1:21" ht="12" thickBot="1">
      <c r="A44" s="82"/>
      <c r="B44" s="69" t="s">
        <v>39</v>
      </c>
      <c r="C44" s="70"/>
      <c r="D44" s="56">
        <v>20317.12</v>
      </c>
      <c r="E44" s="59"/>
      <c r="F44" s="59"/>
      <c r="G44" s="56">
        <v>59467.55</v>
      </c>
      <c r="H44" s="57">
        <v>-65.834946958467299</v>
      </c>
      <c r="I44" s="56">
        <v>2923.5</v>
      </c>
      <c r="J44" s="57">
        <v>14.3893425839883</v>
      </c>
      <c r="K44" s="56">
        <v>7575.83</v>
      </c>
      <c r="L44" s="57">
        <v>12.739435204577999</v>
      </c>
      <c r="M44" s="57">
        <v>-0.61410168918785102</v>
      </c>
      <c r="N44" s="56">
        <v>585505.6</v>
      </c>
      <c r="O44" s="56">
        <v>14118746.5</v>
      </c>
      <c r="P44" s="56">
        <v>24</v>
      </c>
      <c r="Q44" s="56">
        <v>29</v>
      </c>
      <c r="R44" s="57">
        <v>-17.241379310344801</v>
      </c>
      <c r="S44" s="56">
        <v>846.54666666666697</v>
      </c>
      <c r="T44" s="56">
        <v>1280.7258620689699</v>
      </c>
      <c r="U44" s="58">
        <v>-51.288276535528503</v>
      </c>
    </row>
    <row r="45" spans="1:21" ht="12" thickBot="1">
      <c r="A45" s="82"/>
      <c r="B45" s="69" t="s">
        <v>72</v>
      </c>
      <c r="C45" s="70"/>
      <c r="D45" s="56">
        <v>44.444400000000002</v>
      </c>
      <c r="E45" s="59"/>
      <c r="F45" s="59"/>
      <c r="G45" s="59"/>
      <c r="H45" s="59"/>
      <c r="I45" s="56">
        <v>44.444299999999998</v>
      </c>
      <c r="J45" s="57">
        <v>99.999774999774999</v>
      </c>
      <c r="K45" s="59"/>
      <c r="L45" s="59"/>
      <c r="M45" s="59"/>
      <c r="N45" s="56">
        <v>0</v>
      </c>
      <c r="O45" s="56">
        <v>219.40190000000001</v>
      </c>
      <c r="P45" s="56">
        <v>1</v>
      </c>
      <c r="Q45" s="56">
        <v>1</v>
      </c>
      <c r="R45" s="57">
        <v>0</v>
      </c>
      <c r="S45" s="56">
        <v>44.444400000000002</v>
      </c>
      <c r="T45" s="56">
        <v>-44.444400000000002</v>
      </c>
      <c r="U45" s="58">
        <v>200</v>
      </c>
    </row>
    <row r="46" spans="1:21" ht="12" thickBot="1">
      <c r="A46" s="83"/>
      <c r="B46" s="69" t="s">
        <v>34</v>
      </c>
      <c r="C46" s="70"/>
      <c r="D46" s="61">
        <v>11295.620500000001</v>
      </c>
      <c r="E46" s="62"/>
      <c r="F46" s="62"/>
      <c r="G46" s="61">
        <v>8199.6641</v>
      </c>
      <c r="H46" s="63">
        <v>37.757112513913803</v>
      </c>
      <c r="I46" s="61">
        <v>1260.5658000000001</v>
      </c>
      <c r="J46" s="63">
        <v>11.159774710915601</v>
      </c>
      <c r="K46" s="61">
        <v>1202.8964000000001</v>
      </c>
      <c r="L46" s="63">
        <v>14.670069228811499</v>
      </c>
      <c r="M46" s="63">
        <v>4.7942117043495998E-2</v>
      </c>
      <c r="N46" s="61">
        <v>373114.52590000001</v>
      </c>
      <c r="O46" s="61">
        <v>5104105.6873000003</v>
      </c>
      <c r="P46" s="61">
        <v>17</v>
      </c>
      <c r="Q46" s="61">
        <v>16</v>
      </c>
      <c r="R46" s="63">
        <v>6.25</v>
      </c>
      <c r="S46" s="61">
        <v>664.44826470588202</v>
      </c>
      <c r="T46" s="61">
        <v>847.32907499999999</v>
      </c>
      <c r="U46" s="64">
        <v>-27.5237095208714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35" sqref="F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63118</v>
      </c>
      <c r="D2" s="37">
        <v>517761.40814871801</v>
      </c>
      <c r="E2" s="37">
        <v>404206.10692393198</v>
      </c>
      <c r="F2" s="37">
        <v>113555.301224786</v>
      </c>
      <c r="G2" s="37">
        <v>404206.10692393198</v>
      </c>
      <c r="H2" s="37">
        <v>0.21931974735391899</v>
      </c>
    </row>
    <row r="3" spans="1:8">
      <c r="A3" s="37">
        <v>2</v>
      </c>
      <c r="B3" s="37">
        <v>13</v>
      </c>
      <c r="C3" s="37">
        <v>5068</v>
      </c>
      <c r="D3" s="37">
        <v>50507.807031623903</v>
      </c>
      <c r="E3" s="37">
        <v>39675.774721367503</v>
      </c>
      <c r="F3" s="37">
        <v>10832.0323102564</v>
      </c>
      <c r="G3" s="37">
        <v>39675.774721367503</v>
      </c>
      <c r="H3" s="37">
        <v>0.21446253454390299</v>
      </c>
    </row>
    <row r="4" spans="1:8">
      <c r="A4" s="37">
        <v>3</v>
      </c>
      <c r="B4" s="37">
        <v>14</v>
      </c>
      <c r="C4" s="37">
        <v>92720</v>
      </c>
      <c r="D4" s="37">
        <v>95366.984323500496</v>
      </c>
      <c r="E4" s="37">
        <v>74306.920510557597</v>
      </c>
      <c r="F4" s="37">
        <v>21060.063812942899</v>
      </c>
      <c r="G4" s="37">
        <v>74306.920510557597</v>
      </c>
      <c r="H4" s="37">
        <v>0.22083181052998099</v>
      </c>
    </row>
    <row r="5" spans="1:8">
      <c r="A5" s="37">
        <v>4</v>
      </c>
      <c r="B5" s="37">
        <v>15</v>
      </c>
      <c r="C5" s="37">
        <v>3841</v>
      </c>
      <c r="D5" s="37">
        <v>65036.813279948597</v>
      </c>
      <c r="E5" s="37">
        <v>56008.640282762302</v>
      </c>
      <c r="F5" s="37">
        <v>9028.1729971863006</v>
      </c>
      <c r="G5" s="37">
        <v>56008.640282762302</v>
      </c>
      <c r="H5" s="37">
        <v>0.13881634941621199</v>
      </c>
    </row>
    <row r="6" spans="1:8">
      <c r="A6" s="37">
        <v>5</v>
      </c>
      <c r="B6" s="37">
        <v>16</v>
      </c>
      <c r="C6" s="37">
        <v>4250</v>
      </c>
      <c r="D6" s="37">
        <v>204994.94211623899</v>
      </c>
      <c r="E6" s="37">
        <v>162839.51218034199</v>
      </c>
      <c r="F6" s="37">
        <v>42155.429935897402</v>
      </c>
      <c r="G6" s="37">
        <v>162839.51218034199</v>
      </c>
      <c r="H6" s="37">
        <v>0.205641317296472</v>
      </c>
    </row>
    <row r="7" spans="1:8">
      <c r="A7" s="37">
        <v>6</v>
      </c>
      <c r="B7" s="37">
        <v>17</v>
      </c>
      <c r="C7" s="37">
        <v>17163</v>
      </c>
      <c r="D7" s="37">
        <v>217200.80260598299</v>
      </c>
      <c r="E7" s="37">
        <v>153834.753349573</v>
      </c>
      <c r="F7" s="37">
        <v>63366.049256410297</v>
      </c>
      <c r="G7" s="37">
        <v>153834.753349573</v>
      </c>
      <c r="H7" s="37">
        <v>0.291739480223563</v>
      </c>
    </row>
    <row r="8" spans="1:8">
      <c r="A8" s="37">
        <v>7</v>
      </c>
      <c r="B8" s="37">
        <v>18</v>
      </c>
      <c r="C8" s="37">
        <v>46901</v>
      </c>
      <c r="D8" s="37">
        <v>123784.826026496</v>
      </c>
      <c r="E8" s="37">
        <v>99487.989100000006</v>
      </c>
      <c r="F8" s="37">
        <v>24296.8369264957</v>
      </c>
      <c r="G8" s="37">
        <v>99487.989100000006</v>
      </c>
      <c r="H8" s="37">
        <v>0.19628283777928501</v>
      </c>
    </row>
    <row r="9" spans="1:8">
      <c r="A9" s="37">
        <v>8</v>
      </c>
      <c r="B9" s="37">
        <v>19</v>
      </c>
      <c r="C9" s="37">
        <v>14945</v>
      </c>
      <c r="D9" s="37">
        <v>94491.506226495694</v>
      </c>
      <c r="E9" s="37">
        <v>74351.900530769199</v>
      </c>
      <c r="F9" s="37">
        <v>20139.605695726499</v>
      </c>
      <c r="G9" s="37">
        <v>74351.900530769199</v>
      </c>
      <c r="H9" s="37">
        <v>0.21313667757027799</v>
      </c>
    </row>
    <row r="10" spans="1:8">
      <c r="A10" s="37">
        <v>9</v>
      </c>
      <c r="B10" s="37">
        <v>21</v>
      </c>
      <c r="C10" s="37">
        <v>182797</v>
      </c>
      <c r="D10" s="37">
        <v>794171.02919658099</v>
      </c>
      <c r="E10" s="37">
        <v>782087.04863333295</v>
      </c>
      <c r="F10" s="37">
        <v>12083.9805632479</v>
      </c>
      <c r="G10" s="37">
        <v>782087.04863333295</v>
      </c>
      <c r="H10" s="37">
        <v>1.52158415744182E-2</v>
      </c>
    </row>
    <row r="11" spans="1:8">
      <c r="A11" s="37">
        <v>10</v>
      </c>
      <c r="B11" s="37">
        <v>22</v>
      </c>
      <c r="C11" s="37">
        <v>41445</v>
      </c>
      <c r="D11" s="37">
        <v>459925.26169658097</v>
      </c>
      <c r="E11" s="37">
        <v>405517.15481282002</v>
      </c>
      <c r="F11" s="37">
        <v>54408.106883760702</v>
      </c>
      <c r="G11" s="37">
        <v>405517.15481282002</v>
      </c>
      <c r="H11" s="37">
        <v>0.118297713596029</v>
      </c>
    </row>
    <row r="12" spans="1:8">
      <c r="A12" s="37">
        <v>11</v>
      </c>
      <c r="B12" s="37">
        <v>23</v>
      </c>
      <c r="C12" s="37">
        <v>148109.22</v>
      </c>
      <c r="D12" s="37">
        <v>1208918.88291368</v>
      </c>
      <c r="E12" s="37">
        <v>1056404.78581453</v>
      </c>
      <c r="F12" s="37">
        <v>152514.097099145</v>
      </c>
      <c r="G12" s="37">
        <v>1056404.78581453</v>
      </c>
      <c r="H12" s="37">
        <v>0.126157428140723</v>
      </c>
    </row>
    <row r="13" spans="1:8">
      <c r="A13" s="37">
        <v>12</v>
      </c>
      <c r="B13" s="37">
        <v>24</v>
      </c>
      <c r="C13" s="37">
        <v>15275</v>
      </c>
      <c r="D13" s="37">
        <v>394137.85003846203</v>
      </c>
      <c r="E13" s="37">
        <v>362702.12812051299</v>
      </c>
      <c r="F13" s="37">
        <v>31435.7219179487</v>
      </c>
      <c r="G13" s="37">
        <v>362702.12812051299</v>
      </c>
      <c r="H13" s="37">
        <v>7.9758190985415603E-2</v>
      </c>
    </row>
    <row r="14" spans="1:8">
      <c r="A14" s="37">
        <v>13</v>
      </c>
      <c r="B14" s="37">
        <v>25</v>
      </c>
      <c r="C14" s="37">
        <v>77320</v>
      </c>
      <c r="D14" s="37">
        <v>939785.90170000005</v>
      </c>
      <c r="E14" s="37">
        <v>851802.78430000006</v>
      </c>
      <c r="F14" s="37">
        <v>87983.117400000003</v>
      </c>
      <c r="G14" s="37">
        <v>851802.78430000006</v>
      </c>
      <c r="H14" s="37">
        <v>9.3620384431012796E-2</v>
      </c>
    </row>
    <row r="15" spans="1:8">
      <c r="A15" s="37">
        <v>14</v>
      </c>
      <c r="B15" s="37">
        <v>26</v>
      </c>
      <c r="C15" s="37">
        <v>50208</v>
      </c>
      <c r="D15" s="37">
        <v>288149.411438938</v>
      </c>
      <c r="E15" s="37">
        <v>254244.20592920401</v>
      </c>
      <c r="F15" s="37">
        <v>33905.2055097345</v>
      </c>
      <c r="G15" s="37">
        <v>254244.20592920401</v>
      </c>
      <c r="H15" s="37">
        <v>0.117665364438613</v>
      </c>
    </row>
    <row r="16" spans="1:8">
      <c r="A16" s="37">
        <v>15</v>
      </c>
      <c r="B16" s="37">
        <v>27</v>
      </c>
      <c r="C16" s="37">
        <v>149085.766</v>
      </c>
      <c r="D16" s="37">
        <v>1056776.9138504299</v>
      </c>
      <c r="E16" s="37">
        <v>1073237.3265478599</v>
      </c>
      <c r="F16" s="37">
        <v>-16460.412697435899</v>
      </c>
      <c r="G16" s="37">
        <v>1073237.3265478599</v>
      </c>
      <c r="H16" s="37">
        <v>-1.5576052506163699E-2</v>
      </c>
    </row>
    <row r="17" spans="1:8">
      <c r="A17" s="37">
        <v>16</v>
      </c>
      <c r="B17" s="37">
        <v>29</v>
      </c>
      <c r="C17" s="37">
        <v>359707</v>
      </c>
      <c r="D17" s="37">
        <v>4610925.9500256404</v>
      </c>
      <c r="E17" s="37">
        <v>4350163.9949692301</v>
      </c>
      <c r="F17" s="37">
        <v>260761.95505640999</v>
      </c>
      <c r="G17" s="37">
        <v>4350163.9949692301</v>
      </c>
      <c r="H17" s="37">
        <v>5.6553056345431001E-2</v>
      </c>
    </row>
    <row r="18" spans="1:8">
      <c r="A18" s="37">
        <v>17</v>
      </c>
      <c r="B18" s="37">
        <v>31</v>
      </c>
      <c r="C18" s="37">
        <v>22679.384999999998</v>
      </c>
      <c r="D18" s="37">
        <v>190657.36183678999</v>
      </c>
      <c r="E18" s="37">
        <v>161808.808384973</v>
      </c>
      <c r="F18" s="37">
        <v>28848.553451816599</v>
      </c>
      <c r="G18" s="37">
        <v>161808.808384973</v>
      </c>
      <c r="H18" s="37">
        <v>0.15131098623147901</v>
      </c>
    </row>
    <row r="19" spans="1:8">
      <c r="A19" s="37">
        <v>18</v>
      </c>
      <c r="B19" s="37">
        <v>32</v>
      </c>
      <c r="C19" s="37">
        <v>11564.715</v>
      </c>
      <c r="D19" s="37">
        <v>189043.75373524701</v>
      </c>
      <c r="E19" s="37">
        <v>176612.313956878</v>
      </c>
      <c r="F19" s="37">
        <v>12431.4397783687</v>
      </c>
      <c r="G19" s="37">
        <v>176612.313956878</v>
      </c>
      <c r="H19" s="37">
        <v>6.5759590215177299E-2</v>
      </c>
    </row>
    <row r="20" spans="1:8">
      <c r="A20" s="37">
        <v>19</v>
      </c>
      <c r="B20" s="37">
        <v>33</v>
      </c>
      <c r="C20" s="37">
        <v>39916.811000000002</v>
      </c>
      <c r="D20" s="37">
        <v>510671.74899225502</v>
      </c>
      <c r="E20" s="37">
        <v>409641.34500870103</v>
      </c>
      <c r="F20" s="37">
        <v>101030.403983553</v>
      </c>
      <c r="G20" s="37">
        <v>409641.34500870103</v>
      </c>
      <c r="H20" s="37">
        <v>0.197838247725518</v>
      </c>
    </row>
    <row r="21" spans="1:8">
      <c r="A21" s="37">
        <v>20</v>
      </c>
      <c r="B21" s="37">
        <v>34</v>
      </c>
      <c r="C21" s="37">
        <v>27827.924999999999</v>
      </c>
      <c r="D21" s="37">
        <v>151677.97108588601</v>
      </c>
      <c r="E21" s="37">
        <v>109892.771712676</v>
      </c>
      <c r="F21" s="37">
        <v>41785.199373209703</v>
      </c>
      <c r="G21" s="37">
        <v>109892.771712676</v>
      </c>
      <c r="H21" s="37">
        <v>0.27548627578588297</v>
      </c>
    </row>
    <row r="22" spans="1:8">
      <c r="A22" s="37">
        <v>21</v>
      </c>
      <c r="B22" s="37">
        <v>35</v>
      </c>
      <c r="C22" s="37">
        <v>21277.682000000001</v>
      </c>
      <c r="D22" s="37">
        <v>675164.03254424804</v>
      </c>
      <c r="E22" s="37">
        <v>663173.51729203505</v>
      </c>
      <c r="F22" s="37">
        <v>11990.515252212401</v>
      </c>
      <c r="G22" s="37">
        <v>663173.51729203505</v>
      </c>
      <c r="H22" s="37">
        <v>1.7759410564315799E-2</v>
      </c>
    </row>
    <row r="23" spans="1:8">
      <c r="A23" s="37">
        <v>22</v>
      </c>
      <c r="B23" s="37">
        <v>36</v>
      </c>
      <c r="C23" s="37">
        <v>108153.92600000001</v>
      </c>
      <c r="D23" s="37">
        <v>492945.42912831903</v>
      </c>
      <c r="E23" s="37">
        <v>428781.87446868699</v>
      </c>
      <c r="F23" s="37">
        <v>64163.5546596317</v>
      </c>
      <c r="G23" s="37">
        <v>428781.87446868699</v>
      </c>
      <c r="H23" s="37">
        <v>0.13016360608737801</v>
      </c>
    </row>
    <row r="24" spans="1:8">
      <c r="A24" s="37">
        <v>23</v>
      </c>
      <c r="B24" s="37">
        <v>37</v>
      </c>
      <c r="C24" s="37">
        <v>112906.368</v>
      </c>
      <c r="D24" s="37">
        <v>884485.79977610603</v>
      </c>
      <c r="E24" s="37">
        <v>811372.56567099702</v>
      </c>
      <c r="F24" s="37">
        <v>73113.234105108801</v>
      </c>
      <c r="G24" s="37">
        <v>811372.56567099702</v>
      </c>
      <c r="H24" s="37">
        <v>8.2661851805440195E-2</v>
      </c>
    </row>
    <row r="25" spans="1:8">
      <c r="A25" s="37">
        <v>24</v>
      </c>
      <c r="B25" s="37">
        <v>38</v>
      </c>
      <c r="C25" s="37">
        <v>130596.31600000001</v>
      </c>
      <c r="D25" s="37">
        <v>597936.05019645998</v>
      </c>
      <c r="E25" s="37">
        <v>562776.89694247802</v>
      </c>
      <c r="F25" s="37">
        <v>35159.153253982302</v>
      </c>
      <c r="G25" s="37">
        <v>562776.89694247802</v>
      </c>
      <c r="H25" s="37">
        <v>5.8800858791555201E-2</v>
      </c>
    </row>
    <row r="26" spans="1:8">
      <c r="A26" s="37">
        <v>25</v>
      </c>
      <c r="B26" s="37">
        <v>39</v>
      </c>
      <c r="C26" s="37">
        <v>45743.993999999999</v>
      </c>
      <c r="D26" s="37">
        <v>77583.191694433102</v>
      </c>
      <c r="E26" s="37">
        <v>60174.633115831501</v>
      </c>
      <c r="F26" s="37">
        <v>17408.558578601602</v>
      </c>
      <c r="G26" s="37">
        <v>60174.633115831501</v>
      </c>
      <c r="H26" s="37">
        <v>0.224385697448056</v>
      </c>
    </row>
    <row r="27" spans="1:8">
      <c r="A27" s="37">
        <v>26</v>
      </c>
      <c r="B27" s="37">
        <v>42</v>
      </c>
      <c r="C27" s="37">
        <v>5517.4219999999996</v>
      </c>
      <c r="D27" s="37">
        <v>100952.38559999999</v>
      </c>
      <c r="E27" s="37">
        <v>87768.964200000002</v>
      </c>
      <c r="F27" s="37">
        <v>13183.421399999999</v>
      </c>
      <c r="G27" s="37">
        <v>87768.964200000002</v>
      </c>
      <c r="H27" s="37">
        <v>0.13059048898791001</v>
      </c>
    </row>
    <row r="28" spans="1:8">
      <c r="A28" s="37">
        <v>27</v>
      </c>
      <c r="B28" s="37">
        <v>43</v>
      </c>
      <c r="C28" s="37">
        <v>1073.0840000000001</v>
      </c>
      <c r="D28" s="37">
        <v>4946.5005000000001</v>
      </c>
      <c r="E28" s="37">
        <v>4847.3191999999999</v>
      </c>
      <c r="F28" s="37">
        <v>99.181299999999993</v>
      </c>
      <c r="G28" s="37">
        <v>4847.3191999999999</v>
      </c>
      <c r="H28" s="37">
        <v>2.0050801571737401E-2</v>
      </c>
    </row>
    <row r="29" spans="1:8">
      <c r="A29" s="37">
        <v>28</v>
      </c>
      <c r="B29" s="37">
        <v>75</v>
      </c>
      <c r="C29" s="37">
        <v>79</v>
      </c>
      <c r="D29" s="37">
        <v>28161.538461538501</v>
      </c>
      <c r="E29" s="37">
        <v>26474.183760683802</v>
      </c>
      <c r="F29" s="37">
        <v>1687.3547008547</v>
      </c>
      <c r="G29" s="37">
        <v>26474.183760683802</v>
      </c>
      <c r="H29" s="37">
        <v>5.9916992928465203E-2</v>
      </c>
    </row>
    <row r="30" spans="1:8">
      <c r="A30" s="37">
        <v>29</v>
      </c>
      <c r="B30" s="37">
        <v>76</v>
      </c>
      <c r="C30" s="37">
        <v>2452</v>
      </c>
      <c r="D30" s="37">
        <v>421380.95284444402</v>
      </c>
      <c r="E30" s="37">
        <v>399198.40040256397</v>
      </c>
      <c r="F30" s="37">
        <v>22182.5524418803</v>
      </c>
      <c r="G30" s="37">
        <v>399198.40040256397</v>
      </c>
      <c r="H30" s="37">
        <v>5.2642513365024297E-2</v>
      </c>
    </row>
    <row r="31" spans="1:8">
      <c r="A31" s="30">
        <v>30</v>
      </c>
      <c r="B31" s="39">
        <v>99</v>
      </c>
      <c r="C31" s="40">
        <v>13</v>
      </c>
      <c r="D31" s="40">
        <v>11295.620603585199</v>
      </c>
      <c r="E31" s="40">
        <v>10035.055048786</v>
      </c>
      <c r="F31" s="40">
        <v>1260.5655547991801</v>
      </c>
      <c r="G31" s="40">
        <v>10035.055048786</v>
      </c>
      <c r="H31" s="40">
        <v>0.111597724378161</v>
      </c>
    </row>
    <row r="32" spans="1:8">
      <c r="A32" s="30">
        <v>31</v>
      </c>
      <c r="B32" s="39">
        <v>9101</v>
      </c>
      <c r="C32" s="40">
        <v>1</v>
      </c>
      <c r="D32" s="40">
        <v>44.444400000000002</v>
      </c>
      <c r="E32" s="40">
        <v>1E-4</v>
      </c>
      <c r="F32" s="40">
        <v>44.444299999999998</v>
      </c>
      <c r="G32" s="40">
        <v>1E-4</v>
      </c>
      <c r="H32" s="40">
        <v>0.99999774999775004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52</v>
      </c>
      <c r="D34" s="34">
        <v>53567.6</v>
      </c>
      <c r="E34" s="34">
        <v>51260</v>
      </c>
      <c r="F34" s="30"/>
      <c r="G34" s="30"/>
      <c r="H34" s="30"/>
    </row>
    <row r="35" spans="1:8">
      <c r="A35" s="30"/>
      <c r="B35" s="33">
        <v>71</v>
      </c>
      <c r="C35" s="34">
        <v>54</v>
      </c>
      <c r="D35" s="34">
        <v>123208.58</v>
      </c>
      <c r="E35" s="34">
        <v>131841.34</v>
      </c>
      <c r="F35" s="30"/>
      <c r="G35" s="30"/>
      <c r="H35" s="30"/>
    </row>
    <row r="36" spans="1:8">
      <c r="A36" s="30"/>
      <c r="B36" s="33">
        <v>72</v>
      </c>
      <c r="C36" s="34">
        <v>45</v>
      </c>
      <c r="D36" s="34">
        <v>115403.44</v>
      </c>
      <c r="E36" s="34">
        <v>120182.05</v>
      </c>
      <c r="F36" s="30"/>
      <c r="G36" s="30"/>
      <c r="H36" s="30"/>
    </row>
    <row r="37" spans="1:8">
      <c r="A37" s="30"/>
      <c r="B37" s="33">
        <v>73</v>
      </c>
      <c r="C37" s="34">
        <v>82</v>
      </c>
      <c r="D37" s="34">
        <v>128444.63</v>
      </c>
      <c r="E37" s="34">
        <v>140086.54999999999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55.56</v>
      </c>
      <c r="F38" s="30"/>
      <c r="G38" s="30"/>
      <c r="H38" s="30"/>
    </row>
    <row r="39" spans="1:8">
      <c r="A39" s="30"/>
      <c r="B39" s="33">
        <v>77</v>
      </c>
      <c r="C39" s="34">
        <v>43</v>
      </c>
      <c r="D39" s="34">
        <v>56574.42</v>
      </c>
      <c r="E39" s="34">
        <v>62282.19</v>
      </c>
      <c r="F39" s="34"/>
      <c r="G39" s="30"/>
      <c r="H39" s="30"/>
    </row>
    <row r="40" spans="1:8">
      <c r="A40" s="30"/>
      <c r="B40" s="33">
        <v>78</v>
      </c>
      <c r="C40" s="34">
        <v>20</v>
      </c>
      <c r="D40" s="34">
        <v>20317.12</v>
      </c>
      <c r="E40" s="34">
        <v>17393.62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2016-06-14T00:39:43Z</dcterms:modified>
</cp:coreProperties>
</file>