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<sst xmlns="http://schemas.openxmlformats.org/spreadsheetml/2006/main" count="120" uniqueCount="79">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</sst>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92b8d26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bf53ec6e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92b8d239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bf53ec40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92b8d26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bf53ec6e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N23" sqref="N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13396520.324000007</v>
      </c>
      <c r="F3" s="25">
        <f>RA!I7</f>
        <v>1331944.1466000001</v>
      </c>
      <c r="G3" s="16">
        <f>SUM(G4:G42)</f>
        <v>12064576.1774</v>
      </c>
      <c r="H3" s="27">
        <f>RA!J7</f>
        <v>9.9424635232614005</v>
      </c>
      <c r="I3" s="20">
        <f>SUM(I4:I42)</f>
        <v>13396524.326027088</v>
      </c>
      <c r="J3" s="21">
        <f>SUM(J4:J42)</f>
        <v>12064576.186666772</v>
      </c>
      <c r="K3" s="22">
        <f>E3-I3</f>
        <v>-4.0020270813256502</v>
      </c>
      <c r="L3" s="22">
        <f>G3-J3</f>
        <v>-9.2667713761329651E-3</v>
      </c>
    </row>
    <row r="4" spans="1:13">
      <c r="A4" s="68">
        <f>RA!A8</f>
        <v>42542</v>
      </c>
      <c r="B4" s="12">
        <v>12</v>
      </c>
      <c r="C4" s="66" t="s">
        <v>6</v>
      </c>
      <c r="D4" s="66"/>
      <c r="E4" s="15">
        <f>VLOOKUP(C4,RA!B8:D35,3,0)</f>
        <v>453985.20079999999</v>
      </c>
      <c r="F4" s="25">
        <f>VLOOKUP(C4,RA!B8:I38,8,0)</f>
        <v>123812.82369999999</v>
      </c>
      <c r="G4" s="16">
        <f t="shared" ref="G4:G42" si="0">E4-F4</f>
        <v>330172.37709999998</v>
      </c>
      <c r="H4" s="27">
        <f>RA!J8</f>
        <v>27.272436079815002</v>
      </c>
      <c r="I4" s="20">
        <f>VLOOKUP(B4,RMS!B:D,3,FALSE)</f>
        <v>453985.84245470102</v>
      </c>
      <c r="J4" s="21">
        <f>VLOOKUP(B4,RMS!B:E,4,FALSE)</f>
        <v>330172.38534358999</v>
      </c>
      <c r="K4" s="22">
        <f t="shared" ref="K4:K42" si="1">E4-I4</f>
        <v>-0.6416547010303475</v>
      </c>
      <c r="L4" s="22">
        <f t="shared" ref="L4:L42" si="2">G4-J4</f>
        <v>-8.2435900112614036E-3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46585.179700000001</v>
      </c>
      <c r="F5" s="25">
        <f>VLOOKUP(C5,RA!B9:I39,8,0)</f>
        <v>10672.191000000001</v>
      </c>
      <c r="G5" s="16">
        <f t="shared" si="0"/>
        <v>35912.988700000002</v>
      </c>
      <c r="H5" s="27">
        <f>RA!J9</f>
        <v>22.90898321897</v>
      </c>
      <c r="I5" s="20">
        <f>VLOOKUP(B5,RMS!B:D,3,FALSE)</f>
        <v>46585.200136752101</v>
      </c>
      <c r="J5" s="21">
        <f>VLOOKUP(B5,RMS!B:E,4,FALSE)</f>
        <v>35912.985211111103</v>
      </c>
      <c r="K5" s="22">
        <f t="shared" si="1"/>
        <v>-2.0436752100067679E-2</v>
      </c>
      <c r="L5" s="22">
        <f t="shared" si="2"/>
        <v>3.4888888985733502E-3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80977.438599999994</v>
      </c>
      <c r="F6" s="25">
        <f>VLOOKUP(C6,RA!B10:I40,8,0)</f>
        <v>24344.3436</v>
      </c>
      <c r="G6" s="16">
        <f t="shared" si="0"/>
        <v>56633.094999999994</v>
      </c>
      <c r="H6" s="27">
        <f>RA!J10</f>
        <v>30.063118840116001</v>
      </c>
      <c r="I6" s="20">
        <f>VLOOKUP(B6,RMS!B:D,3,FALSE)</f>
        <v>80979.365989539394</v>
      </c>
      <c r="J6" s="21">
        <f>VLOOKUP(B6,RMS!B:E,4,FALSE)</f>
        <v>56633.095416313197</v>
      </c>
      <c r="K6" s="22">
        <f>E6-I6</f>
        <v>-1.9273895393998828</v>
      </c>
      <c r="L6" s="22">
        <f t="shared" si="2"/>
        <v>-4.1631320345913991E-4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62513.4931</v>
      </c>
      <c r="F7" s="25">
        <f>VLOOKUP(C7,RA!B11:I41,8,0)</f>
        <v>13784.4488</v>
      </c>
      <c r="G7" s="16">
        <f t="shared" si="0"/>
        <v>48729.044300000001</v>
      </c>
      <c r="H7" s="27">
        <f>RA!J11</f>
        <v>22.050357637109901</v>
      </c>
      <c r="I7" s="20">
        <f>VLOOKUP(B7,RMS!B:D,3,FALSE)</f>
        <v>62513.536495529799</v>
      </c>
      <c r="J7" s="21">
        <f>VLOOKUP(B7,RMS!B:E,4,FALSE)</f>
        <v>48729.044180697398</v>
      </c>
      <c r="K7" s="22">
        <f t="shared" si="1"/>
        <v>-4.339552979945438E-2</v>
      </c>
      <c r="L7" s="22">
        <f t="shared" si="2"/>
        <v>1.1930260370718315E-4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194525.86309999999</v>
      </c>
      <c r="F8" s="25">
        <f>VLOOKUP(C8,RA!B12:I42,8,0)</f>
        <v>36373.8485</v>
      </c>
      <c r="G8" s="16">
        <f t="shared" si="0"/>
        <v>158152.01459999999</v>
      </c>
      <c r="H8" s="27">
        <f>RA!J12</f>
        <v>18.698721044255802</v>
      </c>
      <c r="I8" s="20">
        <f>VLOOKUP(B8,RMS!B:D,3,FALSE)</f>
        <v>194525.90850940201</v>
      </c>
      <c r="J8" s="21">
        <f>VLOOKUP(B8,RMS!B:E,4,FALSE)</f>
        <v>158152.013518803</v>
      </c>
      <c r="K8" s="22">
        <f t="shared" si="1"/>
        <v>-4.5409402024233714E-2</v>
      </c>
      <c r="L8" s="22">
        <f t="shared" si="2"/>
        <v>1.0811969987116754E-3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201008.88440000001</v>
      </c>
      <c r="F9" s="25">
        <f>VLOOKUP(C9,RA!B13:I43,8,0)</f>
        <v>61619.661099999998</v>
      </c>
      <c r="G9" s="16">
        <f t="shared" si="0"/>
        <v>139389.22330000001</v>
      </c>
      <c r="H9" s="27">
        <f>RA!J13</f>
        <v>30.6551928209199</v>
      </c>
      <c r="I9" s="20">
        <f>VLOOKUP(B9,RMS!B:D,3,FALSE)</f>
        <v>201009.06048974401</v>
      </c>
      <c r="J9" s="21">
        <f>VLOOKUP(B9,RMS!B:E,4,FALSE)</f>
        <v>139389.222117094</v>
      </c>
      <c r="K9" s="22">
        <f t="shared" si="1"/>
        <v>-0.17608974399627186</v>
      </c>
      <c r="L9" s="22">
        <f t="shared" si="2"/>
        <v>1.1829060094896704E-3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116804.5903</v>
      </c>
      <c r="F10" s="25">
        <f>VLOOKUP(C10,RA!B14:I43,8,0)</f>
        <v>24089.804199999999</v>
      </c>
      <c r="G10" s="16">
        <f t="shared" si="0"/>
        <v>92714.786099999998</v>
      </c>
      <c r="H10" s="27">
        <f>RA!J14</f>
        <v>20.6240218283613</v>
      </c>
      <c r="I10" s="20">
        <f>VLOOKUP(B10,RMS!B:D,3,FALSE)</f>
        <v>116804.58869999999</v>
      </c>
      <c r="J10" s="21">
        <f>VLOOKUP(B10,RMS!B:E,4,FALSE)</f>
        <v>92714.784772649597</v>
      </c>
      <c r="K10" s="22">
        <f t="shared" si="1"/>
        <v>1.6000000032363459E-3</v>
      </c>
      <c r="L10" s="22">
        <f t="shared" si="2"/>
        <v>1.3273504009703174E-3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80964.365999999995</v>
      </c>
      <c r="F11" s="25">
        <f>VLOOKUP(C11,RA!B15:I44,8,0)</f>
        <v>19572.341899999999</v>
      </c>
      <c r="G11" s="16">
        <f t="shared" si="0"/>
        <v>61392.024099999995</v>
      </c>
      <c r="H11" s="27">
        <f>RA!J15</f>
        <v>24.1740198397898</v>
      </c>
      <c r="I11" s="20">
        <f>VLOOKUP(B11,RMS!B:D,3,FALSE)</f>
        <v>80964.482249572597</v>
      </c>
      <c r="J11" s="21">
        <f>VLOOKUP(B11,RMS!B:E,4,FALSE)</f>
        <v>61392.0234811966</v>
      </c>
      <c r="K11" s="22">
        <f t="shared" si="1"/>
        <v>-0.11624957260210067</v>
      </c>
      <c r="L11" s="22">
        <f t="shared" si="2"/>
        <v>6.1880339490016922E-4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772729.3162</v>
      </c>
      <c r="F12" s="25">
        <f>VLOOKUP(C12,RA!B16:I45,8,0)</f>
        <v>29648.768</v>
      </c>
      <c r="G12" s="16">
        <f t="shared" si="0"/>
        <v>743080.54819999996</v>
      </c>
      <c r="H12" s="27">
        <f>RA!J16</f>
        <v>3.8368892416042599</v>
      </c>
      <c r="I12" s="20">
        <f>VLOOKUP(B12,RMS!B:D,3,FALSE)</f>
        <v>772728.77718974301</v>
      </c>
      <c r="J12" s="21">
        <f>VLOOKUP(B12,RMS!B:E,4,FALSE)</f>
        <v>743080.54850000003</v>
      </c>
      <c r="K12" s="22">
        <f t="shared" si="1"/>
        <v>0.53901025699451566</v>
      </c>
      <c r="L12" s="22">
        <f t="shared" si="2"/>
        <v>-3.0000007245689631E-4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405963.77630000003</v>
      </c>
      <c r="F13" s="25">
        <f>VLOOKUP(C13,RA!B17:I46,8,0)</f>
        <v>50178.685700000002</v>
      </c>
      <c r="G13" s="16">
        <f t="shared" si="0"/>
        <v>355785.0906</v>
      </c>
      <c r="H13" s="27">
        <f>RA!J17</f>
        <v>12.360384997236499</v>
      </c>
      <c r="I13" s="20">
        <f>VLOOKUP(B13,RMS!B:D,3,FALSE)</f>
        <v>405963.88805470098</v>
      </c>
      <c r="J13" s="21">
        <f>VLOOKUP(B13,RMS!B:E,4,FALSE)</f>
        <v>355785.08919487201</v>
      </c>
      <c r="K13" s="22">
        <f t="shared" si="1"/>
        <v>-0.1117547009489499</v>
      </c>
      <c r="L13" s="22">
        <f t="shared" si="2"/>
        <v>1.4051279867999256E-3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1188595.4746000001</v>
      </c>
      <c r="F14" s="25">
        <f>VLOOKUP(C14,RA!B18:I47,8,0)</f>
        <v>120174.0165</v>
      </c>
      <c r="G14" s="16">
        <f t="shared" si="0"/>
        <v>1068421.4581000002</v>
      </c>
      <c r="H14" s="27">
        <f>RA!J18</f>
        <v>10.1105901097632</v>
      </c>
      <c r="I14" s="20">
        <f>VLOOKUP(B14,RMS!B:D,3,FALSE)</f>
        <v>1188595.48160513</v>
      </c>
      <c r="J14" s="21">
        <f>VLOOKUP(B14,RMS!B:E,4,FALSE)</f>
        <v>1068421.47532735</v>
      </c>
      <c r="K14" s="22">
        <f t="shared" si="1"/>
        <v>-7.0051299408078194E-3</v>
      </c>
      <c r="L14" s="22">
        <f t="shared" si="2"/>
        <v>-1.7227349802851677E-2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326032.59840000002</v>
      </c>
      <c r="F15" s="25">
        <f>VLOOKUP(C15,RA!B19:I48,8,0)</f>
        <v>12719.525799999999</v>
      </c>
      <c r="G15" s="16">
        <f t="shared" si="0"/>
        <v>313313.07260000001</v>
      </c>
      <c r="H15" s="27">
        <f>RA!J19</f>
        <v>3.9013049193304199</v>
      </c>
      <c r="I15" s="20">
        <f>VLOOKUP(B15,RMS!B:D,3,FALSE)</f>
        <v>326032.57668717898</v>
      </c>
      <c r="J15" s="21">
        <f>VLOOKUP(B15,RMS!B:E,4,FALSE)</f>
        <v>313313.07131025603</v>
      </c>
      <c r="K15" s="22">
        <f t="shared" si="1"/>
        <v>2.1712821035180241E-2</v>
      </c>
      <c r="L15" s="22">
        <f t="shared" si="2"/>
        <v>1.2897439883090556E-3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821073.9192</v>
      </c>
      <c r="F16" s="25">
        <f>VLOOKUP(C16,RA!B20:I49,8,0)</f>
        <v>81604.467999999993</v>
      </c>
      <c r="G16" s="16">
        <f t="shared" si="0"/>
        <v>739469.45120000001</v>
      </c>
      <c r="H16" s="27">
        <f>RA!J20</f>
        <v>9.9387480337348908</v>
      </c>
      <c r="I16" s="20">
        <f>VLOOKUP(B16,RMS!B:D,3,FALSE)</f>
        <v>821073.82270000002</v>
      </c>
      <c r="J16" s="21">
        <f>VLOOKUP(B16,RMS!B:E,4,FALSE)</f>
        <v>739469.45120000001</v>
      </c>
      <c r="K16" s="22">
        <f t="shared" si="1"/>
        <v>9.6499999985098839E-2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245442.12599999999</v>
      </c>
      <c r="F17" s="25">
        <f>VLOOKUP(C17,RA!B21:I50,8,0)</f>
        <v>34470.129200000003</v>
      </c>
      <c r="G17" s="16">
        <f t="shared" si="0"/>
        <v>210971.99679999999</v>
      </c>
      <c r="H17" s="27">
        <f>RA!J21</f>
        <v>14.044096570447699</v>
      </c>
      <c r="I17" s="20">
        <f>VLOOKUP(B17,RMS!B:D,3,FALSE)</f>
        <v>245441.967918554</v>
      </c>
      <c r="J17" s="21">
        <f>VLOOKUP(B17,RMS!B:E,4,FALSE)</f>
        <v>210971.996538915</v>
      </c>
      <c r="K17" s="22">
        <f t="shared" si="1"/>
        <v>0.15808144598850049</v>
      </c>
      <c r="L17" s="22">
        <f t="shared" si="2"/>
        <v>2.6108499150723219E-4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1091824.5393999999</v>
      </c>
      <c r="F18" s="25">
        <f>VLOOKUP(C18,RA!B22:I51,8,0)</f>
        <v>16034.281999999999</v>
      </c>
      <c r="G18" s="16">
        <f t="shared" si="0"/>
        <v>1075790.2574</v>
      </c>
      <c r="H18" s="27">
        <f>RA!J22</f>
        <v>1.46857681077689</v>
      </c>
      <c r="I18" s="20">
        <f>VLOOKUP(B18,RMS!B:D,3,FALSE)</f>
        <v>1091825.4779948699</v>
      </c>
      <c r="J18" s="21">
        <f>VLOOKUP(B18,RMS!B:E,4,FALSE)</f>
        <v>1075790.2575256401</v>
      </c>
      <c r="K18" s="22">
        <f t="shared" si="1"/>
        <v>-0.93859487003646791</v>
      </c>
      <c r="L18" s="22">
        <f t="shared" si="2"/>
        <v>-1.2564007192850113E-4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2159882.5918000001</v>
      </c>
      <c r="F19" s="25">
        <f>VLOOKUP(C19,RA!B23:I52,8,0)</f>
        <v>179287.38209999999</v>
      </c>
      <c r="G19" s="16">
        <f t="shared" si="0"/>
        <v>1980595.2097</v>
      </c>
      <c r="H19" s="27">
        <f>RA!J23</f>
        <v>8.3007929588703107</v>
      </c>
      <c r="I19" s="20">
        <f>VLOOKUP(B19,RMS!B:D,3,FALSE)</f>
        <v>2159883.7888803398</v>
      </c>
      <c r="J19" s="21">
        <f>VLOOKUP(B19,RMS!B:E,4,FALSE)</f>
        <v>1980595.23851966</v>
      </c>
      <c r="K19" s="22">
        <f t="shared" si="1"/>
        <v>-1.1970803397707641</v>
      </c>
      <c r="L19" s="22">
        <f t="shared" si="2"/>
        <v>-2.8819659957662225E-2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193787.95120000001</v>
      </c>
      <c r="F20" s="25">
        <f>VLOOKUP(C20,RA!B24:I53,8,0)</f>
        <v>28531.421999999999</v>
      </c>
      <c r="G20" s="16">
        <f t="shared" si="0"/>
        <v>165256.52920000002</v>
      </c>
      <c r="H20" s="27">
        <f>RA!J24</f>
        <v>14.7230113241426</v>
      </c>
      <c r="I20" s="20">
        <f>VLOOKUP(B20,RMS!B:D,3,FALSE)</f>
        <v>193787.993245466</v>
      </c>
      <c r="J20" s="21">
        <f>VLOOKUP(B20,RMS!B:E,4,FALSE)</f>
        <v>165256.5144437</v>
      </c>
      <c r="K20" s="22">
        <f t="shared" si="1"/>
        <v>-4.2045465990668163E-2</v>
      </c>
      <c r="L20" s="22">
        <f t="shared" si="2"/>
        <v>1.4756300020962954E-2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210050.08489999999</v>
      </c>
      <c r="F21" s="25">
        <f>VLOOKUP(C21,RA!B25:I54,8,0)</f>
        <v>16429.098099999999</v>
      </c>
      <c r="G21" s="16">
        <f t="shared" si="0"/>
        <v>193620.98679999998</v>
      </c>
      <c r="H21" s="27">
        <f>RA!J25</f>
        <v>7.8215146201066803</v>
      </c>
      <c r="I21" s="20">
        <f>VLOOKUP(B21,RMS!B:D,3,FALSE)</f>
        <v>210050.07273788701</v>
      </c>
      <c r="J21" s="21">
        <f>VLOOKUP(B21,RMS!B:E,4,FALSE)</f>
        <v>193620.99459843501</v>
      </c>
      <c r="K21" s="22">
        <f t="shared" si="1"/>
        <v>1.2162112980149686E-2</v>
      </c>
      <c r="L21" s="22">
        <f t="shared" si="2"/>
        <v>-7.7984350209590048E-3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579403.57070000004</v>
      </c>
      <c r="F22" s="25">
        <f>VLOOKUP(C22,RA!B26:I55,8,0)</f>
        <v>115692.5632</v>
      </c>
      <c r="G22" s="16">
        <f t="shared" si="0"/>
        <v>463711.00750000007</v>
      </c>
      <c r="H22" s="27">
        <f>RA!J26</f>
        <v>19.9675267896998</v>
      </c>
      <c r="I22" s="20">
        <f>VLOOKUP(B22,RMS!B:D,3,FALSE)</f>
        <v>579403.48234251596</v>
      </c>
      <c r="J22" s="21">
        <f>VLOOKUP(B22,RMS!B:E,4,FALSE)</f>
        <v>463710.99917763501</v>
      </c>
      <c r="K22" s="22">
        <f t="shared" si="1"/>
        <v>8.8357484084554017E-2</v>
      </c>
      <c r="L22" s="22">
        <f t="shared" si="2"/>
        <v>8.3223650581203401E-3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141964.36379999999</v>
      </c>
      <c r="F23" s="25">
        <f>VLOOKUP(C23,RA!B27:I56,8,0)</f>
        <v>38735.292500000003</v>
      </c>
      <c r="G23" s="16">
        <f t="shared" si="0"/>
        <v>103229.07129999998</v>
      </c>
      <c r="H23" s="27">
        <f>RA!J27</f>
        <v>27.285222476374699</v>
      </c>
      <c r="I23" s="20">
        <f>VLOOKUP(B23,RMS!B:D,3,FALSE)</f>
        <v>141964.17377873801</v>
      </c>
      <c r="J23" s="21">
        <f>VLOOKUP(B23,RMS!B:E,4,FALSE)</f>
        <v>103229.084082849</v>
      </c>
      <c r="K23" s="22">
        <f t="shared" si="1"/>
        <v>0.19002126198029146</v>
      </c>
      <c r="L23" s="22">
        <f t="shared" si="2"/>
        <v>-1.2782849022187293E-2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692789.32350000006</v>
      </c>
      <c r="F24" s="25">
        <f>VLOOKUP(C24,RA!B28:I57,8,0)</f>
        <v>32091.064600000002</v>
      </c>
      <c r="G24" s="16">
        <f t="shared" si="0"/>
        <v>660698.25890000002</v>
      </c>
      <c r="H24" s="27">
        <f>RA!J28</f>
        <v>4.6321534572551801</v>
      </c>
      <c r="I24" s="20">
        <f>VLOOKUP(B24,RMS!B:D,3,FALSE)</f>
        <v>692789.32340353995</v>
      </c>
      <c r="J24" s="21">
        <f>VLOOKUP(B24,RMS!B:E,4,FALSE)</f>
        <v>660698.24994336301</v>
      </c>
      <c r="K24" s="22">
        <f t="shared" si="1"/>
        <v>9.646010585129261E-5</v>
      </c>
      <c r="L24" s="22">
        <f t="shared" si="2"/>
        <v>8.9566370006650686E-3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474502.80219999998</v>
      </c>
      <c r="F25" s="25">
        <f>VLOOKUP(C25,RA!B29:I58,8,0)</f>
        <v>83042.488400000002</v>
      </c>
      <c r="G25" s="16">
        <f t="shared" si="0"/>
        <v>391460.3138</v>
      </c>
      <c r="H25" s="27">
        <f>RA!J29</f>
        <v>17.500947942768502</v>
      </c>
      <c r="I25" s="20">
        <f>VLOOKUP(B25,RMS!B:D,3,FALSE)</f>
        <v>474502.80208938097</v>
      </c>
      <c r="J25" s="21">
        <f>VLOOKUP(B25,RMS!B:E,4,FALSE)</f>
        <v>391460.30555214302</v>
      </c>
      <c r="K25" s="22">
        <f t="shared" si="1"/>
        <v>1.1061900295317173E-4</v>
      </c>
      <c r="L25" s="22">
        <f t="shared" si="2"/>
        <v>8.2478569820523262E-3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888823.01509999996</v>
      </c>
      <c r="F26" s="25">
        <f>VLOOKUP(C26,RA!B30:I59,8,0)</f>
        <v>112586.0865</v>
      </c>
      <c r="G26" s="16">
        <f t="shared" si="0"/>
        <v>776236.92859999998</v>
      </c>
      <c r="H26" s="27">
        <f>RA!J30</f>
        <v>12.6668734480658</v>
      </c>
      <c r="I26" s="20">
        <f>VLOOKUP(B26,RMS!B:D,3,FALSE)</f>
        <v>888823.03316106205</v>
      </c>
      <c r="J26" s="21">
        <f>VLOOKUP(B26,RMS!B:E,4,FALSE)</f>
        <v>776236.93787524395</v>
      </c>
      <c r="K26" s="22">
        <f t="shared" si="1"/>
        <v>-1.8061062088236213E-2</v>
      </c>
      <c r="L26" s="22">
        <f t="shared" si="2"/>
        <v>-9.2752439668402076E-3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585915.63049999997</v>
      </c>
      <c r="F27" s="25">
        <f>VLOOKUP(C27,RA!B31:I60,8,0)</f>
        <v>40288.553800000002</v>
      </c>
      <c r="G27" s="16">
        <f t="shared" si="0"/>
        <v>545627.07669999998</v>
      </c>
      <c r="H27" s="27">
        <f>RA!J31</f>
        <v>6.87616982766259</v>
      </c>
      <c r="I27" s="20">
        <f>VLOOKUP(B27,RMS!B:D,3,FALSE)</f>
        <v>585915.54736106202</v>
      </c>
      <c r="J27" s="21">
        <f>VLOOKUP(B27,RMS!B:E,4,FALSE)</f>
        <v>545627.06183185801</v>
      </c>
      <c r="K27" s="22">
        <f t="shared" si="1"/>
        <v>8.3138937945477664E-2</v>
      </c>
      <c r="L27" s="22">
        <f t="shared" si="2"/>
        <v>1.4868141966871917E-2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77275.234200000006</v>
      </c>
      <c r="F28" s="25">
        <f>VLOOKUP(C28,RA!B32:I61,8,0)</f>
        <v>18790.698</v>
      </c>
      <c r="G28" s="16">
        <f t="shared" si="0"/>
        <v>58484.536200000002</v>
      </c>
      <c r="H28" s="27">
        <f>RA!J32</f>
        <v>24.316584989398802</v>
      </c>
      <c r="I28" s="20">
        <f>VLOOKUP(B28,RMS!B:D,3,FALSE)</f>
        <v>77275.141940897098</v>
      </c>
      <c r="J28" s="21">
        <f>VLOOKUP(B28,RMS!B:E,4,FALSE)</f>
        <v>58484.532088147404</v>
      </c>
      <c r="K28" s="22">
        <f t="shared" si="1"/>
        <v>9.2259102908428758E-2</v>
      </c>
      <c r="L28" s="22">
        <f t="shared" si="2"/>
        <v>4.1118525987258181E-3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113513.84269999999</v>
      </c>
      <c r="F30" s="25">
        <f>VLOOKUP(C30,RA!B34:I64,8,0)</f>
        <v>17466.813099999999</v>
      </c>
      <c r="G30" s="16">
        <f t="shared" si="0"/>
        <v>96047.029599999994</v>
      </c>
      <c r="H30" s="27">
        <f>RA!J34</f>
        <v>15.3873859650423</v>
      </c>
      <c r="I30" s="20">
        <f>VLOOKUP(B30,RMS!B:D,3,FALSE)</f>
        <v>113513.8557</v>
      </c>
      <c r="J30" s="21">
        <f>VLOOKUP(B30,RMS!B:E,4,FALSE)</f>
        <v>96047.027400000006</v>
      </c>
      <c r="K30" s="22">
        <f t="shared" si="1"/>
        <v>-1.3000000006286427E-2</v>
      </c>
      <c r="L30" s="22">
        <f t="shared" si="2"/>
        <v>2.199999988079071E-3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4325.5801000000001</v>
      </c>
      <c r="F31" s="25">
        <f>VLOOKUP(C31,RA!B35:I65,8,0)</f>
        <v>236.37909999999999</v>
      </c>
      <c r="G31" s="16">
        <f t="shared" si="0"/>
        <v>4089.201</v>
      </c>
      <c r="H31" s="27">
        <f>RA!J35</f>
        <v>5.4646797547455002</v>
      </c>
      <c r="I31" s="20">
        <f>VLOOKUP(B31,RMS!B:D,3,FALSE)</f>
        <v>4325.5727999999999</v>
      </c>
      <c r="J31" s="21">
        <f>VLOOKUP(B31,RMS!B:E,4,FALSE)</f>
        <v>4089.2004999999999</v>
      </c>
      <c r="K31" s="22">
        <f t="shared" si="1"/>
        <v>7.3000000002139132E-3</v>
      </c>
      <c r="L31" s="22">
        <f t="shared" si="2"/>
        <v>5.0000000010186341E-4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65419.73</v>
      </c>
      <c r="F32" s="25">
        <f>VLOOKUP(C32,RA!B34:I65,8,0)</f>
        <v>-6247.21</v>
      </c>
      <c r="G32" s="16">
        <f t="shared" si="0"/>
        <v>71666.94</v>
      </c>
      <c r="H32" s="27">
        <f>RA!J34</f>
        <v>15.3873859650423</v>
      </c>
      <c r="I32" s="20">
        <f>VLOOKUP(B32,RMS!B:D,3,FALSE)</f>
        <v>65419.73</v>
      </c>
      <c r="J32" s="21">
        <f>VLOOKUP(B32,RMS!B:E,4,FALSE)</f>
        <v>71666.94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74769.289999999994</v>
      </c>
      <c r="F33" s="25">
        <f>VLOOKUP(C33,RA!B34:I65,8,0)</f>
        <v>-3731.54</v>
      </c>
      <c r="G33" s="16">
        <f t="shared" si="0"/>
        <v>78500.829999999987</v>
      </c>
      <c r="H33" s="27">
        <f>RA!J34</f>
        <v>15.3873859650423</v>
      </c>
      <c r="I33" s="20">
        <f>VLOOKUP(B33,RMS!B:D,3,FALSE)</f>
        <v>74769.289999999994</v>
      </c>
      <c r="J33" s="21">
        <f>VLOOKUP(B33,RMS!B:E,4,FALSE)</f>
        <v>78500.83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412620.49</v>
      </c>
      <c r="F34" s="25">
        <f>VLOOKUP(C34,RA!B34:I66,8,0)</f>
        <v>-13932.52</v>
      </c>
      <c r="G34" s="16">
        <f t="shared" si="0"/>
        <v>426553.01</v>
      </c>
      <c r="H34" s="27">
        <f>RA!J35</f>
        <v>5.4646797547455002</v>
      </c>
      <c r="I34" s="20">
        <f>VLOOKUP(B34,RMS!B:D,3,FALSE)</f>
        <v>412620.49</v>
      </c>
      <c r="J34" s="21">
        <f>VLOOKUP(B34,RMS!B:E,4,FALSE)</f>
        <v>426553.01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116861.72</v>
      </c>
      <c r="F35" s="25">
        <f>VLOOKUP(C35,RA!B34:I67,8,0)</f>
        <v>-12580.54</v>
      </c>
      <c r="G35" s="16">
        <f t="shared" si="0"/>
        <v>129442.26000000001</v>
      </c>
      <c r="H35" s="27">
        <f>RA!J34</f>
        <v>15.3873859650423</v>
      </c>
      <c r="I35" s="20">
        <f>VLOOKUP(B35,RMS!B:D,3,FALSE)</f>
        <v>116861.72</v>
      </c>
      <c r="J35" s="21">
        <f>VLOOKUP(B35,RMS!B:E,4,FALSE)</f>
        <v>129442.26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5.4646797547455002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16927.3583</v>
      </c>
      <c r="F37" s="25">
        <f>VLOOKUP(C37,RA!B8:I68,8,0)</f>
        <v>859.1318</v>
      </c>
      <c r="G37" s="16">
        <f t="shared" si="0"/>
        <v>16068.226500000001</v>
      </c>
      <c r="H37" s="27">
        <f>RA!J35</f>
        <v>5.4646797547455002</v>
      </c>
      <c r="I37" s="20">
        <f>VLOOKUP(B37,RMS!B:D,3,FALSE)</f>
        <v>16927.358974358998</v>
      </c>
      <c r="J37" s="21">
        <f>VLOOKUP(B37,RMS!B:E,4,FALSE)</f>
        <v>16068.226324786299</v>
      </c>
      <c r="K37" s="22">
        <f t="shared" si="1"/>
        <v>-6.7435899836709723E-4</v>
      </c>
      <c r="L37" s="22">
        <f t="shared" si="2"/>
        <v>1.7521370136819314E-4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451006.01390000002</v>
      </c>
      <c r="F38" s="25">
        <f>VLOOKUP(C38,RA!B8:I69,8,0)</f>
        <v>26117.713199999998</v>
      </c>
      <c r="G38" s="16">
        <f t="shared" si="0"/>
        <v>424888.30070000002</v>
      </c>
      <c r="H38" s="27">
        <f>RA!J36</f>
        <v>-9.5494279783790006</v>
      </c>
      <c r="I38" s="20">
        <f>VLOOKUP(B38,RMS!B:D,3,FALSE)</f>
        <v>451006.00740427303</v>
      </c>
      <c r="J38" s="21">
        <f>VLOOKUP(B38,RMS!B:E,4,FALSE)</f>
        <v>424888.29839487199</v>
      </c>
      <c r="K38" s="22">
        <f t="shared" si="1"/>
        <v>6.4957269933074713E-3</v>
      </c>
      <c r="L38" s="22">
        <f t="shared" si="2"/>
        <v>2.3051280295476317E-3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30885.51</v>
      </c>
      <c r="F39" s="25">
        <f>VLOOKUP(C39,RA!B9:I70,8,0)</f>
        <v>-2754.07</v>
      </c>
      <c r="G39" s="16">
        <f t="shared" si="0"/>
        <v>33639.58</v>
      </c>
      <c r="H39" s="27">
        <f>RA!J37</f>
        <v>-4.9907388447850698</v>
      </c>
      <c r="I39" s="20">
        <f>VLOOKUP(B39,RMS!B:D,3,FALSE)</f>
        <v>30885.51</v>
      </c>
      <c r="J39" s="21">
        <f>VLOOKUP(B39,RMS!B:E,4,FALSE)</f>
        <v>33639.58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9021.3799999999992</v>
      </c>
      <c r="F40" s="25">
        <f>VLOOKUP(C40,RA!B10:I71,8,0)</f>
        <v>1217.3800000000001</v>
      </c>
      <c r="G40" s="16">
        <f t="shared" si="0"/>
        <v>7803.9999999999991</v>
      </c>
      <c r="H40" s="27">
        <f>RA!J38</f>
        <v>-3.3765943130938498</v>
      </c>
      <c r="I40" s="20">
        <f>VLOOKUP(B40,RMS!B:D,3,FALSE)</f>
        <v>9021.3799999999992</v>
      </c>
      <c r="J40" s="21">
        <f>VLOOKUP(B40,RMS!B:E,4,FALSE)</f>
        <v>7804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-10.765321612586201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7748.0749999999998</v>
      </c>
      <c r="F42" s="25">
        <f>VLOOKUP(C42,RA!B8:I72,8,0)</f>
        <v>718.62220000000002</v>
      </c>
      <c r="G42" s="16">
        <f t="shared" si="0"/>
        <v>7029.4528</v>
      </c>
      <c r="H42" s="27">
        <f>RA!J39</f>
        <v>-10.765321612586201</v>
      </c>
      <c r="I42" s="20">
        <f>VLOOKUP(B42,RMS!B:D,3,FALSE)</f>
        <v>7748.0750321458299</v>
      </c>
      <c r="J42" s="21">
        <f>VLOOKUP(B42,RMS!B:E,4,FALSE)</f>
        <v>7029.4522955903503</v>
      </c>
      <c r="K42" s="22">
        <f t="shared" si="1"/>
        <v>-3.2145830118679442E-5</v>
      </c>
      <c r="L42" s="22">
        <f t="shared" si="2"/>
        <v>5.0440964969311608E-4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13396520.323999999</v>
      </c>
      <c r="E7" s="53">
        <v>15386037.6818</v>
      </c>
      <c r="F7" s="54">
        <v>87.069332605668905</v>
      </c>
      <c r="G7" s="53">
        <v>20243312.151099999</v>
      </c>
      <c r="H7" s="54">
        <v>-33.822488019718499</v>
      </c>
      <c r="I7" s="53">
        <v>1331944.1466000001</v>
      </c>
      <c r="J7" s="54">
        <v>9.9424635232614005</v>
      </c>
      <c r="K7" s="53">
        <v>1569579.6325000001</v>
      </c>
      <c r="L7" s="54">
        <v>7.7535712574323501</v>
      </c>
      <c r="M7" s="54">
        <v>-0.151400719644596</v>
      </c>
      <c r="N7" s="53">
        <v>392929297.69569999</v>
      </c>
      <c r="O7" s="53">
        <v>3840422033.4833999</v>
      </c>
      <c r="P7" s="53">
        <v>761104</v>
      </c>
      <c r="Q7" s="53">
        <v>774386</v>
      </c>
      <c r="R7" s="54">
        <v>-1.7151653051579001</v>
      </c>
      <c r="S7" s="53">
        <v>17.601432030313902</v>
      </c>
      <c r="T7" s="53">
        <v>17.352133045406301</v>
      </c>
      <c r="U7" s="55">
        <v>1.4163562628211099</v>
      </c>
    </row>
    <row r="8" spans="1:23" ht="12" thickBot="1">
      <c r="A8" s="81">
        <v>42542</v>
      </c>
      <c r="B8" s="69" t="s">
        <v>6</v>
      </c>
      <c r="C8" s="70"/>
      <c r="D8" s="56">
        <v>453985.20079999999</v>
      </c>
      <c r="E8" s="56">
        <v>582569.95239999995</v>
      </c>
      <c r="F8" s="57">
        <v>77.928015155901505</v>
      </c>
      <c r="G8" s="56">
        <v>640033.94310000003</v>
      </c>
      <c r="H8" s="57">
        <v>-29.068574300743201</v>
      </c>
      <c r="I8" s="56">
        <v>123812.82369999999</v>
      </c>
      <c r="J8" s="57">
        <v>27.272436079815002</v>
      </c>
      <c r="K8" s="56">
        <v>145676.25589999999</v>
      </c>
      <c r="L8" s="57">
        <v>22.760707845339901</v>
      </c>
      <c r="M8" s="57">
        <v>-0.15008233198283299</v>
      </c>
      <c r="N8" s="56">
        <v>11372438.337099999</v>
      </c>
      <c r="O8" s="56">
        <v>136829151.10690001</v>
      </c>
      <c r="P8" s="56">
        <v>20785</v>
      </c>
      <c r="Q8" s="56">
        <v>21443</v>
      </c>
      <c r="R8" s="57">
        <v>-3.0686004756797098</v>
      </c>
      <c r="S8" s="56">
        <v>21.841962992542701</v>
      </c>
      <c r="T8" s="56">
        <v>22.597695103297099</v>
      </c>
      <c r="U8" s="58">
        <v>-3.46000087543614</v>
      </c>
    </row>
    <row r="9" spans="1:23" ht="12" thickBot="1">
      <c r="A9" s="82"/>
      <c r="B9" s="69" t="s">
        <v>7</v>
      </c>
      <c r="C9" s="70"/>
      <c r="D9" s="56">
        <v>46585.179700000001</v>
      </c>
      <c r="E9" s="56">
        <v>68491.606899999999</v>
      </c>
      <c r="F9" s="57">
        <v>68.015895389950302</v>
      </c>
      <c r="G9" s="56">
        <v>117108.92819999999</v>
      </c>
      <c r="H9" s="57">
        <v>-60.2206420842301</v>
      </c>
      <c r="I9" s="56">
        <v>10672.191000000001</v>
      </c>
      <c r="J9" s="57">
        <v>22.90898321897</v>
      </c>
      <c r="K9" s="56">
        <v>26878.609400000001</v>
      </c>
      <c r="L9" s="57">
        <v>22.9518020642255</v>
      </c>
      <c r="M9" s="57">
        <v>-0.60294854390792996</v>
      </c>
      <c r="N9" s="56">
        <v>1760041.4735999999</v>
      </c>
      <c r="O9" s="56">
        <v>19361942.675900001</v>
      </c>
      <c r="P9" s="56">
        <v>2772</v>
      </c>
      <c r="Q9" s="56">
        <v>3024</v>
      </c>
      <c r="R9" s="57">
        <v>-8.3333333333333393</v>
      </c>
      <c r="S9" s="56">
        <v>16.8056203823954</v>
      </c>
      <c r="T9" s="56">
        <v>16.696847486772501</v>
      </c>
      <c r="U9" s="58">
        <v>0.64724117972367701</v>
      </c>
    </row>
    <row r="10" spans="1:23" ht="12" thickBot="1">
      <c r="A10" s="82"/>
      <c r="B10" s="69" t="s">
        <v>8</v>
      </c>
      <c r="C10" s="70"/>
      <c r="D10" s="56">
        <v>80977.438599999994</v>
      </c>
      <c r="E10" s="56">
        <v>107148.1133</v>
      </c>
      <c r="F10" s="57">
        <v>75.575235163753504</v>
      </c>
      <c r="G10" s="56">
        <v>196342.12650000001</v>
      </c>
      <c r="H10" s="57">
        <v>-58.756971800445498</v>
      </c>
      <c r="I10" s="56">
        <v>24344.3436</v>
      </c>
      <c r="J10" s="57">
        <v>30.063118840116001</v>
      </c>
      <c r="K10" s="56">
        <v>50826.417300000001</v>
      </c>
      <c r="L10" s="57">
        <v>25.886659274824598</v>
      </c>
      <c r="M10" s="57">
        <v>-0.52102971460079694</v>
      </c>
      <c r="N10" s="56">
        <v>4102641.5007000002</v>
      </c>
      <c r="O10" s="56">
        <v>34930311.873599999</v>
      </c>
      <c r="P10" s="56">
        <v>80870</v>
      </c>
      <c r="Q10" s="56">
        <v>82682</v>
      </c>
      <c r="R10" s="57">
        <v>-2.19152899059045</v>
      </c>
      <c r="S10" s="56">
        <v>1.0013285346853</v>
      </c>
      <c r="T10" s="56">
        <v>0.97567073728260101</v>
      </c>
      <c r="U10" s="58">
        <v>2.5623755354940099</v>
      </c>
    </row>
    <row r="11" spans="1:23" ht="12" thickBot="1">
      <c r="A11" s="82"/>
      <c r="B11" s="69" t="s">
        <v>9</v>
      </c>
      <c r="C11" s="70"/>
      <c r="D11" s="56">
        <v>62513.4931</v>
      </c>
      <c r="E11" s="56">
        <v>65453.971100000002</v>
      </c>
      <c r="F11" s="57">
        <v>95.507563635050403</v>
      </c>
      <c r="G11" s="56">
        <v>67934.101899999994</v>
      </c>
      <c r="H11" s="57">
        <v>-7.9792161056007203</v>
      </c>
      <c r="I11" s="56">
        <v>13784.4488</v>
      </c>
      <c r="J11" s="57">
        <v>22.050357637109901</v>
      </c>
      <c r="K11" s="56">
        <v>16376.7768</v>
      </c>
      <c r="L11" s="57">
        <v>24.106857001078598</v>
      </c>
      <c r="M11" s="57">
        <v>-0.15829293099970701</v>
      </c>
      <c r="N11" s="56">
        <v>1454695.2572999999</v>
      </c>
      <c r="O11" s="56">
        <v>11614965.979</v>
      </c>
      <c r="P11" s="56">
        <v>3019</v>
      </c>
      <c r="Q11" s="56">
        <v>2815</v>
      </c>
      <c r="R11" s="57">
        <v>7.2468916518650097</v>
      </c>
      <c r="S11" s="56">
        <v>20.706688671745599</v>
      </c>
      <c r="T11" s="56">
        <v>20.702374884547101</v>
      </c>
      <c r="U11" s="58">
        <v>2.0832820094652E-2</v>
      </c>
    </row>
    <row r="12" spans="1:23" ht="12" thickBot="1">
      <c r="A12" s="82"/>
      <c r="B12" s="69" t="s">
        <v>10</v>
      </c>
      <c r="C12" s="70"/>
      <c r="D12" s="56">
        <v>194525.86309999999</v>
      </c>
      <c r="E12" s="56">
        <v>202988.25440000001</v>
      </c>
      <c r="F12" s="57">
        <v>95.831093121612696</v>
      </c>
      <c r="G12" s="56">
        <v>233846.95269999999</v>
      </c>
      <c r="H12" s="57">
        <v>-16.814882189397</v>
      </c>
      <c r="I12" s="56">
        <v>36373.8485</v>
      </c>
      <c r="J12" s="57">
        <v>18.698721044255802</v>
      </c>
      <c r="K12" s="56">
        <v>29401.126499999998</v>
      </c>
      <c r="L12" s="57">
        <v>12.5728071974145</v>
      </c>
      <c r="M12" s="57">
        <v>0.23715832793005401</v>
      </c>
      <c r="N12" s="56">
        <v>5772740.6675000004</v>
      </c>
      <c r="O12" s="56">
        <v>40680632.269900002</v>
      </c>
      <c r="P12" s="56">
        <v>2478</v>
      </c>
      <c r="Q12" s="56">
        <v>2431</v>
      </c>
      <c r="R12" s="57">
        <v>1.9333607568901701</v>
      </c>
      <c r="S12" s="56">
        <v>78.501155407586793</v>
      </c>
      <c r="T12" s="56">
        <v>84.099192225421703</v>
      </c>
      <c r="U12" s="58">
        <v>-7.1311521324358198</v>
      </c>
    </row>
    <row r="13" spans="1:23" ht="12" thickBot="1">
      <c r="A13" s="82"/>
      <c r="B13" s="69" t="s">
        <v>11</v>
      </c>
      <c r="C13" s="70"/>
      <c r="D13" s="56">
        <v>201008.88440000001</v>
      </c>
      <c r="E13" s="56">
        <v>257007.33609999999</v>
      </c>
      <c r="F13" s="57">
        <v>78.211341143113799</v>
      </c>
      <c r="G13" s="56">
        <v>377954.0367</v>
      </c>
      <c r="H13" s="57">
        <v>-46.816579562146501</v>
      </c>
      <c r="I13" s="56">
        <v>61619.661099999998</v>
      </c>
      <c r="J13" s="57">
        <v>30.6551928209199</v>
      </c>
      <c r="K13" s="56">
        <v>36876.252200000003</v>
      </c>
      <c r="L13" s="57">
        <v>9.7568086643483607</v>
      </c>
      <c r="M13" s="57">
        <v>0.67098491370009705</v>
      </c>
      <c r="N13" s="56">
        <v>5277222.7818</v>
      </c>
      <c r="O13" s="56">
        <v>59849169.806000002</v>
      </c>
      <c r="P13" s="56">
        <v>8692</v>
      </c>
      <c r="Q13" s="56">
        <v>8771</v>
      </c>
      <c r="R13" s="57">
        <v>-0.90069547372021397</v>
      </c>
      <c r="S13" s="56">
        <v>23.125734514496099</v>
      </c>
      <c r="T13" s="56">
        <v>23.6055876638924</v>
      </c>
      <c r="U13" s="58">
        <v>-2.0749747390531299</v>
      </c>
    </row>
    <row r="14" spans="1:23" ht="12" thickBot="1">
      <c r="A14" s="82"/>
      <c r="B14" s="69" t="s">
        <v>12</v>
      </c>
      <c r="C14" s="70"/>
      <c r="D14" s="56">
        <v>116804.5903</v>
      </c>
      <c r="E14" s="56">
        <v>151395.95199999999</v>
      </c>
      <c r="F14" s="57">
        <v>77.151726157116798</v>
      </c>
      <c r="G14" s="56">
        <v>220725.0631</v>
      </c>
      <c r="H14" s="57">
        <v>-47.081410393761502</v>
      </c>
      <c r="I14" s="56">
        <v>24089.804199999999</v>
      </c>
      <c r="J14" s="57">
        <v>20.6240218283613</v>
      </c>
      <c r="K14" s="56">
        <v>46335.574000000001</v>
      </c>
      <c r="L14" s="57">
        <v>20.992438896260499</v>
      </c>
      <c r="M14" s="57">
        <v>-0.48010131049633697</v>
      </c>
      <c r="N14" s="56">
        <v>2887011.9169000001</v>
      </c>
      <c r="O14" s="56">
        <v>27442424.625500001</v>
      </c>
      <c r="P14" s="56">
        <v>2189</v>
      </c>
      <c r="Q14" s="56">
        <v>2084</v>
      </c>
      <c r="R14" s="57">
        <v>5.0383877159308996</v>
      </c>
      <c r="S14" s="56">
        <v>53.359794563727696</v>
      </c>
      <c r="T14" s="56">
        <v>58.022808973128598</v>
      </c>
      <c r="U14" s="58">
        <v>-8.7388162708007293</v>
      </c>
    </row>
    <row r="15" spans="1:23" ht="12" thickBot="1">
      <c r="A15" s="82"/>
      <c r="B15" s="69" t="s">
        <v>13</v>
      </c>
      <c r="C15" s="70"/>
      <c r="D15" s="56">
        <v>80964.365999999995</v>
      </c>
      <c r="E15" s="56">
        <v>111582.3882</v>
      </c>
      <c r="F15" s="57">
        <v>72.560165906181993</v>
      </c>
      <c r="G15" s="56">
        <v>179649.22200000001</v>
      </c>
      <c r="H15" s="57">
        <v>-54.931969591273798</v>
      </c>
      <c r="I15" s="56">
        <v>19572.341899999999</v>
      </c>
      <c r="J15" s="57">
        <v>24.1740198397898</v>
      </c>
      <c r="K15" s="56">
        <v>27010.001100000001</v>
      </c>
      <c r="L15" s="57">
        <v>15.0348555920827</v>
      </c>
      <c r="M15" s="57">
        <v>-0.27536686031456697</v>
      </c>
      <c r="N15" s="56">
        <v>2448011.8889000001</v>
      </c>
      <c r="O15" s="56">
        <v>22922433.1567</v>
      </c>
      <c r="P15" s="56">
        <v>3765</v>
      </c>
      <c r="Q15" s="56">
        <v>4017</v>
      </c>
      <c r="R15" s="57">
        <v>-6.2733383121732604</v>
      </c>
      <c r="S15" s="56">
        <v>21.504479681274901</v>
      </c>
      <c r="T15" s="56">
        <v>21.004976997759499</v>
      </c>
      <c r="U15" s="58">
        <v>2.3227843264225601</v>
      </c>
    </row>
    <row r="16" spans="1:23" ht="12" thickBot="1">
      <c r="A16" s="82"/>
      <c r="B16" s="69" t="s">
        <v>14</v>
      </c>
      <c r="C16" s="70"/>
      <c r="D16" s="56">
        <v>772729.3162</v>
      </c>
      <c r="E16" s="56">
        <v>822973.20649999997</v>
      </c>
      <c r="F16" s="57">
        <v>93.894832796114898</v>
      </c>
      <c r="G16" s="56">
        <v>1079326.21</v>
      </c>
      <c r="H16" s="57">
        <v>-28.406323404302402</v>
      </c>
      <c r="I16" s="56">
        <v>29648.768</v>
      </c>
      <c r="J16" s="57">
        <v>3.8368892416042599</v>
      </c>
      <c r="K16" s="56">
        <v>29410.192500000001</v>
      </c>
      <c r="L16" s="57">
        <v>2.7248659605885002</v>
      </c>
      <c r="M16" s="57">
        <v>8.1120006269930003E-3</v>
      </c>
      <c r="N16" s="56">
        <v>22169980.002700001</v>
      </c>
      <c r="O16" s="56">
        <v>194564133.90540001</v>
      </c>
      <c r="P16" s="56">
        <v>46209</v>
      </c>
      <c r="Q16" s="56">
        <v>44838</v>
      </c>
      <c r="R16" s="57">
        <v>3.0576742941255102</v>
      </c>
      <c r="S16" s="56">
        <v>16.722485147914899</v>
      </c>
      <c r="T16" s="56">
        <v>16.866174220527199</v>
      </c>
      <c r="U16" s="58">
        <v>-0.85925669146273997</v>
      </c>
    </row>
    <row r="17" spans="1:21" ht="12" thickBot="1">
      <c r="A17" s="82"/>
      <c r="B17" s="69" t="s">
        <v>15</v>
      </c>
      <c r="C17" s="70"/>
      <c r="D17" s="56">
        <v>405963.77630000003</v>
      </c>
      <c r="E17" s="56">
        <v>479156.11780000001</v>
      </c>
      <c r="F17" s="57">
        <v>84.724740271280297</v>
      </c>
      <c r="G17" s="56">
        <v>810924.10320000001</v>
      </c>
      <c r="H17" s="57">
        <v>-49.938129265362797</v>
      </c>
      <c r="I17" s="56">
        <v>50178.685700000002</v>
      </c>
      <c r="J17" s="57">
        <v>12.360384997236499</v>
      </c>
      <c r="K17" s="56">
        <v>-27.687799999999999</v>
      </c>
      <c r="L17" s="57">
        <v>-3.4143515886059998E-3</v>
      </c>
      <c r="M17" s="57">
        <v>-1813.30309739308</v>
      </c>
      <c r="N17" s="56">
        <v>18492373.278499998</v>
      </c>
      <c r="O17" s="56">
        <v>216866523.9154</v>
      </c>
      <c r="P17" s="56">
        <v>13511</v>
      </c>
      <c r="Q17" s="56">
        <v>13641</v>
      </c>
      <c r="R17" s="57">
        <v>-0.95300931016787405</v>
      </c>
      <c r="S17" s="56">
        <v>30.046908171119799</v>
      </c>
      <c r="T17" s="56">
        <v>30.719272524008499</v>
      </c>
      <c r="U17" s="58">
        <v>-2.2377156047454099</v>
      </c>
    </row>
    <row r="18" spans="1:21" ht="12" customHeight="1" thickBot="1">
      <c r="A18" s="82"/>
      <c r="B18" s="69" t="s">
        <v>16</v>
      </c>
      <c r="C18" s="70"/>
      <c r="D18" s="56">
        <v>1188595.4746000001</v>
      </c>
      <c r="E18" s="56">
        <v>1410839.1669999999</v>
      </c>
      <c r="F18" s="57">
        <v>84.247411214661895</v>
      </c>
      <c r="G18" s="56">
        <v>2421253.9287999999</v>
      </c>
      <c r="H18" s="57">
        <v>-50.909920662923597</v>
      </c>
      <c r="I18" s="56">
        <v>120174.0165</v>
      </c>
      <c r="J18" s="57">
        <v>10.1105901097632</v>
      </c>
      <c r="K18" s="56">
        <v>172958.9437</v>
      </c>
      <c r="L18" s="57">
        <v>7.1433624388880297</v>
      </c>
      <c r="M18" s="57">
        <v>-0.305187613145674</v>
      </c>
      <c r="N18" s="56">
        <v>33190482.6624</v>
      </c>
      <c r="O18" s="56">
        <v>411984991.6354</v>
      </c>
      <c r="P18" s="56">
        <v>56888</v>
      </c>
      <c r="Q18" s="56">
        <v>60485</v>
      </c>
      <c r="R18" s="57">
        <v>-5.9469289906588401</v>
      </c>
      <c r="S18" s="56">
        <v>20.8936062895514</v>
      </c>
      <c r="T18" s="56">
        <v>20.620121373894399</v>
      </c>
      <c r="U18" s="58">
        <v>1.3089406963402499</v>
      </c>
    </row>
    <row r="19" spans="1:21" ht="12" customHeight="1" thickBot="1">
      <c r="A19" s="82"/>
      <c r="B19" s="69" t="s">
        <v>17</v>
      </c>
      <c r="C19" s="70"/>
      <c r="D19" s="56">
        <v>326032.59840000002</v>
      </c>
      <c r="E19" s="56">
        <v>437107.04440000001</v>
      </c>
      <c r="F19" s="57">
        <v>74.588731199135097</v>
      </c>
      <c r="G19" s="56">
        <v>554787.44570000004</v>
      </c>
      <c r="H19" s="57">
        <v>-41.232881002087197</v>
      </c>
      <c r="I19" s="56">
        <v>12719.525799999999</v>
      </c>
      <c r="J19" s="57">
        <v>3.9013049193304199</v>
      </c>
      <c r="K19" s="56">
        <v>42113.126400000001</v>
      </c>
      <c r="L19" s="57">
        <v>7.5908578549148702</v>
      </c>
      <c r="M19" s="57">
        <v>-0.69796766739217897</v>
      </c>
      <c r="N19" s="56">
        <v>11509151.701400001</v>
      </c>
      <c r="O19" s="56">
        <v>122177428.86130001</v>
      </c>
      <c r="P19" s="56">
        <v>6517</v>
      </c>
      <c r="Q19" s="56">
        <v>7197</v>
      </c>
      <c r="R19" s="57">
        <v>-9.4483812699736092</v>
      </c>
      <c r="S19" s="56">
        <v>50.028018781648001</v>
      </c>
      <c r="T19" s="56">
        <v>46.375999736001098</v>
      </c>
      <c r="U19" s="58">
        <v>7.2999473786608799</v>
      </c>
    </row>
    <row r="20" spans="1:21" ht="12" thickBot="1">
      <c r="A20" s="82"/>
      <c r="B20" s="69" t="s">
        <v>18</v>
      </c>
      <c r="C20" s="70"/>
      <c r="D20" s="56">
        <v>821073.9192</v>
      </c>
      <c r="E20" s="56">
        <v>972854.42729999998</v>
      </c>
      <c r="F20" s="57">
        <v>84.398435794629407</v>
      </c>
      <c r="G20" s="56">
        <v>1109051.7775000001</v>
      </c>
      <c r="H20" s="57">
        <v>-25.9661328841791</v>
      </c>
      <c r="I20" s="56">
        <v>81604.467999999993</v>
      </c>
      <c r="J20" s="57">
        <v>9.9387480337348908</v>
      </c>
      <c r="K20" s="56">
        <v>65933.677200000006</v>
      </c>
      <c r="L20" s="57">
        <v>5.9450495042374198</v>
      </c>
      <c r="M20" s="57">
        <v>0.23767506175129599</v>
      </c>
      <c r="N20" s="56">
        <v>21510629.573899999</v>
      </c>
      <c r="O20" s="56">
        <v>218233517.30199999</v>
      </c>
      <c r="P20" s="56">
        <v>33979</v>
      </c>
      <c r="Q20" s="56">
        <v>35386</v>
      </c>
      <c r="R20" s="57">
        <v>-3.97614875939637</v>
      </c>
      <c r="S20" s="56">
        <v>24.164157838665101</v>
      </c>
      <c r="T20" s="56">
        <v>24.110322836715099</v>
      </c>
      <c r="U20" s="58">
        <v>0.22278865379629501</v>
      </c>
    </row>
    <row r="21" spans="1:21" ht="12" customHeight="1" thickBot="1">
      <c r="A21" s="82"/>
      <c r="B21" s="69" t="s">
        <v>19</v>
      </c>
      <c r="C21" s="70"/>
      <c r="D21" s="56">
        <v>245442.12599999999</v>
      </c>
      <c r="E21" s="56">
        <v>314289.45059999998</v>
      </c>
      <c r="F21" s="57">
        <v>78.094293502831306</v>
      </c>
      <c r="G21" s="56">
        <v>352655.9509</v>
      </c>
      <c r="H21" s="57">
        <v>-30.401819287717601</v>
      </c>
      <c r="I21" s="56">
        <v>34470.129200000003</v>
      </c>
      <c r="J21" s="57">
        <v>14.044096570447699</v>
      </c>
      <c r="K21" s="56">
        <v>38727.950799999999</v>
      </c>
      <c r="L21" s="57">
        <v>10.981794210806299</v>
      </c>
      <c r="M21" s="57">
        <v>-0.109941825272098</v>
      </c>
      <c r="N21" s="56">
        <v>6471777.3064999999</v>
      </c>
      <c r="O21" s="56">
        <v>73834469.282100007</v>
      </c>
      <c r="P21" s="56">
        <v>22006</v>
      </c>
      <c r="Q21" s="56">
        <v>23933</v>
      </c>
      <c r="R21" s="57">
        <v>-8.05164417331717</v>
      </c>
      <c r="S21" s="56">
        <v>11.153418431336901</v>
      </c>
      <c r="T21" s="56">
        <v>11.602330873689001</v>
      </c>
      <c r="U21" s="58">
        <v>-4.0248865862583001</v>
      </c>
    </row>
    <row r="22" spans="1:21" ht="12" customHeight="1" thickBot="1">
      <c r="A22" s="82"/>
      <c r="B22" s="69" t="s">
        <v>20</v>
      </c>
      <c r="C22" s="70"/>
      <c r="D22" s="56">
        <v>1091824.5393999999</v>
      </c>
      <c r="E22" s="56">
        <v>1241524.8459000001</v>
      </c>
      <c r="F22" s="57">
        <v>87.942222260443003</v>
      </c>
      <c r="G22" s="56">
        <v>1442165.7522</v>
      </c>
      <c r="H22" s="57">
        <v>-24.292714777449198</v>
      </c>
      <c r="I22" s="56">
        <v>16034.281999999999</v>
      </c>
      <c r="J22" s="57">
        <v>1.46857681077689</v>
      </c>
      <c r="K22" s="56">
        <v>173217.65760000001</v>
      </c>
      <c r="L22" s="57">
        <v>12.010939611883</v>
      </c>
      <c r="M22" s="57">
        <v>-0.90743275124394696</v>
      </c>
      <c r="N22" s="56">
        <v>35363955.090700001</v>
      </c>
      <c r="O22" s="56">
        <v>253532711.7563</v>
      </c>
      <c r="P22" s="56">
        <v>68007</v>
      </c>
      <c r="Q22" s="56">
        <v>69433</v>
      </c>
      <c r="R22" s="57">
        <v>-2.0537784626906501</v>
      </c>
      <c r="S22" s="56">
        <v>16.054590548031801</v>
      </c>
      <c r="T22" s="56">
        <v>15.864285878472799</v>
      </c>
      <c r="U22" s="58">
        <v>1.18535984452358</v>
      </c>
    </row>
    <row r="23" spans="1:21" ht="12" thickBot="1">
      <c r="A23" s="82"/>
      <c r="B23" s="69" t="s">
        <v>21</v>
      </c>
      <c r="C23" s="70"/>
      <c r="D23" s="56">
        <v>2159882.5918000001</v>
      </c>
      <c r="E23" s="56">
        <v>2601060.5509000001</v>
      </c>
      <c r="F23" s="57">
        <v>83.038535610124597</v>
      </c>
      <c r="G23" s="56">
        <v>2819904.2097999998</v>
      </c>
      <c r="H23" s="57">
        <v>-23.4058169673363</v>
      </c>
      <c r="I23" s="56">
        <v>179287.38209999999</v>
      </c>
      <c r="J23" s="57">
        <v>8.3007929588703107</v>
      </c>
      <c r="K23" s="56">
        <v>382028.3823</v>
      </c>
      <c r="L23" s="57">
        <v>13.547565941152801</v>
      </c>
      <c r="M23" s="57">
        <v>-0.53069617230897603</v>
      </c>
      <c r="N23" s="56">
        <v>65882195.957199998</v>
      </c>
      <c r="O23" s="56">
        <v>557789265.2536</v>
      </c>
      <c r="P23" s="56">
        <v>67915</v>
      </c>
      <c r="Q23" s="56">
        <v>70679</v>
      </c>
      <c r="R23" s="57">
        <v>-3.9106382376660598</v>
      </c>
      <c r="S23" s="56">
        <v>31.802732707060301</v>
      </c>
      <c r="T23" s="56">
        <v>31.055002502865101</v>
      </c>
      <c r="U23" s="58">
        <v>2.3511507991551701</v>
      </c>
    </row>
    <row r="24" spans="1:21" ht="12" thickBot="1">
      <c r="A24" s="82"/>
      <c r="B24" s="69" t="s">
        <v>22</v>
      </c>
      <c r="C24" s="70"/>
      <c r="D24" s="56">
        <v>193787.95120000001</v>
      </c>
      <c r="E24" s="56">
        <v>183187.1207</v>
      </c>
      <c r="F24" s="57">
        <v>105.786886359419</v>
      </c>
      <c r="G24" s="56">
        <v>266268.21419999999</v>
      </c>
      <c r="H24" s="57">
        <v>-27.220771813776601</v>
      </c>
      <c r="I24" s="56">
        <v>28531.421999999999</v>
      </c>
      <c r="J24" s="57">
        <v>14.7230113241426</v>
      </c>
      <c r="K24" s="56">
        <v>42338.731599999999</v>
      </c>
      <c r="L24" s="57">
        <v>15.9007832486526</v>
      </c>
      <c r="M24" s="57">
        <v>-0.32611533407391902</v>
      </c>
      <c r="N24" s="56">
        <v>5707158.2537000002</v>
      </c>
      <c r="O24" s="56">
        <v>52713102.7531</v>
      </c>
      <c r="P24" s="56">
        <v>19774</v>
      </c>
      <c r="Q24" s="56">
        <v>20096</v>
      </c>
      <c r="R24" s="57">
        <v>-1.6023089171974501</v>
      </c>
      <c r="S24" s="56">
        <v>9.8001391321937898</v>
      </c>
      <c r="T24" s="56">
        <v>9.8189670183120992</v>
      </c>
      <c r="U24" s="58">
        <v>-0.192118559383128</v>
      </c>
    </row>
    <row r="25" spans="1:21" ht="12" thickBot="1">
      <c r="A25" s="82"/>
      <c r="B25" s="69" t="s">
        <v>23</v>
      </c>
      <c r="C25" s="70"/>
      <c r="D25" s="56">
        <v>210050.08489999999</v>
      </c>
      <c r="E25" s="56">
        <v>222081.32430000001</v>
      </c>
      <c r="F25" s="57">
        <v>94.582507359444804</v>
      </c>
      <c r="G25" s="56">
        <v>236995.0674</v>
      </c>
      <c r="H25" s="57">
        <v>-11.36942755628</v>
      </c>
      <c r="I25" s="56">
        <v>16429.098099999999</v>
      </c>
      <c r="J25" s="57">
        <v>7.8215146201066803</v>
      </c>
      <c r="K25" s="56">
        <v>11862.6248</v>
      </c>
      <c r="L25" s="57">
        <v>5.0054310961579098</v>
      </c>
      <c r="M25" s="57">
        <v>0.38494628102879902</v>
      </c>
      <c r="N25" s="56">
        <v>5845321.8658999996</v>
      </c>
      <c r="O25" s="56">
        <v>65841414.246100001</v>
      </c>
      <c r="P25" s="56">
        <v>13638</v>
      </c>
      <c r="Q25" s="56">
        <v>13301</v>
      </c>
      <c r="R25" s="57">
        <v>2.5336440869107699</v>
      </c>
      <c r="S25" s="56">
        <v>15.4018246737058</v>
      </c>
      <c r="T25" s="56">
        <v>13.911193632057699</v>
      </c>
      <c r="U25" s="58">
        <v>9.6782756149205191</v>
      </c>
    </row>
    <row r="26" spans="1:21" ht="12" thickBot="1">
      <c r="A26" s="82"/>
      <c r="B26" s="69" t="s">
        <v>24</v>
      </c>
      <c r="C26" s="70"/>
      <c r="D26" s="56">
        <v>579403.57070000004</v>
      </c>
      <c r="E26" s="56">
        <v>485861.60310000001</v>
      </c>
      <c r="F26" s="57">
        <v>119.252801004064</v>
      </c>
      <c r="G26" s="56">
        <v>495547.8039</v>
      </c>
      <c r="H26" s="57">
        <v>16.921831988770499</v>
      </c>
      <c r="I26" s="56">
        <v>115692.5632</v>
      </c>
      <c r="J26" s="57">
        <v>19.9675267896998</v>
      </c>
      <c r="K26" s="56">
        <v>107177.2092</v>
      </c>
      <c r="L26" s="57">
        <v>21.628026268405801</v>
      </c>
      <c r="M26" s="57">
        <v>7.9451163764768004E-2</v>
      </c>
      <c r="N26" s="56">
        <v>12900579.089299999</v>
      </c>
      <c r="O26" s="56">
        <v>124387896.8416</v>
      </c>
      <c r="P26" s="56">
        <v>40617</v>
      </c>
      <c r="Q26" s="56">
        <v>39115</v>
      </c>
      <c r="R26" s="57">
        <v>3.83995909497634</v>
      </c>
      <c r="S26" s="56">
        <v>14.265050858015099</v>
      </c>
      <c r="T26" s="56">
        <v>14.053633969065601</v>
      </c>
      <c r="U26" s="58">
        <v>1.48206193622333</v>
      </c>
    </row>
    <row r="27" spans="1:21" ht="12" thickBot="1">
      <c r="A27" s="82"/>
      <c r="B27" s="69" t="s">
        <v>25</v>
      </c>
      <c r="C27" s="70"/>
      <c r="D27" s="56">
        <v>141964.36379999999</v>
      </c>
      <c r="E27" s="56">
        <v>179794.07930000001</v>
      </c>
      <c r="F27" s="57">
        <v>78.959420884556394</v>
      </c>
      <c r="G27" s="56">
        <v>233556.467</v>
      </c>
      <c r="H27" s="57">
        <v>-39.216256512391901</v>
      </c>
      <c r="I27" s="56">
        <v>38735.292500000003</v>
      </c>
      <c r="J27" s="57">
        <v>27.285222476374699</v>
      </c>
      <c r="K27" s="56">
        <v>62208.762900000002</v>
      </c>
      <c r="L27" s="57">
        <v>26.635427269072402</v>
      </c>
      <c r="M27" s="57">
        <v>-0.37733382413878502</v>
      </c>
      <c r="N27" s="56">
        <v>3890217.4281000001</v>
      </c>
      <c r="O27" s="56">
        <v>42318451.634099998</v>
      </c>
      <c r="P27" s="56">
        <v>19792</v>
      </c>
      <c r="Q27" s="56">
        <v>21021</v>
      </c>
      <c r="R27" s="57">
        <v>-5.8465344179629897</v>
      </c>
      <c r="S27" s="56">
        <v>7.17281547089733</v>
      </c>
      <c r="T27" s="56">
        <v>7.2602830597973496</v>
      </c>
      <c r="U27" s="58">
        <v>-1.2194317455244701</v>
      </c>
    </row>
    <row r="28" spans="1:21" ht="12" thickBot="1">
      <c r="A28" s="82"/>
      <c r="B28" s="69" t="s">
        <v>26</v>
      </c>
      <c r="C28" s="70"/>
      <c r="D28" s="56">
        <v>692789.32350000006</v>
      </c>
      <c r="E28" s="56">
        <v>630241.61690000002</v>
      </c>
      <c r="F28" s="57">
        <v>109.924401201504</v>
      </c>
      <c r="G28" s="56">
        <v>801536.59259999997</v>
      </c>
      <c r="H28" s="57">
        <v>-13.567349276874401</v>
      </c>
      <c r="I28" s="56">
        <v>32091.064600000002</v>
      </c>
      <c r="J28" s="57">
        <v>4.6321534572551801</v>
      </c>
      <c r="K28" s="56">
        <v>-55104.128499999999</v>
      </c>
      <c r="L28" s="57">
        <v>-6.8748113322256303</v>
      </c>
      <c r="M28" s="57">
        <v>-1.58237132994491</v>
      </c>
      <c r="N28" s="56">
        <v>19011106.872400001</v>
      </c>
      <c r="O28" s="56">
        <v>180561118.5054</v>
      </c>
      <c r="P28" s="56">
        <v>31922</v>
      </c>
      <c r="Q28" s="56">
        <v>32070</v>
      </c>
      <c r="R28" s="57">
        <v>-0.461490489554095</v>
      </c>
      <c r="S28" s="56">
        <v>21.7025663648894</v>
      </c>
      <c r="T28" s="56">
        <v>21.485152332397899</v>
      </c>
      <c r="U28" s="58">
        <v>1.0017895065317</v>
      </c>
    </row>
    <row r="29" spans="1:21" ht="12" thickBot="1">
      <c r="A29" s="82"/>
      <c r="B29" s="69" t="s">
        <v>27</v>
      </c>
      <c r="C29" s="70"/>
      <c r="D29" s="56">
        <v>474502.80219999998</v>
      </c>
      <c r="E29" s="56">
        <v>530295.74840000004</v>
      </c>
      <c r="F29" s="57">
        <v>89.478899959440099</v>
      </c>
      <c r="G29" s="56">
        <v>525984.08409999998</v>
      </c>
      <c r="H29" s="57">
        <v>-9.7876121077101494</v>
      </c>
      <c r="I29" s="56">
        <v>83042.488400000002</v>
      </c>
      <c r="J29" s="57">
        <v>17.500947942768502</v>
      </c>
      <c r="K29" s="56">
        <v>60546.648999999998</v>
      </c>
      <c r="L29" s="57">
        <v>11.5111180794757</v>
      </c>
      <c r="M29" s="57">
        <v>0.37154557306713998</v>
      </c>
      <c r="N29" s="56">
        <v>12594072.0328</v>
      </c>
      <c r="O29" s="56">
        <v>134619558.1406</v>
      </c>
      <c r="P29" s="56">
        <v>83970</v>
      </c>
      <c r="Q29" s="56">
        <v>85363</v>
      </c>
      <c r="R29" s="57">
        <v>-1.6318545505663999</v>
      </c>
      <c r="S29" s="56">
        <v>5.6508610479933301</v>
      </c>
      <c r="T29" s="56">
        <v>5.7662892927849301</v>
      </c>
      <c r="U29" s="58">
        <v>-2.0426664858904799</v>
      </c>
    </row>
    <row r="30" spans="1:21" ht="12" thickBot="1">
      <c r="A30" s="82"/>
      <c r="B30" s="69" t="s">
        <v>28</v>
      </c>
      <c r="C30" s="70"/>
      <c r="D30" s="56">
        <v>888823.01509999996</v>
      </c>
      <c r="E30" s="56">
        <v>1049131.169</v>
      </c>
      <c r="F30" s="57">
        <v>84.719913139860196</v>
      </c>
      <c r="G30" s="56">
        <v>1495163.7482</v>
      </c>
      <c r="H30" s="57">
        <v>-40.553466724294402</v>
      </c>
      <c r="I30" s="56">
        <v>112586.0865</v>
      </c>
      <c r="J30" s="57">
        <v>12.6668734480658</v>
      </c>
      <c r="K30" s="56">
        <v>121714.0241</v>
      </c>
      <c r="L30" s="57">
        <v>8.1405146591153805</v>
      </c>
      <c r="M30" s="57">
        <v>-7.4994953683402005E-2</v>
      </c>
      <c r="N30" s="56">
        <v>25689079.3136</v>
      </c>
      <c r="O30" s="56">
        <v>207792354.45019999</v>
      </c>
      <c r="P30" s="56">
        <v>59741</v>
      </c>
      <c r="Q30" s="56">
        <v>58351</v>
      </c>
      <c r="R30" s="57">
        <v>2.3821356960463498</v>
      </c>
      <c r="S30" s="56">
        <v>14.8779400261127</v>
      </c>
      <c r="T30" s="56">
        <v>15.543828443385699</v>
      </c>
      <c r="U30" s="58">
        <v>-4.4756761763004604</v>
      </c>
    </row>
    <row r="31" spans="1:21" ht="12" thickBot="1">
      <c r="A31" s="82"/>
      <c r="B31" s="69" t="s">
        <v>29</v>
      </c>
      <c r="C31" s="70"/>
      <c r="D31" s="56">
        <v>585915.63049999997</v>
      </c>
      <c r="E31" s="56">
        <v>1057992.2912999999</v>
      </c>
      <c r="F31" s="57">
        <v>55.3799527007953</v>
      </c>
      <c r="G31" s="56">
        <v>896877.76150000002</v>
      </c>
      <c r="H31" s="57">
        <v>-34.6716291058355</v>
      </c>
      <c r="I31" s="56">
        <v>40288.553800000002</v>
      </c>
      <c r="J31" s="57">
        <v>6.87616982766259</v>
      </c>
      <c r="K31" s="56">
        <v>304.90660000000003</v>
      </c>
      <c r="L31" s="57">
        <v>3.3996450027934E-2</v>
      </c>
      <c r="M31" s="57">
        <v>131.13408237145401</v>
      </c>
      <c r="N31" s="56">
        <v>22056526.1076</v>
      </c>
      <c r="O31" s="56">
        <v>222168592.1239</v>
      </c>
      <c r="P31" s="56">
        <v>24495</v>
      </c>
      <c r="Q31" s="56">
        <v>23916</v>
      </c>
      <c r="R31" s="57">
        <v>2.4209734069242401</v>
      </c>
      <c r="S31" s="56">
        <v>23.919805286793199</v>
      </c>
      <c r="T31" s="56">
        <v>23.697098569994999</v>
      </c>
      <c r="U31" s="58">
        <v>0.93105572611495302</v>
      </c>
    </row>
    <row r="32" spans="1:21" ht="12" thickBot="1">
      <c r="A32" s="82"/>
      <c r="B32" s="69" t="s">
        <v>30</v>
      </c>
      <c r="C32" s="70"/>
      <c r="D32" s="56">
        <v>77275.234200000006</v>
      </c>
      <c r="E32" s="56">
        <v>92414.814599999998</v>
      </c>
      <c r="F32" s="57">
        <v>83.617799304658305</v>
      </c>
      <c r="G32" s="56">
        <v>126309.61900000001</v>
      </c>
      <c r="H32" s="57">
        <v>-38.820784345806601</v>
      </c>
      <c r="I32" s="56">
        <v>18790.698</v>
      </c>
      <c r="J32" s="57">
        <v>24.316584989398802</v>
      </c>
      <c r="K32" s="56">
        <v>28075.088899999999</v>
      </c>
      <c r="L32" s="57">
        <v>22.227197835186299</v>
      </c>
      <c r="M32" s="57">
        <v>-0.33069853965805301</v>
      </c>
      <c r="N32" s="56">
        <v>3024653.5762</v>
      </c>
      <c r="O32" s="56">
        <v>21888822.709199999</v>
      </c>
      <c r="P32" s="56">
        <v>15770</v>
      </c>
      <c r="Q32" s="56">
        <v>16419</v>
      </c>
      <c r="R32" s="57">
        <v>-3.9527376819538298</v>
      </c>
      <c r="S32" s="56">
        <v>4.9001416740646802</v>
      </c>
      <c r="T32" s="56">
        <v>4.7459150191850901</v>
      </c>
      <c r="U32" s="58">
        <v>3.1473917518727301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113513.84269999999</v>
      </c>
      <c r="E34" s="56">
        <v>92515.281099999993</v>
      </c>
      <c r="F34" s="57">
        <v>122.69739804098199</v>
      </c>
      <c r="G34" s="56">
        <v>146937.53339999999</v>
      </c>
      <c r="H34" s="57">
        <v>-22.7468706780401</v>
      </c>
      <c r="I34" s="56">
        <v>17466.813099999999</v>
      </c>
      <c r="J34" s="57">
        <v>15.3873859650423</v>
      </c>
      <c r="K34" s="56">
        <v>12054.0103</v>
      </c>
      <c r="L34" s="57">
        <v>8.2034930225662794</v>
      </c>
      <c r="M34" s="57">
        <v>0.449045808431074</v>
      </c>
      <c r="N34" s="56">
        <v>3312092.6083999998</v>
      </c>
      <c r="O34" s="56">
        <v>34955265.5035</v>
      </c>
      <c r="P34" s="56">
        <v>8156</v>
      </c>
      <c r="Q34" s="56">
        <v>8407</v>
      </c>
      <c r="R34" s="57">
        <v>-2.9856072320685101</v>
      </c>
      <c r="S34" s="56">
        <v>13.9178326017656</v>
      </c>
      <c r="T34" s="56">
        <v>14.1992899369573</v>
      </c>
      <c r="U34" s="58">
        <v>-2.0222784915233301</v>
      </c>
    </row>
    <row r="35" spans="1:21" ht="12" customHeight="1" thickBot="1">
      <c r="A35" s="82"/>
      <c r="B35" s="69" t="s">
        <v>78</v>
      </c>
      <c r="C35" s="70"/>
      <c r="D35" s="56">
        <v>4325.5801000000001</v>
      </c>
      <c r="E35" s="59"/>
      <c r="F35" s="59"/>
      <c r="G35" s="59"/>
      <c r="H35" s="59"/>
      <c r="I35" s="56">
        <v>236.37909999999999</v>
      </c>
      <c r="J35" s="57">
        <v>5.4646797547455002</v>
      </c>
      <c r="K35" s="59"/>
      <c r="L35" s="59"/>
      <c r="M35" s="59"/>
      <c r="N35" s="56">
        <v>137365.4179</v>
      </c>
      <c r="O35" s="56">
        <v>359645.46779999998</v>
      </c>
      <c r="P35" s="56">
        <v>792</v>
      </c>
      <c r="Q35" s="56">
        <v>832</v>
      </c>
      <c r="R35" s="57">
        <v>-4.8076923076923102</v>
      </c>
      <c r="S35" s="56">
        <v>5.46159103535354</v>
      </c>
      <c r="T35" s="56">
        <v>5.9033825721153903</v>
      </c>
      <c r="U35" s="58">
        <v>-8.0890629470804303</v>
      </c>
    </row>
    <row r="36" spans="1:21" ht="12" customHeight="1" thickBot="1">
      <c r="A36" s="82"/>
      <c r="B36" s="69" t="s">
        <v>64</v>
      </c>
      <c r="C36" s="70"/>
      <c r="D36" s="56">
        <v>65419.73</v>
      </c>
      <c r="E36" s="59"/>
      <c r="F36" s="59"/>
      <c r="G36" s="56">
        <v>84597.52</v>
      </c>
      <c r="H36" s="57">
        <v>-22.669447047620299</v>
      </c>
      <c r="I36" s="56">
        <v>-6247.21</v>
      </c>
      <c r="J36" s="57">
        <v>-9.5494279783790006</v>
      </c>
      <c r="K36" s="56">
        <v>3956.2</v>
      </c>
      <c r="L36" s="57">
        <v>4.6764964268456097</v>
      </c>
      <c r="M36" s="57">
        <v>-2.57909357464233</v>
      </c>
      <c r="N36" s="56">
        <v>1516770.48</v>
      </c>
      <c r="O36" s="56">
        <v>27214714.300000001</v>
      </c>
      <c r="P36" s="56">
        <v>46</v>
      </c>
      <c r="Q36" s="56">
        <v>37</v>
      </c>
      <c r="R36" s="57">
        <v>24.324324324324301</v>
      </c>
      <c r="S36" s="56">
        <v>1422.16804347826</v>
      </c>
      <c r="T36" s="56">
        <v>1065.4205405405401</v>
      </c>
      <c r="U36" s="58">
        <v>25.084764390093198</v>
      </c>
    </row>
    <row r="37" spans="1:21" ht="12" thickBot="1">
      <c r="A37" s="82"/>
      <c r="B37" s="69" t="s">
        <v>35</v>
      </c>
      <c r="C37" s="70"/>
      <c r="D37" s="56">
        <v>74769.289999999994</v>
      </c>
      <c r="E37" s="59"/>
      <c r="F37" s="59"/>
      <c r="G37" s="56">
        <v>453410.44</v>
      </c>
      <c r="H37" s="57">
        <v>-83.509579091297496</v>
      </c>
      <c r="I37" s="56">
        <v>-3731.54</v>
      </c>
      <c r="J37" s="57">
        <v>-4.9907388447850698</v>
      </c>
      <c r="K37" s="56">
        <v>-58837.93</v>
      </c>
      <c r="L37" s="57">
        <v>-12.976747954899301</v>
      </c>
      <c r="M37" s="57">
        <v>-0.93657934601030302</v>
      </c>
      <c r="N37" s="56">
        <v>3761719.67</v>
      </c>
      <c r="O37" s="56">
        <v>73228213.040000007</v>
      </c>
      <c r="P37" s="56">
        <v>43</v>
      </c>
      <c r="Q37" s="56">
        <v>35</v>
      </c>
      <c r="R37" s="57">
        <v>22.8571428571429</v>
      </c>
      <c r="S37" s="56">
        <v>1738.82069767442</v>
      </c>
      <c r="T37" s="56">
        <v>1375.5319999999999</v>
      </c>
      <c r="U37" s="58">
        <v>20.8928211034236</v>
      </c>
    </row>
    <row r="38" spans="1:21" ht="12" thickBot="1">
      <c r="A38" s="82"/>
      <c r="B38" s="69" t="s">
        <v>36</v>
      </c>
      <c r="C38" s="70"/>
      <c r="D38" s="56">
        <v>412620.49</v>
      </c>
      <c r="E38" s="59"/>
      <c r="F38" s="59"/>
      <c r="G38" s="56">
        <v>433823.89</v>
      </c>
      <c r="H38" s="57">
        <v>-4.8875593273574598</v>
      </c>
      <c r="I38" s="56">
        <v>-13932.52</v>
      </c>
      <c r="J38" s="57">
        <v>-3.3765943130938498</v>
      </c>
      <c r="K38" s="56">
        <v>-50156.93</v>
      </c>
      <c r="L38" s="57">
        <v>-11.5615878138938</v>
      </c>
      <c r="M38" s="57">
        <v>-0.72222143580159304</v>
      </c>
      <c r="N38" s="56">
        <v>7285355.7699999996</v>
      </c>
      <c r="O38" s="56">
        <v>48500344.509999998</v>
      </c>
      <c r="P38" s="56">
        <v>170</v>
      </c>
      <c r="Q38" s="56">
        <v>148</v>
      </c>
      <c r="R38" s="57">
        <v>14.8648648648649</v>
      </c>
      <c r="S38" s="56">
        <v>2427.1793529411798</v>
      </c>
      <c r="T38" s="56">
        <v>2382.0343918918902</v>
      </c>
      <c r="U38" s="58">
        <v>1.85997631343476</v>
      </c>
    </row>
    <row r="39" spans="1:21" ht="12" thickBot="1">
      <c r="A39" s="82"/>
      <c r="B39" s="69" t="s">
        <v>37</v>
      </c>
      <c r="C39" s="70"/>
      <c r="D39" s="56">
        <v>116861.72</v>
      </c>
      <c r="E39" s="59"/>
      <c r="F39" s="59"/>
      <c r="G39" s="56">
        <v>344415.59</v>
      </c>
      <c r="H39" s="57">
        <v>-66.069561485297498</v>
      </c>
      <c r="I39" s="56">
        <v>-12580.54</v>
      </c>
      <c r="J39" s="57">
        <v>-10.765321612586201</v>
      </c>
      <c r="K39" s="56">
        <v>-53298.05</v>
      </c>
      <c r="L39" s="57">
        <v>-15.474923768694699</v>
      </c>
      <c r="M39" s="57">
        <v>-0.763958718939999</v>
      </c>
      <c r="N39" s="56">
        <v>3741533.24</v>
      </c>
      <c r="O39" s="56">
        <v>46461561.640000001</v>
      </c>
      <c r="P39" s="56">
        <v>92</v>
      </c>
      <c r="Q39" s="56">
        <v>81</v>
      </c>
      <c r="R39" s="57">
        <v>13.580246913580201</v>
      </c>
      <c r="S39" s="56">
        <v>1270.23608695652</v>
      </c>
      <c r="T39" s="56">
        <v>1221.01135802469</v>
      </c>
      <c r="U39" s="58">
        <v>3.8752425188747899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27.91</v>
      </c>
      <c r="O40" s="56">
        <v>1281.17</v>
      </c>
      <c r="P40" s="59"/>
      <c r="Q40" s="56">
        <v>7</v>
      </c>
      <c r="R40" s="59"/>
      <c r="S40" s="59"/>
      <c r="T40" s="56">
        <v>0.89142857142857201</v>
      </c>
      <c r="U40" s="60"/>
    </row>
    <row r="41" spans="1:21" ht="12" customHeight="1" thickBot="1">
      <c r="A41" s="82"/>
      <c r="B41" s="69" t="s">
        <v>32</v>
      </c>
      <c r="C41" s="70"/>
      <c r="D41" s="56">
        <v>16927.3583</v>
      </c>
      <c r="E41" s="59"/>
      <c r="F41" s="59"/>
      <c r="G41" s="56">
        <v>122437.43700000001</v>
      </c>
      <c r="H41" s="57">
        <v>-86.174687485495198</v>
      </c>
      <c r="I41" s="56">
        <v>859.1318</v>
      </c>
      <c r="J41" s="57">
        <v>5.0754038803562196</v>
      </c>
      <c r="K41" s="56">
        <v>6189.7928000000002</v>
      </c>
      <c r="L41" s="57">
        <v>5.0554740050626803</v>
      </c>
      <c r="M41" s="57">
        <v>-0.86120184830742597</v>
      </c>
      <c r="N41" s="56">
        <v>887014.96070000005</v>
      </c>
      <c r="O41" s="56">
        <v>14059127.3402</v>
      </c>
      <c r="P41" s="56">
        <v>75</v>
      </c>
      <c r="Q41" s="56">
        <v>83</v>
      </c>
      <c r="R41" s="57">
        <v>-9.6385542168674707</v>
      </c>
      <c r="S41" s="56">
        <v>225.69811066666699</v>
      </c>
      <c r="T41" s="56">
        <v>335.91802771084298</v>
      </c>
      <c r="U41" s="58">
        <v>-48.835108419210599</v>
      </c>
    </row>
    <row r="42" spans="1:21" ht="12" thickBot="1">
      <c r="A42" s="82"/>
      <c r="B42" s="69" t="s">
        <v>33</v>
      </c>
      <c r="C42" s="70"/>
      <c r="D42" s="56">
        <v>451006.01390000002</v>
      </c>
      <c r="E42" s="56">
        <v>1036080.2483</v>
      </c>
      <c r="F42" s="57">
        <v>43.530027200114098</v>
      </c>
      <c r="G42" s="56">
        <v>669441.39729999995</v>
      </c>
      <c r="H42" s="57">
        <v>-32.629500398540699</v>
      </c>
      <c r="I42" s="56">
        <v>26117.713199999998</v>
      </c>
      <c r="J42" s="57">
        <v>5.79099000790508</v>
      </c>
      <c r="K42" s="56">
        <v>38763.112300000001</v>
      </c>
      <c r="L42" s="57">
        <v>5.7903667828640302</v>
      </c>
      <c r="M42" s="57">
        <v>-0.32622249220169097</v>
      </c>
      <c r="N42" s="56">
        <v>9084490.8848999999</v>
      </c>
      <c r="O42" s="56">
        <v>86175569.427399993</v>
      </c>
      <c r="P42" s="56">
        <v>2334</v>
      </c>
      <c r="Q42" s="56">
        <v>2177</v>
      </c>
      <c r="R42" s="57">
        <v>7.2117593017914503</v>
      </c>
      <c r="S42" s="56">
        <v>193.233082219366</v>
      </c>
      <c r="T42" s="56">
        <v>184.543975654571</v>
      </c>
      <c r="U42" s="58">
        <v>4.4966971830067601</v>
      </c>
    </row>
    <row r="43" spans="1:21" ht="12" thickBot="1">
      <c r="A43" s="82"/>
      <c r="B43" s="69" t="s">
        <v>38</v>
      </c>
      <c r="C43" s="70"/>
      <c r="D43" s="56">
        <v>30885.51</v>
      </c>
      <c r="E43" s="59"/>
      <c r="F43" s="59"/>
      <c r="G43" s="56">
        <v>181352.1</v>
      </c>
      <c r="H43" s="57">
        <v>-82.969312183316305</v>
      </c>
      <c r="I43" s="56">
        <v>-2754.07</v>
      </c>
      <c r="J43" s="57">
        <v>-8.9170293772063296</v>
      </c>
      <c r="K43" s="56">
        <v>-3233.15</v>
      </c>
      <c r="L43" s="57">
        <v>-1.78280262539006</v>
      </c>
      <c r="M43" s="57">
        <v>-0.148177473980483</v>
      </c>
      <c r="N43" s="56">
        <v>1617579.98</v>
      </c>
      <c r="O43" s="56">
        <v>35094864.039999999</v>
      </c>
      <c r="P43" s="56">
        <v>28</v>
      </c>
      <c r="Q43" s="56">
        <v>31</v>
      </c>
      <c r="R43" s="57">
        <v>-9.67741935483871</v>
      </c>
      <c r="S43" s="56">
        <v>1103.0539285714301</v>
      </c>
      <c r="T43" s="56">
        <v>840.11709677419401</v>
      </c>
      <c r="U43" s="58">
        <v>23.837169243190701</v>
      </c>
    </row>
    <row r="44" spans="1:21" ht="12" thickBot="1">
      <c r="A44" s="82"/>
      <c r="B44" s="69" t="s">
        <v>39</v>
      </c>
      <c r="C44" s="70"/>
      <c r="D44" s="56">
        <v>9021.3799999999992</v>
      </c>
      <c r="E44" s="59"/>
      <c r="F44" s="59"/>
      <c r="G44" s="56">
        <v>53717.13</v>
      </c>
      <c r="H44" s="57">
        <v>-83.205766949946906</v>
      </c>
      <c r="I44" s="56">
        <v>1217.3800000000001</v>
      </c>
      <c r="J44" s="57">
        <v>13.4943877765929</v>
      </c>
      <c r="K44" s="56">
        <v>6978.08</v>
      </c>
      <c r="L44" s="57">
        <v>12.9904185126793</v>
      </c>
      <c r="M44" s="57">
        <v>-0.82554226950679799</v>
      </c>
      <c r="N44" s="56">
        <v>767132.24</v>
      </c>
      <c r="O44" s="56">
        <v>14300373.140000001</v>
      </c>
      <c r="P44" s="56">
        <v>28</v>
      </c>
      <c r="Q44" s="56">
        <v>21</v>
      </c>
      <c r="R44" s="57">
        <v>33.3333333333333</v>
      </c>
      <c r="S44" s="56">
        <v>322.19214285714298</v>
      </c>
      <c r="T44" s="56">
        <v>957.99809523809495</v>
      </c>
      <c r="U44" s="58">
        <v>-197.33751007791099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6">
        <v>1</v>
      </c>
      <c r="R45" s="59"/>
      <c r="S45" s="59"/>
      <c r="T45" s="56">
        <v>-120.5128</v>
      </c>
      <c r="U45" s="60"/>
    </row>
    <row r="46" spans="1:21" ht="12" thickBot="1">
      <c r="A46" s="83"/>
      <c r="B46" s="69" t="s">
        <v>34</v>
      </c>
      <c r="C46" s="70"/>
      <c r="D46" s="61">
        <v>7748.0749999999998</v>
      </c>
      <c r="E46" s="62"/>
      <c r="F46" s="62"/>
      <c r="G46" s="61">
        <v>51276.003199999999</v>
      </c>
      <c r="H46" s="63">
        <v>-84.889471650551698</v>
      </c>
      <c r="I46" s="61">
        <v>718.62220000000002</v>
      </c>
      <c r="J46" s="63">
        <v>9.2748482687635292</v>
      </c>
      <c r="K46" s="61">
        <v>4297.3725999999997</v>
      </c>
      <c r="L46" s="63">
        <v>8.38086498910274</v>
      </c>
      <c r="M46" s="63">
        <v>-0.83277638061917203</v>
      </c>
      <c r="N46" s="61">
        <v>434255.38339999999</v>
      </c>
      <c r="O46" s="61">
        <v>5165246.5448000003</v>
      </c>
      <c r="P46" s="61">
        <v>19</v>
      </c>
      <c r="Q46" s="61">
        <v>15</v>
      </c>
      <c r="R46" s="63">
        <v>26.6666666666667</v>
      </c>
      <c r="S46" s="61">
        <v>407.79342105263203</v>
      </c>
      <c r="T46" s="61">
        <v>422.577926666667</v>
      </c>
      <c r="U46" s="64">
        <v>-3.6254889978048399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54799</v>
      </c>
      <c r="D2" s="37">
        <v>453985.84245470102</v>
      </c>
      <c r="E2" s="37">
        <v>330172.38534358999</v>
      </c>
      <c r="F2" s="37">
        <v>123813.457111111</v>
      </c>
      <c r="G2" s="37">
        <v>330172.38534358999</v>
      </c>
      <c r="H2" s="37">
        <v>0.27272537055704599</v>
      </c>
    </row>
    <row r="3" spans="1:8">
      <c r="A3" s="37">
        <v>2</v>
      </c>
      <c r="B3" s="37">
        <v>13</v>
      </c>
      <c r="C3" s="37">
        <v>4843</v>
      </c>
      <c r="D3" s="37">
        <v>46585.200136752101</v>
      </c>
      <c r="E3" s="37">
        <v>35912.985211111103</v>
      </c>
      <c r="F3" s="37">
        <v>10672.214925640999</v>
      </c>
      <c r="G3" s="37">
        <v>35912.985211111103</v>
      </c>
      <c r="H3" s="37">
        <v>0.229090245277737</v>
      </c>
    </row>
    <row r="4" spans="1:8">
      <c r="A4" s="37">
        <v>3</v>
      </c>
      <c r="B4" s="37">
        <v>14</v>
      </c>
      <c r="C4" s="37">
        <v>91417</v>
      </c>
      <c r="D4" s="37">
        <v>80979.365989539394</v>
      </c>
      <c r="E4" s="37">
        <v>56633.095416313197</v>
      </c>
      <c r="F4" s="37">
        <v>24346.270573226098</v>
      </c>
      <c r="G4" s="37">
        <v>56633.095416313197</v>
      </c>
      <c r="H4" s="37">
        <v>0.30064782893423903</v>
      </c>
    </row>
    <row r="5" spans="1:8">
      <c r="A5" s="37">
        <v>4</v>
      </c>
      <c r="B5" s="37">
        <v>15</v>
      </c>
      <c r="C5" s="37">
        <v>3625</v>
      </c>
      <c r="D5" s="37">
        <v>62513.536495529799</v>
      </c>
      <c r="E5" s="37">
        <v>48729.044180697398</v>
      </c>
      <c r="F5" s="37">
        <v>13784.4923148325</v>
      </c>
      <c r="G5" s="37">
        <v>48729.044180697398</v>
      </c>
      <c r="H5" s="37">
        <v>0.220504119388897</v>
      </c>
    </row>
    <row r="6" spans="1:8">
      <c r="A6" s="37">
        <v>5</v>
      </c>
      <c r="B6" s="37">
        <v>16</v>
      </c>
      <c r="C6" s="37">
        <v>4046</v>
      </c>
      <c r="D6" s="37">
        <v>194525.90850940201</v>
      </c>
      <c r="E6" s="37">
        <v>158152.013518803</v>
      </c>
      <c r="F6" s="37">
        <v>36373.894990598303</v>
      </c>
      <c r="G6" s="37">
        <v>158152.013518803</v>
      </c>
      <c r="H6" s="37">
        <v>0.18698740578733899</v>
      </c>
    </row>
    <row r="7" spans="1:8">
      <c r="A7" s="37">
        <v>6</v>
      </c>
      <c r="B7" s="37">
        <v>17</v>
      </c>
      <c r="C7" s="37">
        <v>15371</v>
      </c>
      <c r="D7" s="37">
        <v>201009.06048974401</v>
      </c>
      <c r="E7" s="37">
        <v>139389.222117094</v>
      </c>
      <c r="F7" s="37">
        <v>61619.838372649603</v>
      </c>
      <c r="G7" s="37">
        <v>139389.222117094</v>
      </c>
      <c r="H7" s="37">
        <v>0.30655254157458101</v>
      </c>
    </row>
    <row r="8" spans="1:8">
      <c r="A8" s="37">
        <v>7</v>
      </c>
      <c r="B8" s="37">
        <v>18</v>
      </c>
      <c r="C8" s="37">
        <v>43625</v>
      </c>
      <c r="D8" s="37">
        <v>116804.58869999999</v>
      </c>
      <c r="E8" s="37">
        <v>92714.784772649597</v>
      </c>
      <c r="F8" s="37">
        <v>24089.8039273504</v>
      </c>
      <c r="G8" s="37">
        <v>92714.784772649597</v>
      </c>
      <c r="H8" s="37">
        <v>0.20624021877447399</v>
      </c>
    </row>
    <row r="9" spans="1:8">
      <c r="A9" s="37">
        <v>8</v>
      </c>
      <c r="B9" s="37">
        <v>19</v>
      </c>
      <c r="C9" s="37">
        <v>12083</v>
      </c>
      <c r="D9" s="37">
        <v>80964.482249572597</v>
      </c>
      <c r="E9" s="37">
        <v>61392.0234811966</v>
      </c>
      <c r="F9" s="37">
        <v>19572.458768376098</v>
      </c>
      <c r="G9" s="37">
        <v>61392.0234811966</v>
      </c>
      <c r="H9" s="37">
        <v>0.24174129475742301</v>
      </c>
    </row>
    <row r="10" spans="1:8">
      <c r="A10" s="37">
        <v>9</v>
      </c>
      <c r="B10" s="37">
        <v>21</v>
      </c>
      <c r="C10" s="37">
        <v>188213</v>
      </c>
      <c r="D10" s="37">
        <v>772728.77718974301</v>
      </c>
      <c r="E10" s="37">
        <v>743080.54850000003</v>
      </c>
      <c r="F10" s="37">
        <v>29648.228689743599</v>
      </c>
      <c r="G10" s="37">
        <v>743080.54850000003</v>
      </c>
      <c r="H10" s="37">
        <v>3.8368221250369497E-2</v>
      </c>
    </row>
    <row r="11" spans="1:8">
      <c r="A11" s="37">
        <v>10</v>
      </c>
      <c r="B11" s="37">
        <v>22</v>
      </c>
      <c r="C11" s="37">
        <v>41991</v>
      </c>
      <c r="D11" s="37">
        <v>405963.88805470098</v>
      </c>
      <c r="E11" s="37">
        <v>355785.08919487201</v>
      </c>
      <c r="F11" s="37">
        <v>50178.798859829098</v>
      </c>
      <c r="G11" s="37">
        <v>355785.08919487201</v>
      </c>
      <c r="H11" s="37">
        <v>0.12360409468998799</v>
      </c>
    </row>
    <row r="12" spans="1:8">
      <c r="A12" s="37">
        <v>11</v>
      </c>
      <c r="B12" s="37">
        <v>23</v>
      </c>
      <c r="C12" s="37">
        <v>149278.88</v>
      </c>
      <c r="D12" s="37">
        <v>1188595.48160513</v>
      </c>
      <c r="E12" s="37">
        <v>1068421.47532735</v>
      </c>
      <c r="F12" s="37">
        <v>120174.006277778</v>
      </c>
      <c r="G12" s="37">
        <v>1068421.47532735</v>
      </c>
      <c r="H12" s="37">
        <v>0.101105891901499</v>
      </c>
    </row>
    <row r="13" spans="1:8">
      <c r="A13" s="37">
        <v>12</v>
      </c>
      <c r="B13" s="37">
        <v>24</v>
      </c>
      <c r="C13" s="37">
        <v>11369</v>
      </c>
      <c r="D13" s="37">
        <v>326032.57668717898</v>
      </c>
      <c r="E13" s="37">
        <v>313313.07131025603</v>
      </c>
      <c r="F13" s="37">
        <v>12719.5053769231</v>
      </c>
      <c r="G13" s="37">
        <v>313313.07131025603</v>
      </c>
      <c r="H13" s="37">
        <v>3.90129891502441E-2</v>
      </c>
    </row>
    <row r="14" spans="1:8">
      <c r="A14" s="37">
        <v>13</v>
      </c>
      <c r="B14" s="37">
        <v>25</v>
      </c>
      <c r="C14" s="37">
        <v>70086</v>
      </c>
      <c r="D14" s="37">
        <v>821073.82270000002</v>
      </c>
      <c r="E14" s="37">
        <v>739469.45120000001</v>
      </c>
      <c r="F14" s="37">
        <v>81604.371499999994</v>
      </c>
      <c r="G14" s="37">
        <v>739469.45120000001</v>
      </c>
      <c r="H14" s="37">
        <v>9.9387374489243993E-2</v>
      </c>
    </row>
    <row r="15" spans="1:8">
      <c r="A15" s="37">
        <v>14</v>
      </c>
      <c r="B15" s="37">
        <v>26</v>
      </c>
      <c r="C15" s="37">
        <v>41908</v>
      </c>
      <c r="D15" s="37">
        <v>245441.967918554</v>
      </c>
      <c r="E15" s="37">
        <v>210971.996538915</v>
      </c>
      <c r="F15" s="37">
        <v>34469.971379638497</v>
      </c>
      <c r="G15" s="37">
        <v>210971.996538915</v>
      </c>
      <c r="H15" s="37">
        <v>0.140440413153291</v>
      </c>
    </row>
    <row r="16" spans="1:8">
      <c r="A16" s="37">
        <v>15</v>
      </c>
      <c r="B16" s="37">
        <v>27</v>
      </c>
      <c r="C16" s="37">
        <v>150412.20300000001</v>
      </c>
      <c r="D16" s="37">
        <v>1091825.4779948699</v>
      </c>
      <c r="E16" s="37">
        <v>1075790.2575256401</v>
      </c>
      <c r="F16" s="37">
        <v>16035.220469230801</v>
      </c>
      <c r="G16" s="37">
        <v>1075790.2575256401</v>
      </c>
      <c r="H16" s="37">
        <v>1.46866150244811E-2</v>
      </c>
    </row>
    <row r="17" spans="1:8">
      <c r="A17" s="37">
        <v>16</v>
      </c>
      <c r="B17" s="37">
        <v>29</v>
      </c>
      <c r="C17" s="37">
        <v>160618</v>
      </c>
      <c r="D17" s="37">
        <v>2159883.7888803398</v>
      </c>
      <c r="E17" s="37">
        <v>1980595.23851966</v>
      </c>
      <c r="F17" s="37">
        <v>179288.55036068399</v>
      </c>
      <c r="G17" s="37">
        <v>1980595.23851966</v>
      </c>
      <c r="H17" s="37">
        <v>8.3008424473441103E-2</v>
      </c>
    </row>
    <row r="18" spans="1:8">
      <c r="A18" s="37">
        <v>17</v>
      </c>
      <c r="B18" s="37">
        <v>31</v>
      </c>
      <c r="C18" s="37">
        <v>21283.899000000001</v>
      </c>
      <c r="D18" s="37">
        <v>193787.993245466</v>
      </c>
      <c r="E18" s="37">
        <v>165256.5144437</v>
      </c>
      <c r="F18" s="37">
        <v>28531.478801765999</v>
      </c>
      <c r="G18" s="37">
        <v>165256.5144437</v>
      </c>
      <c r="H18" s="37">
        <v>0.14723037441038</v>
      </c>
    </row>
    <row r="19" spans="1:8">
      <c r="A19" s="37">
        <v>18</v>
      </c>
      <c r="B19" s="37">
        <v>32</v>
      </c>
      <c r="C19" s="37">
        <v>13459.523999999999</v>
      </c>
      <c r="D19" s="37">
        <v>210050.07273788701</v>
      </c>
      <c r="E19" s="37">
        <v>193620.99459843501</v>
      </c>
      <c r="F19" s="37">
        <v>16429.0781394517</v>
      </c>
      <c r="G19" s="37">
        <v>193620.99459843501</v>
      </c>
      <c r="H19" s="37">
        <v>7.8215055702231903E-2</v>
      </c>
    </row>
    <row r="20" spans="1:8">
      <c r="A20" s="37">
        <v>19</v>
      </c>
      <c r="B20" s="37">
        <v>33</v>
      </c>
      <c r="C20" s="37">
        <v>48123.322</v>
      </c>
      <c r="D20" s="37">
        <v>579403.48234251596</v>
      </c>
      <c r="E20" s="37">
        <v>463710.99917763501</v>
      </c>
      <c r="F20" s="37">
        <v>115692.48316488101</v>
      </c>
      <c r="G20" s="37">
        <v>463710.99917763501</v>
      </c>
      <c r="H20" s="37">
        <v>0.19967516021329201</v>
      </c>
    </row>
    <row r="21" spans="1:8">
      <c r="A21" s="37">
        <v>20</v>
      </c>
      <c r="B21" s="37">
        <v>34</v>
      </c>
      <c r="C21" s="37">
        <v>26196.951000000001</v>
      </c>
      <c r="D21" s="37">
        <v>141964.17377873801</v>
      </c>
      <c r="E21" s="37">
        <v>103229.084082849</v>
      </c>
      <c r="F21" s="37">
        <v>38735.089695889801</v>
      </c>
      <c r="G21" s="37">
        <v>103229.084082849</v>
      </c>
      <c r="H21" s="37">
        <v>0.27285116142232702</v>
      </c>
    </row>
    <row r="22" spans="1:8">
      <c r="A22" s="37">
        <v>21</v>
      </c>
      <c r="B22" s="37">
        <v>35</v>
      </c>
      <c r="C22" s="37">
        <v>21178.646000000001</v>
      </c>
      <c r="D22" s="37">
        <v>692789.32340353995</v>
      </c>
      <c r="E22" s="37">
        <v>660698.24994336301</v>
      </c>
      <c r="F22" s="37">
        <v>32091.073460176998</v>
      </c>
      <c r="G22" s="37">
        <v>660698.24994336301</v>
      </c>
      <c r="H22" s="37">
        <v>4.6321547368137497E-2</v>
      </c>
    </row>
    <row r="23" spans="1:8">
      <c r="A23" s="37">
        <v>22</v>
      </c>
      <c r="B23" s="37">
        <v>36</v>
      </c>
      <c r="C23" s="37">
        <v>118945.534</v>
      </c>
      <c r="D23" s="37">
        <v>474502.80208938097</v>
      </c>
      <c r="E23" s="37">
        <v>391460.30555214302</v>
      </c>
      <c r="F23" s="37">
        <v>83042.496537237297</v>
      </c>
      <c r="G23" s="37">
        <v>391460.30555214302</v>
      </c>
      <c r="H23" s="37">
        <v>0.17500949661746101</v>
      </c>
    </row>
    <row r="24" spans="1:8">
      <c r="A24" s="37">
        <v>23</v>
      </c>
      <c r="B24" s="37">
        <v>37</v>
      </c>
      <c r="C24" s="37">
        <v>116009.86500000001</v>
      </c>
      <c r="D24" s="37">
        <v>888823.03316106205</v>
      </c>
      <c r="E24" s="37">
        <v>776236.93787524395</v>
      </c>
      <c r="F24" s="37">
        <v>112586.095285818</v>
      </c>
      <c r="G24" s="37">
        <v>776236.93787524395</v>
      </c>
      <c r="H24" s="37">
        <v>0.126668741791502</v>
      </c>
    </row>
    <row r="25" spans="1:8">
      <c r="A25" s="37">
        <v>24</v>
      </c>
      <c r="B25" s="37">
        <v>38</v>
      </c>
      <c r="C25" s="37">
        <v>126149.204</v>
      </c>
      <c r="D25" s="37">
        <v>585915.54736106202</v>
      </c>
      <c r="E25" s="37">
        <v>545627.06183185801</v>
      </c>
      <c r="F25" s="37">
        <v>40288.485529203499</v>
      </c>
      <c r="G25" s="37">
        <v>545627.06183185801</v>
      </c>
      <c r="H25" s="37">
        <v>6.8761591513761905E-2</v>
      </c>
    </row>
    <row r="26" spans="1:8">
      <c r="A26" s="37">
        <v>25</v>
      </c>
      <c r="B26" s="37">
        <v>39</v>
      </c>
      <c r="C26" s="37">
        <v>48723.254000000001</v>
      </c>
      <c r="D26" s="37">
        <v>77275.141940897098</v>
      </c>
      <c r="E26" s="37">
        <v>58484.532088147404</v>
      </c>
      <c r="F26" s="37">
        <v>18790.6098527496</v>
      </c>
      <c r="G26" s="37">
        <v>58484.532088147404</v>
      </c>
      <c r="H26" s="37">
        <v>0.243164999517198</v>
      </c>
    </row>
    <row r="27" spans="1:8">
      <c r="A27" s="37">
        <v>26</v>
      </c>
      <c r="B27" s="37">
        <v>42</v>
      </c>
      <c r="C27" s="37">
        <v>6047.0069999999996</v>
      </c>
      <c r="D27" s="37">
        <v>113513.8557</v>
      </c>
      <c r="E27" s="37">
        <v>96047.027400000006</v>
      </c>
      <c r="F27" s="37">
        <v>17466.828300000001</v>
      </c>
      <c r="G27" s="37">
        <v>96047.027400000006</v>
      </c>
      <c r="H27" s="37">
        <v>0.15387397593261401</v>
      </c>
    </row>
    <row r="28" spans="1:8">
      <c r="A28" s="37">
        <v>27</v>
      </c>
      <c r="B28" s="37">
        <v>43</v>
      </c>
      <c r="C28" s="37">
        <v>1001.37</v>
      </c>
      <c r="D28" s="37">
        <v>4325.5727999999999</v>
      </c>
      <c r="E28" s="37">
        <v>4089.2004999999999</v>
      </c>
      <c r="F28" s="37">
        <v>236.3723</v>
      </c>
      <c r="G28" s="37">
        <v>4089.2004999999999</v>
      </c>
      <c r="H28" s="37">
        <v>5.4645317725319498E-2</v>
      </c>
    </row>
    <row r="29" spans="1:8">
      <c r="A29" s="37">
        <v>28</v>
      </c>
      <c r="B29" s="37">
        <v>75</v>
      </c>
      <c r="C29" s="37">
        <v>70</v>
      </c>
      <c r="D29" s="37">
        <v>16927.358974358998</v>
      </c>
      <c r="E29" s="37">
        <v>16068.226324786299</v>
      </c>
      <c r="F29" s="37">
        <v>859.13264957265005</v>
      </c>
      <c r="G29" s="37">
        <v>16068.226324786299</v>
      </c>
      <c r="H29" s="37">
        <v>5.0754086970922999E-2</v>
      </c>
    </row>
    <row r="30" spans="1:8">
      <c r="A30" s="37">
        <v>29</v>
      </c>
      <c r="B30" s="37">
        <v>76</v>
      </c>
      <c r="C30" s="37">
        <v>2538</v>
      </c>
      <c r="D30" s="37">
        <v>451006.00740427303</v>
      </c>
      <c r="E30" s="37">
        <v>424888.29839487199</v>
      </c>
      <c r="F30" s="37">
        <v>25562.1534538462</v>
      </c>
      <c r="G30" s="37">
        <v>424888.29839487199</v>
      </c>
      <c r="H30" s="37">
        <v>5.6747980491383999E-2</v>
      </c>
    </row>
    <row r="31" spans="1:8">
      <c r="A31" s="30">
        <v>30</v>
      </c>
      <c r="B31" s="39">
        <v>99</v>
      </c>
      <c r="C31" s="40">
        <v>13</v>
      </c>
      <c r="D31" s="40">
        <v>7748.0750321458299</v>
      </c>
      <c r="E31" s="40">
        <v>7029.4522955903503</v>
      </c>
      <c r="F31" s="40">
        <v>718.62273655547995</v>
      </c>
      <c r="G31" s="40">
        <v>7029.4522955903503</v>
      </c>
      <c r="H31" s="40">
        <v>9.2748551552998798E-2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44</v>
      </c>
      <c r="D34" s="34">
        <v>65419.73</v>
      </c>
      <c r="E34" s="34">
        <v>71666.94</v>
      </c>
      <c r="F34" s="30"/>
      <c r="G34" s="30"/>
      <c r="H34" s="30"/>
    </row>
    <row r="35" spans="1:8">
      <c r="A35" s="30"/>
      <c r="B35" s="33">
        <v>71</v>
      </c>
      <c r="C35" s="34">
        <v>39</v>
      </c>
      <c r="D35" s="34">
        <v>74769.289999999994</v>
      </c>
      <c r="E35" s="34">
        <v>78500.83</v>
      </c>
      <c r="F35" s="30"/>
      <c r="G35" s="30"/>
      <c r="H35" s="30"/>
    </row>
    <row r="36" spans="1:8">
      <c r="A36" s="30"/>
      <c r="B36" s="33">
        <v>72</v>
      </c>
      <c r="C36" s="34">
        <v>164</v>
      </c>
      <c r="D36" s="34">
        <v>412620.49</v>
      </c>
      <c r="E36" s="34">
        <v>426553.01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116861.72</v>
      </c>
      <c r="E37" s="34">
        <v>129442.26</v>
      </c>
      <c r="F37" s="30"/>
      <c r="G37" s="30"/>
      <c r="H37" s="30"/>
    </row>
    <row r="38" spans="1:8">
      <c r="A38" s="30"/>
      <c r="B38" s="33">
        <v>77</v>
      </c>
      <c r="C38" s="34">
        <v>24</v>
      </c>
      <c r="D38" s="34">
        <v>30885.51</v>
      </c>
      <c r="E38" s="34">
        <v>33639.58</v>
      </c>
      <c r="F38" s="30"/>
      <c r="G38" s="30"/>
      <c r="H38" s="30"/>
    </row>
    <row r="39" spans="1:8">
      <c r="A39" s="30"/>
      <c r="B39" s="33">
        <v>78</v>
      </c>
      <c r="C39" s="34">
        <v>10</v>
      </c>
      <c r="D39" s="34">
        <v>9021.3799999999992</v>
      </c>
      <c r="E39" s="34">
        <v>7804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2016-08-25T01:59:45Z</dcterms:modified>
</cp:coreProperties>
</file>