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<sst xmlns="http://schemas.openxmlformats.org/spreadsheetml/2006/main" count="120" uniqueCount="79">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</sst>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15015303.790799998</v>
      </c>
      <c r="F3" s="25">
        <f>RA!I7</f>
        <v>1335617.6296000001</v>
      </c>
      <c r="G3" s="16">
        <f>SUM(G4:G42)</f>
        <v>13679686.161199996</v>
      </c>
      <c r="H3" s="27">
        <f>RA!J7</f>
        <v>8.8950423395252507</v>
      </c>
      <c r="I3" s="20">
        <f>SUM(I4:I42)</f>
        <v>15015308.350586966</v>
      </c>
      <c r="J3" s="21">
        <f>SUM(J4:J42)</f>
        <v>13679686.082612213</v>
      </c>
      <c r="K3" s="22">
        <f>E3-I3</f>
        <v>-4.5597869679331779</v>
      </c>
      <c r="L3" s="22">
        <f>G3-J3</f>
        <v>7.8587783500552177E-2</v>
      </c>
    </row>
    <row r="4" spans="1:13">
      <c r="A4" s="68">
        <f>RA!A8</f>
        <v>42544</v>
      </c>
      <c r="B4" s="12">
        <v>12</v>
      </c>
      <c r="C4" s="66" t="s">
        <v>6</v>
      </c>
      <c r="D4" s="66"/>
      <c r="E4" s="15">
        <f>VLOOKUP(C4,RA!B8:D35,3,0)</f>
        <v>466633.8677</v>
      </c>
      <c r="F4" s="25">
        <f>VLOOKUP(C4,RA!B8:I38,8,0)</f>
        <v>109472.99340000001</v>
      </c>
      <c r="G4" s="16">
        <f t="shared" ref="G4:G42" si="0">E4-F4</f>
        <v>357160.87430000002</v>
      </c>
      <c r="H4" s="27">
        <f>RA!J8</f>
        <v>23.460147446987399</v>
      </c>
      <c r="I4" s="20">
        <f>VLOOKUP(B4,RMS!B:D,3,FALSE)</f>
        <v>466634.57327435899</v>
      </c>
      <c r="J4" s="21">
        <f>VLOOKUP(B4,RMS!B:E,4,FALSE)</f>
        <v>357160.88305470097</v>
      </c>
      <c r="K4" s="22">
        <f t="shared" ref="K4:K42" si="1">E4-I4</f>
        <v>-0.70557435898808762</v>
      </c>
      <c r="L4" s="22">
        <f t="shared" ref="L4:L42" si="2">G4-J4</f>
        <v>-8.7547009461559355E-3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48635.769200000002</v>
      </c>
      <c r="F5" s="25">
        <f>VLOOKUP(C5,RA!B9:I39,8,0)</f>
        <v>11053.938200000001</v>
      </c>
      <c r="G5" s="16">
        <f t="shared" si="0"/>
        <v>37581.831000000006</v>
      </c>
      <c r="H5" s="27">
        <f>RA!J9</f>
        <v>22.728001184774101</v>
      </c>
      <c r="I5" s="20">
        <f>VLOOKUP(B5,RMS!B:D,3,FALSE)</f>
        <v>48635.791144444403</v>
      </c>
      <c r="J5" s="21">
        <f>VLOOKUP(B5,RMS!B:E,4,FALSE)</f>
        <v>37581.823933333297</v>
      </c>
      <c r="K5" s="22">
        <f t="shared" si="1"/>
        <v>-2.1944444401015062E-2</v>
      </c>
      <c r="L5" s="22">
        <f t="shared" si="2"/>
        <v>7.0666667088516988E-3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89652.461800000005</v>
      </c>
      <c r="F6" s="25">
        <f>VLOOKUP(C6,RA!B10:I40,8,0)</f>
        <v>28991.4895</v>
      </c>
      <c r="G6" s="16">
        <f t="shared" si="0"/>
        <v>60660.972300000009</v>
      </c>
      <c r="H6" s="27">
        <f>RA!J10</f>
        <v>32.337639054101203</v>
      </c>
      <c r="I6" s="20">
        <f>VLOOKUP(B6,RMS!B:D,3,FALSE)</f>
        <v>89654.4812198094</v>
      </c>
      <c r="J6" s="21">
        <f>VLOOKUP(B6,RMS!B:E,4,FALSE)</f>
        <v>60660.9709452022</v>
      </c>
      <c r="K6" s="22">
        <f>E6-I6</f>
        <v>-2.019419809395913</v>
      </c>
      <c r="L6" s="22">
        <f t="shared" si="2"/>
        <v>1.354797808744479E-3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59272.554900000003</v>
      </c>
      <c r="F7" s="25">
        <f>VLOOKUP(C7,RA!B11:I41,8,0)</f>
        <v>13527.2287</v>
      </c>
      <c r="G7" s="16">
        <f t="shared" si="0"/>
        <v>45745.326200000003</v>
      </c>
      <c r="H7" s="27">
        <f>RA!J11</f>
        <v>22.822077979972502</v>
      </c>
      <c r="I7" s="20">
        <f>VLOOKUP(B7,RMS!B:D,3,FALSE)</f>
        <v>59272.613357771697</v>
      </c>
      <c r="J7" s="21">
        <f>VLOOKUP(B7,RMS!B:E,4,FALSE)</f>
        <v>45745.326095106298</v>
      </c>
      <c r="K7" s="22">
        <f t="shared" si="1"/>
        <v>-5.8457771694520488E-2</v>
      </c>
      <c r="L7" s="22">
        <f t="shared" si="2"/>
        <v>1.0489370470168069E-4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250267.31</v>
      </c>
      <c r="F8" s="25">
        <f>VLOOKUP(C8,RA!B12:I42,8,0)</f>
        <v>37245.377200000003</v>
      </c>
      <c r="G8" s="16">
        <f t="shared" si="0"/>
        <v>213021.93280000001</v>
      </c>
      <c r="H8" s="27">
        <f>RA!J12</f>
        <v>14.8822381956317</v>
      </c>
      <c r="I8" s="20">
        <f>VLOOKUP(B8,RMS!B:D,3,FALSE)</f>
        <v>250267.33272478601</v>
      </c>
      <c r="J8" s="21">
        <f>VLOOKUP(B8,RMS!B:E,4,FALSE)</f>
        <v>213021.929760684</v>
      </c>
      <c r="K8" s="22">
        <f t="shared" si="1"/>
        <v>-2.2724786016624421E-2</v>
      </c>
      <c r="L8" s="22">
        <f t="shared" si="2"/>
        <v>3.0393160122912377E-3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213288.52040000001</v>
      </c>
      <c r="F9" s="25">
        <f>VLOOKUP(C9,RA!B13:I43,8,0)</f>
        <v>58175.655500000001</v>
      </c>
      <c r="G9" s="16">
        <f t="shared" si="0"/>
        <v>155112.86490000002</v>
      </c>
      <c r="H9" s="27">
        <f>RA!J13</f>
        <v>27.275568038494399</v>
      </c>
      <c r="I9" s="20">
        <f>VLOOKUP(B9,RMS!B:D,3,FALSE)</f>
        <v>213288.760660684</v>
      </c>
      <c r="J9" s="21">
        <f>VLOOKUP(B9,RMS!B:E,4,FALSE)</f>
        <v>155112.864131624</v>
      </c>
      <c r="K9" s="22">
        <f t="shared" si="1"/>
        <v>-0.24026068398961797</v>
      </c>
      <c r="L9" s="22">
        <f t="shared" si="2"/>
        <v>7.683760195504874E-4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116529.984</v>
      </c>
      <c r="F10" s="25">
        <f>VLOOKUP(C10,RA!B14:I43,8,0)</f>
        <v>25137.568899999998</v>
      </c>
      <c r="G10" s="16">
        <f t="shared" si="0"/>
        <v>91392.415099999998</v>
      </c>
      <c r="H10" s="27">
        <f>RA!J14</f>
        <v>21.57176036341</v>
      </c>
      <c r="I10" s="20">
        <f>VLOOKUP(B10,RMS!B:D,3,FALSE)</f>
        <v>116529.99925641</v>
      </c>
      <c r="J10" s="21">
        <f>VLOOKUP(B10,RMS!B:E,4,FALSE)</f>
        <v>91392.416182906003</v>
      </c>
      <c r="K10" s="22">
        <f t="shared" si="1"/>
        <v>-1.5256409998983145E-2</v>
      </c>
      <c r="L10" s="22">
        <f t="shared" si="2"/>
        <v>-1.0829060047399253E-3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92396.008300000001</v>
      </c>
      <c r="F11" s="25">
        <f>VLOOKUP(C11,RA!B15:I44,8,0)</f>
        <v>2950.0823999999998</v>
      </c>
      <c r="G11" s="16">
        <f t="shared" si="0"/>
        <v>89445.925900000002</v>
      </c>
      <c r="H11" s="27">
        <f>RA!J15</f>
        <v>3.1928678027100399</v>
      </c>
      <c r="I11" s="20">
        <f>VLOOKUP(B11,RMS!B:D,3,FALSE)</f>
        <v>92396.217628205093</v>
      </c>
      <c r="J11" s="21">
        <f>VLOOKUP(B11,RMS!B:E,4,FALSE)</f>
        <v>89445.926416239294</v>
      </c>
      <c r="K11" s="22">
        <f t="shared" si="1"/>
        <v>-0.20932820509187877</v>
      </c>
      <c r="L11" s="22">
        <f t="shared" si="2"/>
        <v>-5.1623929175548255E-4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831667.64379999996</v>
      </c>
      <c r="F12" s="25">
        <f>VLOOKUP(C12,RA!B16:I45,8,0)</f>
        <v>45288.743999999999</v>
      </c>
      <c r="G12" s="16">
        <f t="shared" si="0"/>
        <v>786378.89980000001</v>
      </c>
      <c r="H12" s="27">
        <f>RA!J16</f>
        <v>5.4455339627101198</v>
      </c>
      <c r="I12" s="20">
        <f>VLOOKUP(B12,RMS!B:D,3,FALSE)</f>
        <v>831667.13413162401</v>
      </c>
      <c r="J12" s="21">
        <f>VLOOKUP(B12,RMS!B:E,4,FALSE)</f>
        <v>786378.89976666705</v>
      </c>
      <c r="K12" s="22">
        <f t="shared" si="1"/>
        <v>0.50966837594751269</v>
      </c>
      <c r="L12" s="22">
        <f t="shared" si="2"/>
        <v>3.3332966268062592E-5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688368.95389999996</v>
      </c>
      <c r="F13" s="25">
        <f>VLOOKUP(C13,RA!B17:I46,8,0)</f>
        <v>56018.155100000004</v>
      </c>
      <c r="G13" s="16">
        <f t="shared" si="0"/>
        <v>632350.79879999999</v>
      </c>
      <c r="H13" s="27">
        <f>RA!J17</f>
        <v>8.1378096415629209</v>
      </c>
      <c r="I13" s="20">
        <f>VLOOKUP(B13,RMS!B:D,3,FALSE)</f>
        <v>688369.03477350401</v>
      </c>
      <c r="J13" s="21">
        <f>VLOOKUP(B13,RMS!B:E,4,FALSE)</f>
        <v>632350.79817435902</v>
      </c>
      <c r="K13" s="22">
        <f t="shared" si="1"/>
        <v>-8.0873504048213363E-2</v>
      </c>
      <c r="L13" s="22">
        <f t="shared" si="2"/>
        <v>6.2564096879214048E-4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1100906.7408</v>
      </c>
      <c r="F14" s="25">
        <f>VLOOKUP(C14,RA!B18:I47,8,0)</f>
        <v>141583.9774</v>
      </c>
      <c r="G14" s="16">
        <f t="shared" si="0"/>
        <v>959322.76340000005</v>
      </c>
      <c r="H14" s="27">
        <f>RA!J18</f>
        <v>12.8606694965928</v>
      </c>
      <c r="I14" s="20">
        <f>VLOOKUP(B14,RMS!B:D,3,FALSE)</f>
        <v>1100906.9021205101</v>
      </c>
      <c r="J14" s="21">
        <f>VLOOKUP(B14,RMS!B:E,4,FALSE)</f>
        <v>959322.75160598301</v>
      </c>
      <c r="K14" s="22">
        <f t="shared" si="1"/>
        <v>-0.16132051008753479</v>
      </c>
      <c r="L14" s="22">
        <f t="shared" si="2"/>
        <v>1.1794017045758665E-2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323660.18959999998</v>
      </c>
      <c r="F15" s="25">
        <f>VLOOKUP(C15,RA!B19:I48,8,0)</f>
        <v>22165.5569</v>
      </c>
      <c r="G15" s="16">
        <f t="shared" si="0"/>
        <v>301494.63269999996</v>
      </c>
      <c r="H15" s="27">
        <f>RA!J19</f>
        <v>6.8484038544850403</v>
      </c>
      <c r="I15" s="20">
        <f>VLOOKUP(B15,RMS!B:D,3,FALSE)</f>
        <v>323660.17555897398</v>
      </c>
      <c r="J15" s="21">
        <f>VLOOKUP(B15,RMS!B:E,4,FALSE)</f>
        <v>301494.63122906</v>
      </c>
      <c r="K15" s="22">
        <f t="shared" si="1"/>
        <v>1.4041026006452739E-2</v>
      </c>
      <c r="L15" s="22">
        <f t="shared" si="2"/>
        <v>1.4709399547427893E-3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1042413.6891</v>
      </c>
      <c r="F16" s="25">
        <f>VLOOKUP(C16,RA!B20:I49,8,0)</f>
        <v>62415.088000000003</v>
      </c>
      <c r="G16" s="16">
        <f t="shared" si="0"/>
        <v>979998.60109999997</v>
      </c>
      <c r="H16" s="27">
        <f>RA!J20</f>
        <v>5.9875545239518102</v>
      </c>
      <c r="I16" s="20">
        <f>VLOOKUP(B16,RMS!B:D,3,FALSE)</f>
        <v>1042413.9387000001</v>
      </c>
      <c r="J16" s="21">
        <f>VLOOKUP(B16,RMS!B:E,4,FALSE)</f>
        <v>979998.60109999997</v>
      </c>
      <c r="K16" s="22">
        <f t="shared" si="1"/>
        <v>-0.24960000009741634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272313.15889999998</v>
      </c>
      <c r="F17" s="25">
        <f>VLOOKUP(C17,RA!B21:I50,8,0)</f>
        <v>35813.977700000003</v>
      </c>
      <c r="G17" s="16">
        <f t="shared" si="0"/>
        <v>236499.18119999999</v>
      </c>
      <c r="H17" s="27">
        <f>RA!J21</f>
        <v>13.1517616866807</v>
      </c>
      <c r="I17" s="20">
        <f>VLOOKUP(B17,RMS!B:D,3,FALSE)</f>
        <v>272312.40548798098</v>
      </c>
      <c r="J17" s="21">
        <f>VLOOKUP(B17,RMS!B:E,4,FALSE)</f>
        <v>236499.18106598599</v>
      </c>
      <c r="K17" s="22">
        <f t="shared" si="1"/>
        <v>0.75341201899573207</v>
      </c>
      <c r="L17" s="22">
        <f t="shared" si="2"/>
        <v>1.3401400065049529E-4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1149859.8773000001</v>
      </c>
      <c r="F18" s="25">
        <f>VLOOKUP(C18,RA!B22:I51,8,0)</f>
        <v>29477.640100000001</v>
      </c>
      <c r="G18" s="16">
        <f t="shared" si="0"/>
        <v>1120382.2372000001</v>
      </c>
      <c r="H18" s="27">
        <f>RA!J22</f>
        <v>2.5635854143564698</v>
      </c>
      <c r="I18" s="20">
        <f>VLOOKUP(B18,RMS!B:D,3,FALSE)</f>
        <v>1149860.54273504</v>
      </c>
      <c r="J18" s="21">
        <f>VLOOKUP(B18,RMS!B:E,4,FALSE)</f>
        <v>1120382.23615812</v>
      </c>
      <c r="K18" s="22">
        <f t="shared" si="1"/>
        <v>-0.66543503990396857</v>
      </c>
      <c r="L18" s="22">
        <f t="shared" si="2"/>
        <v>1.0418801102787256E-3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2370965.9550999999</v>
      </c>
      <c r="F19" s="25">
        <f>VLOOKUP(C19,RA!B23:I52,8,0)</f>
        <v>140167.5686</v>
      </c>
      <c r="G19" s="16">
        <f t="shared" si="0"/>
        <v>2230798.3865</v>
      </c>
      <c r="H19" s="27">
        <f>RA!J23</f>
        <v>5.9118338792885901</v>
      </c>
      <c r="I19" s="20">
        <f>VLOOKUP(B19,RMS!B:D,3,FALSE)</f>
        <v>2370967.66330171</v>
      </c>
      <c r="J19" s="21">
        <f>VLOOKUP(B19,RMS!B:E,4,FALSE)</f>
        <v>2230798.4117940199</v>
      </c>
      <c r="K19" s="22">
        <f t="shared" si="1"/>
        <v>-1.7082017101347446</v>
      </c>
      <c r="L19" s="22">
        <f t="shared" si="2"/>
        <v>-2.5294019840657711E-2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211708.1808</v>
      </c>
      <c r="F20" s="25">
        <f>VLOOKUP(C20,RA!B24:I53,8,0)</f>
        <v>31016.850900000001</v>
      </c>
      <c r="G20" s="16">
        <f t="shared" si="0"/>
        <v>180691.32990000001</v>
      </c>
      <c r="H20" s="27">
        <f>RA!J24</f>
        <v>14.6507568969673</v>
      </c>
      <c r="I20" s="20">
        <f>VLOOKUP(B20,RMS!B:D,3,FALSE)</f>
        <v>211708.209528954</v>
      </c>
      <c r="J20" s="21">
        <f>VLOOKUP(B20,RMS!B:E,4,FALSE)</f>
        <v>180691.321639598</v>
      </c>
      <c r="K20" s="22">
        <f t="shared" si="1"/>
        <v>-2.8728953999234363E-2</v>
      </c>
      <c r="L20" s="22">
        <f t="shared" si="2"/>
        <v>8.2604020135477185E-3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198929.3664</v>
      </c>
      <c r="F21" s="25">
        <f>VLOOKUP(C21,RA!B25:I54,8,0)</f>
        <v>15033.5718</v>
      </c>
      <c r="G21" s="16">
        <f t="shared" si="0"/>
        <v>183895.79459999999</v>
      </c>
      <c r="H21" s="27">
        <f>RA!J25</f>
        <v>7.5572410811237596</v>
      </c>
      <c r="I21" s="20">
        <f>VLOOKUP(B21,RMS!B:D,3,FALSE)</f>
        <v>198929.34611954499</v>
      </c>
      <c r="J21" s="21">
        <f>VLOOKUP(B21,RMS!B:E,4,FALSE)</f>
        <v>183895.79030189401</v>
      </c>
      <c r="K21" s="22">
        <f t="shared" si="1"/>
        <v>2.0280455006286502E-2</v>
      </c>
      <c r="L21" s="22">
        <f t="shared" si="2"/>
        <v>4.2981059814337641E-3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682770.8665</v>
      </c>
      <c r="F22" s="25">
        <f>VLOOKUP(C22,RA!B26:I55,8,0)</f>
        <v>139577.31469999999</v>
      </c>
      <c r="G22" s="16">
        <f t="shared" si="0"/>
        <v>543193.55180000002</v>
      </c>
      <c r="H22" s="27">
        <f>RA!J26</f>
        <v>20.4427753948403</v>
      </c>
      <c r="I22" s="20">
        <f>VLOOKUP(B22,RMS!B:D,3,FALSE)</f>
        <v>682770.80215729505</v>
      </c>
      <c r="J22" s="21">
        <f>VLOOKUP(B22,RMS!B:E,4,FALSE)</f>
        <v>543193.54326389695</v>
      </c>
      <c r="K22" s="22">
        <f t="shared" si="1"/>
        <v>6.4342704950831831E-2</v>
      </c>
      <c r="L22" s="22">
        <f t="shared" si="2"/>
        <v>8.5361030651256442E-3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148111.66020000001</v>
      </c>
      <c r="F23" s="25">
        <f>VLOOKUP(C23,RA!B27:I56,8,0)</f>
        <v>40459.2958</v>
      </c>
      <c r="G23" s="16">
        <f t="shared" si="0"/>
        <v>107652.36440000002</v>
      </c>
      <c r="H23" s="27">
        <f>RA!J27</f>
        <v>27.316752607705901</v>
      </c>
      <c r="I23" s="20">
        <f>VLOOKUP(B23,RMS!B:D,3,FALSE)</f>
        <v>148111.50659155101</v>
      </c>
      <c r="J23" s="21">
        <f>VLOOKUP(B23,RMS!B:E,4,FALSE)</f>
        <v>107652.383013443</v>
      </c>
      <c r="K23" s="22">
        <f t="shared" si="1"/>
        <v>0.15360844900715165</v>
      </c>
      <c r="L23" s="22">
        <f t="shared" si="2"/>
        <v>-1.8613442982314155E-2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689471.27269999997</v>
      </c>
      <c r="F24" s="25">
        <f>VLOOKUP(C24,RA!B28:I57,8,0)</f>
        <v>31723.9663</v>
      </c>
      <c r="G24" s="16">
        <f t="shared" si="0"/>
        <v>657747.3064</v>
      </c>
      <c r="H24" s="27">
        <f>RA!J28</f>
        <v>4.6012020451218403</v>
      </c>
      <c r="I24" s="20">
        <f>VLOOKUP(B24,RMS!B:D,3,FALSE)</f>
        <v>689471.30943805305</v>
      </c>
      <c r="J24" s="21">
        <f>VLOOKUP(B24,RMS!B:E,4,FALSE)</f>
        <v>657747.30819114996</v>
      </c>
      <c r="K24" s="22">
        <f t="shared" si="1"/>
        <v>-3.6738053080625832E-2</v>
      </c>
      <c r="L24" s="22">
        <f t="shared" si="2"/>
        <v>-1.7911499598994851E-3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562183.5294</v>
      </c>
      <c r="F25" s="25">
        <f>VLOOKUP(C25,RA!B29:I58,8,0)</f>
        <v>84324.122799999997</v>
      </c>
      <c r="G25" s="16">
        <f t="shared" si="0"/>
        <v>477859.40659999999</v>
      </c>
      <c r="H25" s="27">
        <f>RA!J29</f>
        <v>14.9993940395224</v>
      </c>
      <c r="I25" s="20">
        <f>VLOOKUP(B25,RMS!B:D,3,FALSE)</f>
        <v>562183.52824690298</v>
      </c>
      <c r="J25" s="21">
        <f>VLOOKUP(B25,RMS!B:E,4,FALSE)</f>
        <v>477859.38881061901</v>
      </c>
      <c r="K25" s="22">
        <f t="shared" si="1"/>
        <v>1.1530970223248005E-3</v>
      </c>
      <c r="L25" s="22">
        <f t="shared" si="2"/>
        <v>1.7789380974136293E-2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993901.973</v>
      </c>
      <c r="F26" s="25">
        <f>VLOOKUP(C26,RA!B30:I59,8,0)</f>
        <v>106469.7031</v>
      </c>
      <c r="G26" s="16">
        <f t="shared" si="0"/>
        <v>887432.26989999996</v>
      </c>
      <c r="H26" s="27">
        <f>RA!J30</f>
        <v>10.712294169074999</v>
      </c>
      <c r="I26" s="20">
        <f>VLOOKUP(B26,RMS!B:D,3,FALSE)</f>
        <v>993901.99226725695</v>
      </c>
      <c r="J26" s="21">
        <f>VLOOKUP(B26,RMS!B:E,4,FALSE)</f>
        <v>887432.24639018194</v>
      </c>
      <c r="K26" s="22">
        <f t="shared" si="1"/>
        <v>-1.9267256953753531E-2</v>
      </c>
      <c r="L26" s="22">
        <f t="shared" si="2"/>
        <v>2.3509818012826145E-2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547469.98439999996</v>
      </c>
      <c r="F27" s="25">
        <f>VLOOKUP(C27,RA!B31:I60,8,0)</f>
        <v>37859.717600000004</v>
      </c>
      <c r="G27" s="16">
        <f t="shared" si="0"/>
        <v>509610.26679999998</v>
      </c>
      <c r="H27" s="27">
        <f>RA!J31</f>
        <v>6.9153960360936297</v>
      </c>
      <c r="I27" s="20">
        <f>VLOOKUP(B27,RMS!B:D,3,FALSE)</f>
        <v>547469.93244513299</v>
      </c>
      <c r="J27" s="21">
        <f>VLOOKUP(B27,RMS!B:E,4,FALSE)</f>
        <v>509610.23344867298</v>
      </c>
      <c r="K27" s="22">
        <f t="shared" si="1"/>
        <v>5.1954866969026625E-2</v>
      </c>
      <c r="L27" s="22">
        <f t="shared" si="2"/>
        <v>3.3351327001582831E-2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75943.623399999997</v>
      </c>
      <c r="F28" s="25">
        <f>VLOOKUP(C28,RA!B32:I61,8,0)</f>
        <v>19250.241600000001</v>
      </c>
      <c r="G28" s="16">
        <f t="shared" si="0"/>
        <v>56693.381799999996</v>
      </c>
      <c r="H28" s="27">
        <f>RA!J32</f>
        <v>25.3480683935868</v>
      </c>
      <c r="I28" s="20">
        <f>VLOOKUP(B28,RMS!B:D,3,FALSE)</f>
        <v>75943.514030133898</v>
      </c>
      <c r="J28" s="21">
        <f>VLOOKUP(B28,RMS!B:E,4,FALSE)</f>
        <v>56693.376263552302</v>
      </c>
      <c r="K28" s="22">
        <f t="shared" si="1"/>
        <v>0.10936986609885935</v>
      </c>
      <c r="L28" s="22">
        <f t="shared" si="2"/>
        <v>5.5364476938848384E-3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118370.167</v>
      </c>
      <c r="F30" s="25">
        <f>VLOOKUP(C30,RA!B34:I64,8,0)</f>
        <v>19330.422500000001</v>
      </c>
      <c r="G30" s="16">
        <f t="shared" si="0"/>
        <v>99039.744500000001</v>
      </c>
      <c r="H30" s="27">
        <f>RA!J34</f>
        <v>16.3304851128579</v>
      </c>
      <c r="I30" s="20">
        <f>VLOOKUP(B30,RMS!B:D,3,FALSE)</f>
        <v>118370.1664</v>
      </c>
      <c r="J30" s="21">
        <f>VLOOKUP(B30,RMS!B:E,4,FALSE)</f>
        <v>99039.736300000004</v>
      </c>
      <c r="K30" s="22">
        <f t="shared" si="1"/>
        <v>5.9999999939464033E-4</v>
      </c>
      <c r="L30" s="22">
        <f t="shared" si="2"/>
        <v>8.1999999965773895E-3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4004.4005000000002</v>
      </c>
      <c r="F31" s="25">
        <f>VLOOKUP(C31,RA!B35:I65,8,0)</f>
        <v>90.589799999999997</v>
      </c>
      <c r="G31" s="16">
        <f t="shared" si="0"/>
        <v>3913.8107</v>
      </c>
      <c r="H31" s="27">
        <f>RA!J35</f>
        <v>2.26225623535908</v>
      </c>
      <c r="I31" s="20">
        <f>VLOOKUP(B31,RMS!B:D,3,FALSE)</f>
        <v>4004.4014000000002</v>
      </c>
      <c r="J31" s="21">
        <f>VLOOKUP(B31,RMS!B:E,4,FALSE)</f>
        <v>3913.8099000000002</v>
      </c>
      <c r="K31" s="22">
        <f t="shared" si="1"/>
        <v>-9.0000000000145519E-4</v>
      </c>
      <c r="L31" s="22">
        <f t="shared" si="2"/>
        <v>7.9999999979918357E-4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29222.25</v>
      </c>
      <c r="F32" s="25">
        <f>VLOOKUP(C32,RA!B34:I65,8,0)</f>
        <v>1529.95</v>
      </c>
      <c r="G32" s="16">
        <f t="shared" si="0"/>
        <v>27692.3</v>
      </c>
      <c r="H32" s="27">
        <f>RA!J34</f>
        <v>16.3304851128579</v>
      </c>
      <c r="I32" s="20">
        <f>VLOOKUP(B32,RMS!B:D,3,FALSE)</f>
        <v>29222.25</v>
      </c>
      <c r="J32" s="21">
        <f>VLOOKUP(B32,RMS!B:E,4,FALSE)</f>
        <v>27692.3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62220.54</v>
      </c>
      <c r="F33" s="25">
        <f>VLOOKUP(C33,RA!B34:I65,8,0)</f>
        <v>-3497.24</v>
      </c>
      <c r="G33" s="16">
        <f t="shared" si="0"/>
        <v>65717.78</v>
      </c>
      <c r="H33" s="27">
        <f>RA!J34</f>
        <v>16.3304851128579</v>
      </c>
      <c r="I33" s="20">
        <f>VLOOKUP(B33,RMS!B:D,3,FALSE)</f>
        <v>62220.54</v>
      </c>
      <c r="J33" s="21">
        <f>VLOOKUP(B33,RMS!B:E,4,FALSE)</f>
        <v>65717.78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914245.61</v>
      </c>
      <c r="F34" s="25">
        <f>VLOOKUP(C34,RA!B34:I66,8,0)</f>
        <v>-24151.09</v>
      </c>
      <c r="G34" s="16">
        <f t="shared" si="0"/>
        <v>938396.7</v>
      </c>
      <c r="H34" s="27">
        <f>RA!J35</f>
        <v>2.26225623535908</v>
      </c>
      <c r="I34" s="20">
        <f>VLOOKUP(B34,RMS!B:D,3,FALSE)</f>
        <v>914245.61</v>
      </c>
      <c r="J34" s="21">
        <f>VLOOKUP(B34,RMS!B:E,4,FALSE)</f>
        <v>938396.7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131748.96</v>
      </c>
      <c r="F35" s="25">
        <f>VLOOKUP(C35,RA!B34:I67,8,0)</f>
        <v>-10246.64</v>
      </c>
      <c r="G35" s="16">
        <f t="shared" si="0"/>
        <v>141995.59999999998</v>
      </c>
      <c r="H35" s="27">
        <f>RA!J34</f>
        <v>16.3304851128579</v>
      </c>
      <c r="I35" s="20">
        <f>VLOOKUP(B35,RMS!B:D,3,FALSE)</f>
        <v>131748.96</v>
      </c>
      <c r="J35" s="21">
        <f>VLOOKUP(B35,RMS!B:E,4,FALSE)</f>
        <v>141995.6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2.26225623535908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24441.880499999999</v>
      </c>
      <c r="F37" s="25">
        <f>VLOOKUP(C37,RA!B8:I68,8,0)</f>
        <v>1375.7693999999999</v>
      </c>
      <c r="G37" s="16">
        <f t="shared" si="0"/>
        <v>23066.111099999998</v>
      </c>
      <c r="H37" s="27">
        <f>RA!J35</f>
        <v>2.26225623535908</v>
      </c>
      <c r="I37" s="20">
        <f>VLOOKUP(B37,RMS!B:D,3,FALSE)</f>
        <v>24441.8803418803</v>
      </c>
      <c r="J37" s="21">
        <f>VLOOKUP(B37,RMS!B:E,4,FALSE)</f>
        <v>23066.111111111099</v>
      </c>
      <c r="K37" s="22">
        <f t="shared" si="1"/>
        <v>1.5811969933565706E-4</v>
      </c>
      <c r="L37" s="22">
        <f t="shared" si="2"/>
        <v>-1.1111100320704281E-5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444924.11310000002</v>
      </c>
      <c r="F38" s="25">
        <f>VLOOKUP(C38,RA!B8:I69,8,0)</f>
        <v>23134.987799999999</v>
      </c>
      <c r="G38" s="16">
        <f t="shared" si="0"/>
        <v>421789.12530000001</v>
      </c>
      <c r="H38" s="27">
        <f>RA!J36</f>
        <v>5.2355653654321603</v>
      </c>
      <c r="I38" s="20">
        <f>VLOOKUP(B38,RMS!B:D,3,FALSE)</f>
        <v>444924.10742478602</v>
      </c>
      <c r="J38" s="21">
        <f>VLOOKUP(B38,RMS!B:E,4,FALSE)</f>
        <v>421789.12854700797</v>
      </c>
      <c r="K38" s="22">
        <f t="shared" si="1"/>
        <v>5.6752139935269952E-3</v>
      </c>
      <c r="L38" s="22">
        <f t="shared" si="2"/>
        <v>-3.2470079604536295E-3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32364.18</v>
      </c>
      <c r="F39" s="25">
        <f>VLOOKUP(C39,RA!B9:I70,8,0)</f>
        <v>259.60000000000002</v>
      </c>
      <c r="G39" s="16">
        <f t="shared" si="0"/>
        <v>32104.58</v>
      </c>
      <c r="H39" s="27">
        <f>RA!J37</f>
        <v>-5.6207162457927904</v>
      </c>
      <c r="I39" s="20">
        <f>VLOOKUP(B39,RMS!B:D,3,FALSE)</f>
        <v>32364.18</v>
      </c>
      <c r="J39" s="21">
        <f>VLOOKUP(B39,RMS!B:E,4,FALSE)</f>
        <v>32104.58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12888.89</v>
      </c>
      <c r="F40" s="25">
        <f>VLOOKUP(C40,RA!B10:I71,8,0)</f>
        <v>1493.29</v>
      </c>
      <c r="G40" s="16">
        <f t="shared" si="0"/>
        <v>11395.599999999999</v>
      </c>
      <c r="H40" s="27">
        <f>RA!J38</f>
        <v>-2.6416413418709199</v>
      </c>
      <c r="I40" s="20">
        <f>VLOOKUP(B40,RMS!B:D,3,FALSE)</f>
        <v>12888.89</v>
      </c>
      <c r="J40" s="21">
        <f>VLOOKUP(B40,RMS!B:E,4,FALSE)</f>
        <v>11395.6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-7.77739725611496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13549.658100000001</v>
      </c>
      <c r="F42" s="25">
        <f>VLOOKUP(C42,RA!B8:I72,8,0)</f>
        <v>1098.1639</v>
      </c>
      <c r="G42" s="16">
        <f t="shared" si="0"/>
        <v>12451.494200000001</v>
      </c>
      <c r="H42" s="27">
        <f>RA!J39</f>
        <v>-7.77739725611496</v>
      </c>
      <c r="I42" s="20">
        <f>VLOOKUP(B42,RMS!B:D,3,FALSE)</f>
        <v>13549.658119658099</v>
      </c>
      <c r="J42" s="21">
        <f>VLOOKUP(B42,RMS!B:E,4,FALSE)</f>
        <v>12451.494017094001</v>
      </c>
      <c r="K42" s="22">
        <f t="shared" si="1"/>
        <v>-1.9658098608488217E-5</v>
      </c>
      <c r="L42" s="22">
        <f t="shared" si="2"/>
        <v>1.8290600019099656E-4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15015303.7908</v>
      </c>
      <c r="E7" s="53">
        <v>16376823.1537</v>
      </c>
      <c r="F7" s="54">
        <v>91.686303563750698</v>
      </c>
      <c r="G7" s="53">
        <v>13935804.902799999</v>
      </c>
      <c r="H7" s="54">
        <v>7.7462256075578901</v>
      </c>
      <c r="I7" s="53">
        <v>1335617.6296000001</v>
      </c>
      <c r="J7" s="54">
        <v>8.8950423395252507</v>
      </c>
      <c r="K7" s="53">
        <v>1525146.7291000001</v>
      </c>
      <c r="L7" s="54">
        <v>10.9440878351674</v>
      </c>
      <c r="M7" s="54">
        <v>-0.12426942003923901</v>
      </c>
      <c r="N7" s="53">
        <v>421684628.73259997</v>
      </c>
      <c r="O7" s="53">
        <v>3869177364.5202999</v>
      </c>
      <c r="P7" s="53">
        <v>808513</v>
      </c>
      <c r="Q7" s="53">
        <v>754464</v>
      </c>
      <c r="R7" s="54">
        <v>7.1638938372142302</v>
      </c>
      <c r="S7" s="53">
        <v>18.571505703433299</v>
      </c>
      <c r="T7" s="53">
        <v>18.212377001155801</v>
      </c>
      <c r="U7" s="55">
        <v>1.9337619039212799</v>
      </c>
    </row>
    <row r="8" spans="1:23" ht="12" thickBot="1">
      <c r="A8" s="81">
        <v>42544</v>
      </c>
      <c r="B8" s="69" t="s">
        <v>6</v>
      </c>
      <c r="C8" s="70"/>
      <c r="D8" s="56">
        <v>466633.8677</v>
      </c>
      <c r="E8" s="56">
        <v>610439.59539999999</v>
      </c>
      <c r="F8" s="57">
        <v>76.442267378516107</v>
      </c>
      <c r="G8" s="56">
        <v>518717.20929999999</v>
      </c>
      <c r="H8" s="57">
        <v>-10.040796924838</v>
      </c>
      <c r="I8" s="56">
        <v>109472.99340000001</v>
      </c>
      <c r="J8" s="57">
        <v>23.460147446987399</v>
      </c>
      <c r="K8" s="56">
        <v>128418.83500000001</v>
      </c>
      <c r="L8" s="57">
        <v>24.757002986906699</v>
      </c>
      <c r="M8" s="57">
        <v>-0.14753164206792599</v>
      </c>
      <c r="N8" s="56">
        <v>12280212.1721</v>
      </c>
      <c r="O8" s="56">
        <v>137736924.94190001</v>
      </c>
      <c r="P8" s="56">
        <v>21348</v>
      </c>
      <c r="Q8" s="56">
        <v>19987</v>
      </c>
      <c r="R8" s="57">
        <v>6.8094261269825402</v>
      </c>
      <c r="S8" s="56">
        <v>21.858434874461299</v>
      </c>
      <c r="T8" s="56">
        <v>22.071344739080399</v>
      </c>
      <c r="U8" s="58">
        <v>-0.97403984247677999</v>
      </c>
    </row>
    <row r="9" spans="1:23" ht="12" thickBot="1">
      <c r="A9" s="82"/>
      <c r="B9" s="69" t="s">
        <v>7</v>
      </c>
      <c r="C9" s="70"/>
      <c r="D9" s="56">
        <v>48635.769200000002</v>
      </c>
      <c r="E9" s="56">
        <v>68682.311400000006</v>
      </c>
      <c r="F9" s="57">
        <v>70.812656430196995</v>
      </c>
      <c r="G9" s="56">
        <v>59302.169199999997</v>
      </c>
      <c r="H9" s="57">
        <v>-17.986525862193901</v>
      </c>
      <c r="I9" s="56">
        <v>11053.938200000001</v>
      </c>
      <c r="J9" s="57">
        <v>22.728001184774101</v>
      </c>
      <c r="K9" s="56">
        <v>13839.49</v>
      </c>
      <c r="L9" s="57">
        <v>23.337240756447699</v>
      </c>
      <c r="M9" s="57">
        <v>-0.20127561058969701</v>
      </c>
      <c r="N9" s="56">
        <v>1856077.6266000001</v>
      </c>
      <c r="O9" s="56">
        <v>19457978.828899998</v>
      </c>
      <c r="P9" s="56">
        <v>2945</v>
      </c>
      <c r="Q9" s="56">
        <v>2898</v>
      </c>
      <c r="R9" s="57">
        <v>1.62180814354727</v>
      </c>
      <c r="S9" s="56">
        <v>16.514692427843801</v>
      </c>
      <c r="T9" s="56">
        <v>16.3562400966184</v>
      </c>
      <c r="U9" s="58">
        <v>0.95946280512191995</v>
      </c>
    </row>
    <row r="10" spans="1:23" ht="12" thickBot="1">
      <c r="A10" s="82"/>
      <c r="B10" s="69" t="s">
        <v>8</v>
      </c>
      <c r="C10" s="70"/>
      <c r="D10" s="56">
        <v>89652.461800000005</v>
      </c>
      <c r="E10" s="56">
        <v>122311.9151</v>
      </c>
      <c r="F10" s="57">
        <v>73.2982242381715</v>
      </c>
      <c r="G10" s="56">
        <v>96193.020999999993</v>
      </c>
      <c r="H10" s="57">
        <v>-6.7994113627016697</v>
      </c>
      <c r="I10" s="56">
        <v>28991.4895</v>
      </c>
      <c r="J10" s="57">
        <v>32.337639054101203</v>
      </c>
      <c r="K10" s="56">
        <v>27116.560099999999</v>
      </c>
      <c r="L10" s="57">
        <v>28.189737486256899</v>
      </c>
      <c r="M10" s="57">
        <v>6.9143335035331002E-2</v>
      </c>
      <c r="N10" s="56">
        <v>4276150.4407000002</v>
      </c>
      <c r="O10" s="56">
        <v>35103820.813600004</v>
      </c>
      <c r="P10" s="56">
        <v>84447</v>
      </c>
      <c r="Q10" s="56">
        <v>80195</v>
      </c>
      <c r="R10" s="57">
        <v>5.3020761892886199</v>
      </c>
      <c r="S10" s="56">
        <v>1.0616417611046001</v>
      </c>
      <c r="T10" s="56">
        <v>1.045657188104</v>
      </c>
      <c r="U10" s="58">
        <v>1.50564659249748</v>
      </c>
    </row>
    <row r="11" spans="1:23" ht="12" thickBot="1">
      <c r="A11" s="82"/>
      <c r="B11" s="69" t="s">
        <v>9</v>
      </c>
      <c r="C11" s="70"/>
      <c r="D11" s="56">
        <v>59272.554900000003</v>
      </c>
      <c r="E11" s="56">
        <v>65053.434600000001</v>
      </c>
      <c r="F11" s="57">
        <v>91.113644136477305</v>
      </c>
      <c r="G11" s="56">
        <v>57786.400699999998</v>
      </c>
      <c r="H11" s="57">
        <v>2.57180613777179</v>
      </c>
      <c r="I11" s="56">
        <v>13527.2287</v>
      </c>
      <c r="J11" s="57">
        <v>22.822077979972502</v>
      </c>
      <c r="K11" s="56">
        <v>14132.2824</v>
      </c>
      <c r="L11" s="57">
        <v>24.456069644081499</v>
      </c>
      <c r="M11" s="57">
        <v>-4.2813586855581003E-2</v>
      </c>
      <c r="N11" s="56">
        <v>1575102.7675999999</v>
      </c>
      <c r="O11" s="56">
        <v>11735373.4893</v>
      </c>
      <c r="P11" s="56">
        <v>3147</v>
      </c>
      <c r="Q11" s="56">
        <v>2984</v>
      </c>
      <c r="R11" s="57">
        <v>5.4624664879356502</v>
      </c>
      <c r="S11" s="56">
        <v>18.8346218303146</v>
      </c>
      <c r="T11" s="56">
        <v>20.487585589812301</v>
      </c>
      <c r="U11" s="58">
        <v>-8.7761982926425404</v>
      </c>
    </row>
    <row r="12" spans="1:23" ht="12" thickBot="1">
      <c r="A12" s="82"/>
      <c r="B12" s="69" t="s">
        <v>10</v>
      </c>
      <c r="C12" s="70"/>
      <c r="D12" s="56">
        <v>250267.31</v>
      </c>
      <c r="E12" s="56">
        <v>270817.54920000001</v>
      </c>
      <c r="F12" s="57">
        <v>92.411777131612894</v>
      </c>
      <c r="G12" s="56">
        <v>185445.09510000001</v>
      </c>
      <c r="H12" s="57">
        <v>34.954936319585599</v>
      </c>
      <c r="I12" s="56">
        <v>37245.377200000003</v>
      </c>
      <c r="J12" s="57">
        <v>14.8822381956317</v>
      </c>
      <c r="K12" s="56">
        <v>24929.653600000001</v>
      </c>
      <c r="L12" s="57">
        <v>13.4431453075407</v>
      </c>
      <c r="M12" s="57">
        <v>0.49401904244670303</v>
      </c>
      <c r="N12" s="56">
        <v>6208504.1684999997</v>
      </c>
      <c r="O12" s="56">
        <v>41116395.770900004</v>
      </c>
      <c r="P12" s="56">
        <v>2949</v>
      </c>
      <c r="Q12" s="56">
        <v>2077</v>
      </c>
      <c r="R12" s="57">
        <v>41.983630235917197</v>
      </c>
      <c r="S12" s="56">
        <v>84.865144116649702</v>
      </c>
      <c r="T12" s="56">
        <v>89.309673086182002</v>
      </c>
      <c r="U12" s="58">
        <v>-5.2371665844614999</v>
      </c>
    </row>
    <row r="13" spans="1:23" ht="12" thickBot="1">
      <c r="A13" s="82"/>
      <c r="B13" s="69" t="s">
        <v>11</v>
      </c>
      <c r="C13" s="70"/>
      <c r="D13" s="56">
        <v>213288.52040000001</v>
      </c>
      <c r="E13" s="56">
        <v>281994.76640000002</v>
      </c>
      <c r="F13" s="57">
        <v>75.635630803678595</v>
      </c>
      <c r="G13" s="56">
        <v>249663.1918</v>
      </c>
      <c r="H13" s="57">
        <v>-14.569497064324599</v>
      </c>
      <c r="I13" s="56">
        <v>58175.655500000001</v>
      </c>
      <c r="J13" s="57">
        <v>27.275568038494399</v>
      </c>
      <c r="K13" s="56">
        <v>68546.985700000005</v>
      </c>
      <c r="L13" s="57">
        <v>27.4557836122321</v>
      </c>
      <c r="M13" s="57">
        <v>-0.15130249848462701</v>
      </c>
      <c r="N13" s="56">
        <v>5694947.8924000002</v>
      </c>
      <c r="O13" s="56">
        <v>60266894.916599996</v>
      </c>
      <c r="P13" s="56">
        <v>9822</v>
      </c>
      <c r="Q13" s="56">
        <v>8282</v>
      </c>
      <c r="R13" s="57">
        <v>18.594542381067399</v>
      </c>
      <c r="S13" s="56">
        <v>21.7153859091835</v>
      </c>
      <c r="T13" s="56">
        <v>24.684447017628599</v>
      </c>
      <c r="U13" s="58">
        <v>-13.6726149876503</v>
      </c>
    </row>
    <row r="14" spans="1:23" ht="12" thickBot="1">
      <c r="A14" s="82"/>
      <c r="B14" s="69" t="s">
        <v>12</v>
      </c>
      <c r="C14" s="70"/>
      <c r="D14" s="56">
        <v>116529.984</v>
      </c>
      <c r="E14" s="56">
        <v>165393.94070000001</v>
      </c>
      <c r="F14" s="57">
        <v>70.456017618788096</v>
      </c>
      <c r="G14" s="56">
        <v>145902.4528</v>
      </c>
      <c r="H14" s="57">
        <v>-20.131579857854199</v>
      </c>
      <c r="I14" s="56">
        <v>25137.568899999998</v>
      </c>
      <c r="J14" s="57">
        <v>21.57176036341</v>
      </c>
      <c r="K14" s="56">
        <v>27939.689600000002</v>
      </c>
      <c r="L14" s="57">
        <v>19.149568128439299</v>
      </c>
      <c r="M14" s="57">
        <v>-0.100291762010126</v>
      </c>
      <c r="N14" s="56">
        <v>3124320.4504</v>
      </c>
      <c r="O14" s="56">
        <v>27679733.159000002</v>
      </c>
      <c r="P14" s="56">
        <v>2528</v>
      </c>
      <c r="Q14" s="56">
        <v>2173</v>
      </c>
      <c r="R14" s="57">
        <v>16.3368614818224</v>
      </c>
      <c r="S14" s="56">
        <v>46.095721518987297</v>
      </c>
      <c r="T14" s="56">
        <v>55.581476990336</v>
      </c>
      <c r="U14" s="58">
        <v>-20.578385929898801</v>
      </c>
    </row>
    <row r="15" spans="1:23" ht="12" thickBot="1">
      <c r="A15" s="82"/>
      <c r="B15" s="69" t="s">
        <v>13</v>
      </c>
      <c r="C15" s="70"/>
      <c r="D15" s="56">
        <v>92396.008300000001</v>
      </c>
      <c r="E15" s="56">
        <v>135294.158</v>
      </c>
      <c r="F15" s="57">
        <v>68.292681417921997</v>
      </c>
      <c r="G15" s="56">
        <v>108978.1541</v>
      </c>
      <c r="H15" s="57">
        <v>-15.216027411130501</v>
      </c>
      <c r="I15" s="56">
        <v>2950.0823999999998</v>
      </c>
      <c r="J15" s="57">
        <v>3.1928678027100399</v>
      </c>
      <c r="K15" s="56">
        <v>18745.12</v>
      </c>
      <c r="L15" s="57">
        <v>17.200805202480499</v>
      </c>
      <c r="M15" s="57">
        <v>-0.84262131157335896</v>
      </c>
      <c r="N15" s="56">
        <v>2615947.7478999998</v>
      </c>
      <c r="O15" s="56">
        <v>23090369.015700001</v>
      </c>
      <c r="P15" s="56">
        <v>4886</v>
      </c>
      <c r="Q15" s="56">
        <v>3095</v>
      </c>
      <c r="R15" s="57">
        <v>57.867528271405497</v>
      </c>
      <c r="S15" s="56">
        <v>18.910357818256202</v>
      </c>
      <c r="T15" s="56">
        <v>24.407060000000001</v>
      </c>
      <c r="U15" s="58">
        <v>-29.067150577326402</v>
      </c>
    </row>
    <row r="16" spans="1:23" ht="12" thickBot="1">
      <c r="A16" s="82"/>
      <c r="B16" s="69" t="s">
        <v>14</v>
      </c>
      <c r="C16" s="70"/>
      <c r="D16" s="56">
        <v>831667.64379999996</v>
      </c>
      <c r="E16" s="56">
        <v>894238.65560000006</v>
      </c>
      <c r="F16" s="57">
        <v>93.002873292475002</v>
      </c>
      <c r="G16" s="56">
        <v>714036.63430000003</v>
      </c>
      <c r="H16" s="57">
        <v>16.474086041162099</v>
      </c>
      <c r="I16" s="56">
        <v>45288.743999999999</v>
      </c>
      <c r="J16" s="57">
        <v>5.4455339627101198</v>
      </c>
      <c r="K16" s="56">
        <v>16034.450999999999</v>
      </c>
      <c r="L16" s="57">
        <v>2.2456062097877201</v>
      </c>
      <c r="M16" s="57">
        <v>1.82446489748854</v>
      </c>
      <c r="N16" s="56">
        <v>23731653.034899998</v>
      </c>
      <c r="O16" s="56">
        <v>196125806.93759999</v>
      </c>
      <c r="P16" s="56">
        <v>53860</v>
      </c>
      <c r="Q16" s="56">
        <v>46080</v>
      </c>
      <c r="R16" s="57">
        <v>16.8836805555556</v>
      </c>
      <c r="S16" s="56">
        <v>15.441285625696301</v>
      </c>
      <c r="T16" s="56">
        <v>15.8421308246528</v>
      </c>
      <c r="U16" s="58">
        <v>-2.5959315090284498</v>
      </c>
    </row>
    <row r="17" spans="1:21" ht="12" thickBot="1">
      <c r="A17" s="82"/>
      <c r="B17" s="69" t="s">
        <v>15</v>
      </c>
      <c r="C17" s="70"/>
      <c r="D17" s="56">
        <v>688368.95389999996</v>
      </c>
      <c r="E17" s="56">
        <v>520213.01939999999</v>
      </c>
      <c r="F17" s="57">
        <v>132.32443791851799</v>
      </c>
      <c r="G17" s="56">
        <v>448928.092</v>
      </c>
      <c r="H17" s="57">
        <v>53.336128027381299</v>
      </c>
      <c r="I17" s="56">
        <v>56018.155100000004</v>
      </c>
      <c r="J17" s="57">
        <v>8.1378096415629209</v>
      </c>
      <c r="K17" s="56">
        <v>47378.426399999997</v>
      </c>
      <c r="L17" s="57">
        <v>10.5536782492106</v>
      </c>
      <c r="M17" s="57">
        <v>0.18235575464363701</v>
      </c>
      <c r="N17" s="56">
        <v>19661921.122000001</v>
      </c>
      <c r="O17" s="56">
        <v>218036071.75889999</v>
      </c>
      <c r="P17" s="56">
        <v>11981</v>
      </c>
      <c r="Q17" s="56">
        <v>12057</v>
      </c>
      <c r="R17" s="57">
        <v>-0.63033922202869697</v>
      </c>
      <c r="S17" s="56">
        <v>57.455049987480201</v>
      </c>
      <c r="T17" s="56">
        <v>39.908674595670597</v>
      </c>
      <c r="U17" s="58">
        <v>30.539309243718499</v>
      </c>
    </row>
    <row r="18" spans="1:21" ht="12" customHeight="1" thickBot="1">
      <c r="A18" s="82"/>
      <c r="B18" s="69" t="s">
        <v>16</v>
      </c>
      <c r="C18" s="70"/>
      <c r="D18" s="56">
        <v>1100906.7408</v>
      </c>
      <c r="E18" s="56">
        <v>1418439.7198999999</v>
      </c>
      <c r="F18" s="57">
        <v>77.613925030075606</v>
      </c>
      <c r="G18" s="56">
        <v>1245716.6973000001</v>
      </c>
      <c r="H18" s="57">
        <v>-11.6246299671398</v>
      </c>
      <c r="I18" s="56">
        <v>141583.9774</v>
      </c>
      <c r="J18" s="57">
        <v>12.8606694965928</v>
      </c>
      <c r="K18" s="56">
        <v>187242.32920000001</v>
      </c>
      <c r="L18" s="57">
        <v>15.0308918236252</v>
      </c>
      <c r="M18" s="57">
        <v>-0.24384631399896101</v>
      </c>
      <c r="N18" s="56">
        <v>35349893.237899996</v>
      </c>
      <c r="O18" s="56">
        <v>414144402.21090001</v>
      </c>
      <c r="P18" s="56">
        <v>55977</v>
      </c>
      <c r="Q18" s="56">
        <v>53840</v>
      </c>
      <c r="R18" s="57">
        <v>3.9691679049034301</v>
      </c>
      <c r="S18" s="56">
        <v>19.667126512674798</v>
      </c>
      <c r="T18" s="56">
        <v>19.6601752358841</v>
      </c>
      <c r="U18" s="58">
        <v>3.5344648778580998E-2</v>
      </c>
    </row>
    <row r="19" spans="1:21" ht="12" customHeight="1" thickBot="1">
      <c r="A19" s="82"/>
      <c r="B19" s="69" t="s">
        <v>17</v>
      </c>
      <c r="C19" s="70"/>
      <c r="D19" s="56">
        <v>323660.18959999998</v>
      </c>
      <c r="E19" s="56">
        <v>389311.62349999999</v>
      </c>
      <c r="F19" s="57">
        <v>83.136533836370305</v>
      </c>
      <c r="G19" s="56">
        <v>379252.68180000002</v>
      </c>
      <c r="H19" s="57">
        <v>-14.6584308741466</v>
      </c>
      <c r="I19" s="56">
        <v>22165.5569</v>
      </c>
      <c r="J19" s="57">
        <v>6.8484038544850403</v>
      </c>
      <c r="K19" s="56">
        <v>32379.1001</v>
      </c>
      <c r="L19" s="57">
        <v>8.5376061011152498</v>
      </c>
      <c r="M19" s="57">
        <v>-0.315436289719491</v>
      </c>
      <c r="N19" s="56">
        <v>12189770.402100001</v>
      </c>
      <c r="O19" s="56">
        <v>122858047.56200001</v>
      </c>
      <c r="P19" s="56">
        <v>6826</v>
      </c>
      <c r="Q19" s="56">
        <v>6507</v>
      </c>
      <c r="R19" s="57">
        <v>4.9024127862302</v>
      </c>
      <c r="S19" s="56">
        <v>47.415791034280701</v>
      </c>
      <c r="T19" s="56">
        <v>54.857616582142299</v>
      </c>
      <c r="U19" s="58">
        <v>-15.694825258701901</v>
      </c>
    </row>
    <row r="20" spans="1:21" ht="12" thickBot="1">
      <c r="A20" s="82"/>
      <c r="B20" s="69" t="s">
        <v>18</v>
      </c>
      <c r="C20" s="70"/>
      <c r="D20" s="56">
        <v>1042413.6891</v>
      </c>
      <c r="E20" s="56">
        <v>1017939.65</v>
      </c>
      <c r="F20" s="57">
        <v>102.404272109845</v>
      </c>
      <c r="G20" s="56">
        <v>893324.76850000001</v>
      </c>
      <c r="H20" s="57">
        <v>16.689218283999701</v>
      </c>
      <c r="I20" s="56">
        <v>62415.088000000003</v>
      </c>
      <c r="J20" s="57">
        <v>5.9875545239518102</v>
      </c>
      <c r="K20" s="56">
        <v>57213.094599999997</v>
      </c>
      <c r="L20" s="57">
        <v>6.4045122913213</v>
      </c>
      <c r="M20" s="57">
        <v>9.0923125839797003E-2</v>
      </c>
      <c r="N20" s="56">
        <v>23245517.392200001</v>
      </c>
      <c r="O20" s="56">
        <v>219968405.12029999</v>
      </c>
      <c r="P20" s="56">
        <v>36633</v>
      </c>
      <c r="Q20" s="56">
        <v>32102</v>
      </c>
      <c r="R20" s="57">
        <v>14.114385396548499</v>
      </c>
      <c r="S20" s="56">
        <v>28.455591655065099</v>
      </c>
      <c r="T20" s="56">
        <v>21.571058787614501</v>
      </c>
      <c r="U20" s="58">
        <v>24.193954393582899</v>
      </c>
    </row>
    <row r="21" spans="1:21" ht="12" customHeight="1" thickBot="1">
      <c r="A21" s="82"/>
      <c r="B21" s="69" t="s">
        <v>19</v>
      </c>
      <c r="C21" s="70"/>
      <c r="D21" s="56">
        <v>272313.15889999998</v>
      </c>
      <c r="E21" s="56">
        <v>323090.76669999998</v>
      </c>
      <c r="F21" s="57">
        <v>84.283794823778294</v>
      </c>
      <c r="G21" s="56">
        <v>272792.21230000001</v>
      </c>
      <c r="H21" s="57">
        <v>-0.17561109826445001</v>
      </c>
      <c r="I21" s="56">
        <v>35813.977700000003</v>
      </c>
      <c r="J21" s="57">
        <v>13.1517616866807</v>
      </c>
      <c r="K21" s="56">
        <v>28908.463899999999</v>
      </c>
      <c r="L21" s="57">
        <v>10.597246767517101</v>
      </c>
      <c r="M21" s="57">
        <v>0.238875155175575</v>
      </c>
      <c r="N21" s="56">
        <v>6978591.2304999996</v>
      </c>
      <c r="O21" s="56">
        <v>74341283.206100002</v>
      </c>
      <c r="P21" s="56">
        <v>24292</v>
      </c>
      <c r="Q21" s="56">
        <v>19824</v>
      </c>
      <c r="R21" s="57">
        <v>22.538337368845902</v>
      </c>
      <c r="S21" s="56">
        <v>11.209993368187099</v>
      </c>
      <c r="T21" s="56">
        <v>11.8291346398305</v>
      </c>
      <c r="U21" s="58">
        <v>-5.5231189823940197</v>
      </c>
    </row>
    <row r="22" spans="1:21" ht="12" customHeight="1" thickBot="1">
      <c r="A22" s="82"/>
      <c r="B22" s="69" t="s">
        <v>20</v>
      </c>
      <c r="C22" s="70"/>
      <c r="D22" s="56">
        <v>1149859.8773000001</v>
      </c>
      <c r="E22" s="56">
        <v>1352143.3992000001</v>
      </c>
      <c r="F22" s="57">
        <v>85.0397877902831</v>
      </c>
      <c r="G22" s="56">
        <v>1102569.0105000001</v>
      </c>
      <c r="H22" s="57">
        <v>4.2891525473361698</v>
      </c>
      <c r="I22" s="56">
        <v>29477.640100000001</v>
      </c>
      <c r="J22" s="57">
        <v>2.5635854143564698</v>
      </c>
      <c r="K22" s="56">
        <v>128053.77740000001</v>
      </c>
      <c r="L22" s="57">
        <v>11.6141281117569</v>
      </c>
      <c r="M22" s="57">
        <v>-0.76980265089782496</v>
      </c>
      <c r="N22" s="56">
        <v>37618648.887900002</v>
      </c>
      <c r="O22" s="56">
        <v>255787405.5535</v>
      </c>
      <c r="P22" s="56">
        <v>71602</v>
      </c>
      <c r="Q22" s="56">
        <v>68274</v>
      </c>
      <c r="R22" s="57">
        <v>4.8744763746082098</v>
      </c>
      <c r="S22" s="56">
        <v>16.059046916287301</v>
      </c>
      <c r="T22" s="56">
        <v>16.182352284910799</v>
      </c>
      <c r="U22" s="58">
        <v>-0.76782494793320399</v>
      </c>
    </row>
    <row r="23" spans="1:21" ht="12" thickBot="1">
      <c r="A23" s="82"/>
      <c r="B23" s="69" t="s">
        <v>21</v>
      </c>
      <c r="C23" s="70"/>
      <c r="D23" s="56">
        <v>2370965.9550999999</v>
      </c>
      <c r="E23" s="56">
        <v>2765748.5781999999</v>
      </c>
      <c r="F23" s="57">
        <v>85.726011893787899</v>
      </c>
      <c r="G23" s="56">
        <v>2284478.4769000001</v>
      </c>
      <c r="H23" s="57">
        <v>3.7858740659864898</v>
      </c>
      <c r="I23" s="56">
        <v>140167.5686</v>
      </c>
      <c r="J23" s="57">
        <v>5.9118338792885901</v>
      </c>
      <c r="K23" s="56">
        <v>339364.02679999999</v>
      </c>
      <c r="L23" s="57">
        <v>14.855207883617799</v>
      </c>
      <c r="M23" s="57">
        <v>-0.58696986854588995</v>
      </c>
      <c r="N23" s="56">
        <v>70314269.8213</v>
      </c>
      <c r="O23" s="56">
        <v>562221339.11769998</v>
      </c>
      <c r="P23" s="56">
        <v>70644</v>
      </c>
      <c r="Q23" s="56">
        <v>64456</v>
      </c>
      <c r="R23" s="57">
        <v>9.6003475238922693</v>
      </c>
      <c r="S23" s="56">
        <v>33.562170249419601</v>
      </c>
      <c r="T23" s="56">
        <v>31.976975130321499</v>
      </c>
      <c r="U23" s="58">
        <v>4.7231603538081099</v>
      </c>
    </row>
    <row r="24" spans="1:21" ht="12" thickBot="1">
      <c r="A24" s="82"/>
      <c r="B24" s="69" t="s">
        <v>22</v>
      </c>
      <c r="C24" s="70"/>
      <c r="D24" s="56">
        <v>211708.1808</v>
      </c>
      <c r="E24" s="56">
        <v>207354.11929999999</v>
      </c>
      <c r="F24" s="57">
        <v>102.099819147408</v>
      </c>
      <c r="G24" s="56">
        <v>169432.30360000001</v>
      </c>
      <c r="H24" s="57">
        <v>24.951485815719099</v>
      </c>
      <c r="I24" s="56">
        <v>31016.850900000001</v>
      </c>
      <c r="J24" s="57">
        <v>14.6507568969673</v>
      </c>
      <c r="K24" s="56">
        <v>30477.011999999999</v>
      </c>
      <c r="L24" s="57">
        <v>17.987722147690899</v>
      </c>
      <c r="M24" s="57">
        <v>1.7712986430560001E-2</v>
      </c>
      <c r="N24" s="56">
        <v>6112264.3076999998</v>
      </c>
      <c r="O24" s="56">
        <v>53118208.807099998</v>
      </c>
      <c r="P24" s="56">
        <v>20516</v>
      </c>
      <c r="Q24" s="56">
        <v>19927</v>
      </c>
      <c r="R24" s="57">
        <v>2.9557886284939898</v>
      </c>
      <c r="S24" s="56">
        <v>10.319174341977</v>
      </c>
      <c r="T24" s="56">
        <v>9.7053180709590006</v>
      </c>
      <c r="U24" s="58">
        <v>5.94869560950153</v>
      </c>
    </row>
    <row r="25" spans="1:21" ht="12" thickBot="1">
      <c r="A25" s="82"/>
      <c r="B25" s="69" t="s">
        <v>23</v>
      </c>
      <c r="C25" s="70"/>
      <c r="D25" s="56">
        <v>198929.3664</v>
      </c>
      <c r="E25" s="56">
        <v>212814.6537</v>
      </c>
      <c r="F25" s="57">
        <v>93.475408267903504</v>
      </c>
      <c r="G25" s="56">
        <v>156218.07389999999</v>
      </c>
      <c r="H25" s="57">
        <v>27.3408136675279</v>
      </c>
      <c r="I25" s="56">
        <v>15033.5718</v>
      </c>
      <c r="J25" s="57">
        <v>7.5572410811237596</v>
      </c>
      <c r="K25" s="56">
        <v>13163.5082</v>
      </c>
      <c r="L25" s="57">
        <v>8.4263669826235201</v>
      </c>
      <c r="M25" s="57">
        <v>0.14206422570542401</v>
      </c>
      <c r="N25" s="56">
        <v>6235619.4050000003</v>
      </c>
      <c r="O25" s="56">
        <v>66231711.7852</v>
      </c>
      <c r="P25" s="56">
        <v>14356</v>
      </c>
      <c r="Q25" s="56">
        <v>14029</v>
      </c>
      <c r="R25" s="57">
        <v>2.33088602181195</v>
      </c>
      <c r="S25" s="56">
        <v>13.856879799387</v>
      </c>
      <c r="T25" s="56">
        <v>13.640899044835701</v>
      </c>
      <c r="U25" s="58">
        <v>1.5586535906941601</v>
      </c>
    </row>
    <row r="26" spans="1:21" ht="12" thickBot="1">
      <c r="A26" s="82"/>
      <c r="B26" s="69" t="s">
        <v>24</v>
      </c>
      <c r="C26" s="70"/>
      <c r="D26" s="56">
        <v>682770.8665</v>
      </c>
      <c r="E26" s="56">
        <v>665709.81539999996</v>
      </c>
      <c r="F26" s="57">
        <v>102.562836044373</v>
      </c>
      <c r="G26" s="56">
        <v>427856.03490000003</v>
      </c>
      <c r="H26" s="57">
        <v>59.579580701620699</v>
      </c>
      <c r="I26" s="56">
        <v>139577.31469999999</v>
      </c>
      <c r="J26" s="57">
        <v>20.4427753948403</v>
      </c>
      <c r="K26" s="56">
        <v>98037.244999999995</v>
      </c>
      <c r="L26" s="57">
        <v>22.913605746595</v>
      </c>
      <c r="M26" s="57">
        <v>0.42371722808000201</v>
      </c>
      <c r="N26" s="56">
        <v>14216887.464299999</v>
      </c>
      <c r="O26" s="56">
        <v>125704205.2166</v>
      </c>
      <c r="P26" s="56">
        <v>47648</v>
      </c>
      <c r="Q26" s="56">
        <v>43914</v>
      </c>
      <c r="R26" s="57">
        <v>8.5029831033383498</v>
      </c>
      <c r="S26" s="56">
        <v>14.329475875167899</v>
      </c>
      <c r="T26" s="56">
        <v>14.4267775310835</v>
      </c>
      <c r="U26" s="58">
        <v>-0.67903150654798805</v>
      </c>
    </row>
    <row r="27" spans="1:21" ht="12" thickBot="1">
      <c r="A27" s="82"/>
      <c r="B27" s="69" t="s">
        <v>25</v>
      </c>
      <c r="C27" s="70"/>
      <c r="D27" s="56">
        <v>148111.66020000001</v>
      </c>
      <c r="E27" s="56">
        <v>175636.31219999999</v>
      </c>
      <c r="F27" s="57">
        <v>84.328609696235702</v>
      </c>
      <c r="G27" s="56">
        <v>155871.0312</v>
      </c>
      <c r="H27" s="57">
        <v>-4.9780712556163502</v>
      </c>
      <c r="I27" s="56">
        <v>40459.2958</v>
      </c>
      <c r="J27" s="57">
        <v>27.316752607705901</v>
      </c>
      <c r="K27" s="56">
        <v>43489.858699999997</v>
      </c>
      <c r="L27" s="57">
        <v>27.901181101572099</v>
      </c>
      <c r="M27" s="57">
        <v>-6.9684358390430995E-2</v>
      </c>
      <c r="N27" s="56">
        <v>4176944.3114</v>
      </c>
      <c r="O27" s="56">
        <v>42605178.517399997</v>
      </c>
      <c r="P27" s="56">
        <v>20904</v>
      </c>
      <c r="Q27" s="56">
        <v>19975</v>
      </c>
      <c r="R27" s="57">
        <v>4.6508135168961102</v>
      </c>
      <c r="S27" s="56">
        <v>7.0853262629161904</v>
      </c>
      <c r="T27" s="56">
        <v>6.9394354493116399</v>
      </c>
      <c r="U27" s="58">
        <v>2.0590556904644601</v>
      </c>
    </row>
    <row r="28" spans="1:21" ht="12" thickBot="1">
      <c r="A28" s="82"/>
      <c r="B28" s="69" t="s">
        <v>26</v>
      </c>
      <c r="C28" s="70"/>
      <c r="D28" s="56">
        <v>689471.27269999997</v>
      </c>
      <c r="E28" s="56">
        <v>685179.13699999999</v>
      </c>
      <c r="F28" s="57">
        <v>100.626425334372</v>
      </c>
      <c r="G28" s="56">
        <v>579640.9656</v>
      </c>
      <c r="H28" s="57">
        <v>18.947989120526</v>
      </c>
      <c r="I28" s="56">
        <v>31723.9663</v>
      </c>
      <c r="J28" s="57">
        <v>4.6012020451218403</v>
      </c>
      <c r="K28" s="56">
        <v>10820.896199999999</v>
      </c>
      <c r="L28" s="57">
        <v>1.8668273711122301</v>
      </c>
      <c r="M28" s="57">
        <v>1.9317318744818901</v>
      </c>
      <c r="N28" s="56">
        <v>20387733.179099999</v>
      </c>
      <c r="O28" s="56">
        <v>181937744.81209999</v>
      </c>
      <c r="P28" s="56">
        <v>33129</v>
      </c>
      <c r="Q28" s="56">
        <v>32429</v>
      </c>
      <c r="R28" s="57">
        <v>2.1585617811218398</v>
      </c>
      <c r="S28" s="56">
        <v>20.811713987744898</v>
      </c>
      <c r="T28" s="56">
        <v>21.189522772826798</v>
      </c>
      <c r="U28" s="58">
        <v>-1.8153660256161199</v>
      </c>
    </row>
    <row r="29" spans="1:21" ht="12" thickBot="1">
      <c r="A29" s="82"/>
      <c r="B29" s="69" t="s">
        <v>27</v>
      </c>
      <c r="C29" s="70"/>
      <c r="D29" s="56">
        <v>562183.5294</v>
      </c>
      <c r="E29" s="56">
        <v>623973.7696</v>
      </c>
      <c r="F29" s="57">
        <v>90.097301647854394</v>
      </c>
      <c r="G29" s="56">
        <v>472317.44209999999</v>
      </c>
      <c r="H29" s="57">
        <v>19.026628976571502</v>
      </c>
      <c r="I29" s="56">
        <v>84324.122799999997</v>
      </c>
      <c r="J29" s="57">
        <v>14.9993940395224</v>
      </c>
      <c r="K29" s="56">
        <v>53198.568399999996</v>
      </c>
      <c r="L29" s="57">
        <v>11.2633080335697</v>
      </c>
      <c r="M29" s="57">
        <v>0.58508255646969598</v>
      </c>
      <c r="N29" s="56">
        <v>13638119.7896</v>
      </c>
      <c r="O29" s="56">
        <v>135663605.89739999</v>
      </c>
      <c r="P29" s="56">
        <v>89314</v>
      </c>
      <c r="Q29" s="56">
        <v>84583</v>
      </c>
      <c r="R29" s="57">
        <v>5.5933225352612101</v>
      </c>
      <c r="S29" s="56">
        <v>6.2944614438945701</v>
      </c>
      <c r="T29" s="56">
        <v>5.6969394251800001</v>
      </c>
      <c r="U29" s="58">
        <v>9.4928219680200208</v>
      </c>
    </row>
    <row r="30" spans="1:21" ht="12" thickBot="1">
      <c r="A30" s="82"/>
      <c r="B30" s="69" t="s">
        <v>28</v>
      </c>
      <c r="C30" s="70"/>
      <c r="D30" s="56">
        <v>993901.973</v>
      </c>
      <c r="E30" s="56">
        <v>1146974.0268999999</v>
      </c>
      <c r="F30" s="57">
        <v>86.654270252856804</v>
      </c>
      <c r="G30" s="56">
        <v>919684.01119999995</v>
      </c>
      <c r="H30" s="57">
        <v>8.0699415121026998</v>
      </c>
      <c r="I30" s="56">
        <v>106469.7031</v>
      </c>
      <c r="J30" s="57">
        <v>10.712294169074999</v>
      </c>
      <c r="K30" s="56">
        <v>108198.20909999999</v>
      </c>
      <c r="L30" s="57">
        <v>11.7647156830337</v>
      </c>
      <c r="M30" s="57">
        <v>-1.5975366083947999E-2</v>
      </c>
      <c r="N30" s="56">
        <v>27584383.570500001</v>
      </c>
      <c r="O30" s="56">
        <v>209687658.7071</v>
      </c>
      <c r="P30" s="56">
        <v>65941</v>
      </c>
      <c r="Q30" s="56">
        <v>62131</v>
      </c>
      <c r="R30" s="57">
        <v>6.1322045355780599</v>
      </c>
      <c r="S30" s="56">
        <v>15.0725947892813</v>
      </c>
      <c r="T30" s="56">
        <v>14.5080923194541</v>
      </c>
      <c r="U30" s="58">
        <v>3.7452242146701198</v>
      </c>
    </row>
    <row r="31" spans="1:21" ht="12" thickBot="1">
      <c r="A31" s="82"/>
      <c r="B31" s="69" t="s">
        <v>29</v>
      </c>
      <c r="C31" s="70"/>
      <c r="D31" s="56">
        <v>547469.98439999996</v>
      </c>
      <c r="E31" s="56">
        <v>1076750.5884</v>
      </c>
      <c r="F31" s="57">
        <v>50.844642231727398</v>
      </c>
      <c r="G31" s="56">
        <v>576043.84169999999</v>
      </c>
      <c r="H31" s="57">
        <v>-4.96036156131344</v>
      </c>
      <c r="I31" s="56">
        <v>37859.717600000004</v>
      </c>
      <c r="J31" s="57">
        <v>6.9153960360936297</v>
      </c>
      <c r="K31" s="56">
        <v>27029.631300000001</v>
      </c>
      <c r="L31" s="57">
        <v>4.6922871738774496</v>
      </c>
      <c r="M31" s="57">
        <v>0.400674584858285</v>
      </c>
      <c r="N31" s="56">
        <v>23147138.7258</v>
      </c>
      <c r="O31" s="56">
        <v>223259204.7421</v>
      </c>
      <c r="P31" s="56">
        <v>24569</v>
      </c>
      <c r="Q31" s="56">
        <v>24487</v>
      </c>
      <c r="R31" s="57">
        <v>0.33487156450362499</v>
      </c>
      <c r="S31" s="56">
        <v>22.282957564410399</v>
      </c>
      <c r="T31" s="56">
        <v>22.180856527953601</v>
      </c>
      <c r="U31" s="58">
        <v>0.45820235559709499</v>
      </c>
    </row>
    <row r="32" spans="1:21" ht="12" thickBot="1">
      <c r="A32" s="82"/>
      <c r="B32" s="69" t="s">
        <v>30</v>
      </c>
      <c r="C32" s="70"/>
      <c r="D32" s="56">
        <v>75943.623399999997</v>
      </c>
      <c r="E32" s="56">
        <v>84407.836299999995</v>
      </c>
      <c r="F32" s="57">
        <v>89.972242778600901</v>
      </c>
      <c r="G32" s="56">
        <v>85603.813500000004</v>
      </c>
      <c r="H32" s="57">
        <v>-11.284766069446199</v>
      </c>
      <c r="I32" s="56">
        <v>19250.241600000001</v>
      </c>
      <c r="J32" s="57">
        <v>25.3480683935868</v>
      </c>
      <c r="K32" s="56">
        <v>22832.873500000002</v>
      </c>
      <c r="L32" s="57">
        <v>26.672729363861801</v>
      </c>
      <c r="M32" s="57">
        <v>-0.156906746757039</v>
      </c>
      <c r="N32" s="56">
        <v>3177976.2957000001</v>
      </c>
      <c r="O32" s="56">
        <v>22042145.4287</v>
      </c>
      <c r="P32" s="56">
        <v>16246</v>
      </c>
      <c r="Q32" s="56">
        <v>16127</v>
      </c>
      <c r="R32" s="57">
        <v>0.73789297451478697</v>
      </c>
      <c r="S32" s="56">
        <v>4.6746044195494303</v>
      </c>
      <c r="T32" s="56">
        <v>4.7981085198734998</v>
      </c>
      <c r="U32" s="58">
        <v>-2.6420224951564801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118370.167</v>
      </c>
      <c r="E34" s="56">
        <v>122105.2683</v>
      </c>
      <c r="F34" s="57">
        <v>96.941080960714004</v>
      </c>
      <c r="G34" s="56">
        <v>82601.910199999998</v>
      </c>
      <c r="H34" s="57">
        <v>43.301972936698498</v>
      </c>
      <c r="I34" s="56">
        <v>19330.422500000001</v>
      </c>
      <c r="J34" s="57">
        <v>16.3304851128579</v>
      </c>
      <c r="K34" s="56">
        <v>15916.092500000001</v>
      </c>
      <c r="L34" s="57">
        <v>19.268431518669701</v>
      </c>
      <c r="M34" s="57">
        <v>0.214520618047426</v>
      </c>
      <c r="N34" s="56">
        <v>3543499.5027000001</v>
      </c>
      <c r="O34" s="56">
        <v>35186672.397799999</v>
      </c>
      <c r="P34" s="56">
        <v>8200</v>
      </c>
      <c r="Q34" s="56">
        <v>8089</v>
      </c>
      <c r="R34" s="57">
        <v>1.37223389788601</v>
      </c>
      <c r="S34" s="56">
        <v>14.4353862195122</v>
      </c>
      <c r="T34" s="56">
        <v>13.9741287303746</v>
      </c>
      <c r="U34" s="58">
        <v>3.19532489206374</v>
      </c>
    </row>
    <row r="35" spans="1:21" ht="12" customHeight="1" thickBot="1">
      <c r="A35" s="82"/>
      <c r="B35" s="69" t="s">
        <v>78</v>
      </c>
      <c r="C35" s="70"/>
      <c r="D35" s="56">
        <v>4004.4005000000002</v>
      </c>
      <c r="E35" s="59"/>
      <c r="F35" s="59"/>
      <c r="G35" s="59"/>
      <c r="H35" s="59"/>
      <c r="I35" s="56">
        <v>90.589799999999997</v>
      </c>
      <c r="J35" s="57">
        <v>2.26225623535908</v>
      </c>
      <c r="K35" s="59"/>
      <c r="L35" s="59"/>
      <c r="M35" s="59"/>
      <c r="N35" s="56">
        <v>145800.45619999999</v>
      </c>
      <c r="O35" s="56">
        <v>368080.5061</v>
      </c>
      <c r="P35" s="56">
        <v>746</v>
      </c>
      <c r="Q35" s="56">
        <v>804</v>
      </c>
      <c r="R35" s="57">
        <v>-7.2139303482586996</v>
      </c>
      <c r="S35" s="56">
        <v>5.3678290884718498</v>
      </c>
      <c r="T35" s="56">
        <v>5.51074353233831</v>
      </c>
      <c r="U35" s="58">
        <v>-2.6624253773911501</v>
      </c>
    </row>
    <row r="36" spans="1:21" ht="12" customHeight="1" thickBot="1">
      <c r="A36" s="82"/>
      <c r="B36" s="69" t="s">
        <v>64</v>
      </c>
      <c r="C36" s="70"/>
      <c r="D36" s="56">
        <v>29222.25</v>
      </c>
      <c r="E36" s="59"/>
      <c r="F36" s="59"/>
      <c r="G36" s="56">
        <v>142752.23000000001</v>
      </c>
      <c r="H36" s="57">
        <v>-79.529391589889698</v>
      </c>
      <c r="I36" s="56">
        <v>1529.95</v>
      </c>
      <c r="J36" s="57">
        <v>5.2355653654321603</v>
      </c>
      <c r="K36" s="56">
        <v>4000.6</v>
      </c>
      <c r="L36" s="57">
        <v>2.8024781119006001</v>
      </c>
      <c r="M36" s="57">
        <v>-0.61756986452032203</v>
      </c>
      <c r="N36" s="56">
        <v>1776109.62</v>
      </c>
      <c r="O36" s="56">
        <v>27474053.440000001</v>
      </c>
      <c r="P36" s="56">
        <v>24</v>
      </c>
      <c r="Q36" s="56">
        <v>68</v>
      </c>
      <c r="R36" s="57">
        <v>-64.705882352941202</v>
      </c>
      <c r="S36" s="56">
        <v>1217.59375</v>
      </c>
      <c r="T36" s="56">
        <v>3384.07191176471</v>
      </c>
      <c r="U36" s="58">
        <v>-177.93111715337801</v>
      </c>
    </row>
    <row r="37" spans="1:21" ht="12" thickBot="1">
      <c r="A37" s="82"/>
      <c r="B37" s="69" t="s">
        <v>35</v>
      </c>
      <c r="C37" s="70"/>
      <c r="D37" s="56">
        <v>62220.54</v>
      </c>
      <c r="E37" s="59"/>
      <c r="F37" s="59"/>
      <c r="G37" s="56">
        <v>185972.82</v>
      </c>
      <c r="H37" s="57">
        <v>-66.543207765521899</v>
      </c>
      <c r="I37" s="56">
        <v>-3497.24</v>
      </c>
      <c r="J37" s="57">
        <v>-5.6207162457927904</v>
      </c>
      <c r="K37" s="56">
        <v>-9536.42</v>
      </c>
      <c r="L37" s="57">
        <v>-5.12785685564159</v>
      </c>
      <c r="M37" s="57">
        <v>-0.63327538006924999</v>
      </c>
      <c r="N37" s="56">
        <v>3875408.61</v>
      </c>
      <c r="O37" s="56">
        <v>73341901.980000004</v>
      </c>
      <c r="P37" s="56">
        <v>40</v>
      </c>
      <c r="Q37" s="56">
        <v>35</v>
      </c>
      <c r="R37" s="57">
        <v>14.285714285714301</v>
      </c>
      <c r="S37" s="56">
        <v>1555.5135</v>
      </c>
      <c r="T37" s="56">
        <v>1470.5257142857099</v>
      </c>
      <c r="U37" s="58">
        <v>5.4636482238364197</v>
      </c>
    </row>
    <row r="38" spans="1:21" ht="12" thickBot="1">
      <c r="A38" s="82"/>
      <c r="B38" s="69" t="s">
        <v>36</v>
      </c>
      <c r="C38" s="70"/>
      <c r="D38" s="56">
        <v>914245.61</v>
      </c>
      <c r="E38" s="59"/>
      <c r="F38" s="59"/>
      <c r="G38" s="56">
        <v>367011.92</v>
      </c>
      <c r="H38" s="57">
        <v>149.10515440479401</v>
      </c>
      <c r="I38" s="56">
        <v>-24151.09</v>
      </c>
      <c r="J38" s="57">
        <v>-2.6416413418709199</v>
      </c>
      <c r="K38" s="56">
        <v>-42661.78</v>
      </c>
      <c r="L38" s="57">
        <v>-11.624085670024</v>
      </c>
      <c r="M38" s="57">
        <v>-0.433893991296191</v>
      </c>
      <c r="N38" s="56">
        <v>9062428.0899999999</v>
      </c>
      <c r="O38" s="56">
        <v>50277416.829999998</v>
      </c>
      <c r="P38" s="56">
        <v>397</v>
      </c>
      <c r="Q38" s="56">
        <v>346</v>
      </c>
      <c r="R38" s="57">
        <v>14.739884393063599</v>
      </c>
      <c r="S38" s="56">
        <v>2302.8856675062998</v>
      </c>
      <c r="T38" s="56">
        <v>2493.7188150288998</v>
      </c>
      <c r="U38" s="58">
        <v>-8.2866965657591507</v>
      </c>
    </row>
    <row r="39" spans="1:21" ht="12" thickBot="1">
      <c r="A39" s="82"/>
      <c r="B39" s="69" t="s">
        <v>37</v>
      </c>
      <c r="C39" s="70"/>
      <c r="D39" s="56">
        <v>131748.96</v>
      </c>
      <c r="E39" s="59"/>
      <c r="F39" s="59"/>
      <c r="G39" s="56">
        <v>198320.97</v>
      </c>
      <c r="H39" s="57">
        <v>-33.5678118153618</v>
      </c>
      <c r="I39" s="56">
        <v>-10246.64</v>
      </c>
      <c r="J39" s="57">
        <v>-7.77739725611496</v>
      </c>
      <c r="K39" s="56">
        <v>-35742.58</v>
      </c>
      <c r="L39" s="57">
        <v>-18.022592366304</v>
      </c>
      <c r="M39" s="57">
        <v>-0.71332119841376895</v>
      </c>
      <c r="N39" s="56">
        <v>3997919.13</v>
      </c>
      <c r="O39" s="56">
        <v>46717947.530000001</v>
      </c>
      <c r="P39" s="56">
        <v>125</v>
      </c>
      <c r="Q39" s="56">
        <v>116</v>
      </c>
      <c r="R39" s="57">
        <v>7.7586206896551797</v>
      </c>
      <c r="S39" s="56">
        <v>1053.9916800000001</v>
      </c>
      <c r="T39" s="56">
        <v>1074.45629310345</v>
      </c>
      <c r="U39" s="58">
        <v>-1.94162947315185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37.01</v>
      </c>
      <c r="H40" s="59"/>
      <c r="I40" s="59"/>
      <c r="J40" s="59"/>
      <c r="K40" s="56">
        <v>18.190000000000001</v>
      </c>
      <c r="L40" s="57">
        <v>49.148878681437502</v>
      </c>
      <c r="M40" s="59"/>
      <c r="N40" s="56">
        <v>27.91</v>
      </c>
      <c r="O40" s="56">
        <v>1281.17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24441.880499999999</v>
      </c>
      <c r="E41" s="59"/>
      <c r="F41" s="59"/>
      <c r="G41" s="56">
        <v>91508.4611</v>
      </c>
      <c r="H41" s="57">
        <v>-73.290032193536703</v>
      </c>
      <c r="I41" s="56">
        <v>1375.7693999999999</v>
      </c>
      <c r="J41" s="57">
        <v>5.6287379361011096</v>
      </c>
      <c r="K41" s="56">
        <v>4855.7087000000001</v>
      </c>
      <c r="L41" s="57">
        <v>5.3062947858927503</v>
      </c>
      <c r="M41" s="57">
        <v>-0.71666970055267099</v>
      </c>
      <c r="N41" s="56">
        <v>948755.98640000005</v>
      </c>
      <c r="O41" s="56">
        <v>14120868.365900001</v>
      </c>
      <c r="P41" s="56">
        <v>69</v>
      </c>
      <c r="Q41" s="56">
        <v>82</v>
      </c>
      <c r="R41" s="57">
        <v>-15.853658536585399</v>
      </c>
      <c r="S41" s="56">
        <v>354.23015217391298</v>
      </c>
      <c r="T41" s="56">
        <v>454.86762439024398</v>
      </c>
      <c r="U41" s="58">
        <v>-28.4101936548083</v>
      </c>
    </row>
    <row r="42" spans="1:21" ht="12" thickBot="1">
      <c r="A42" s="82"/>
      <c r="B42" s="69" t="s">
        <v>33</v>
      </c>
      <c r="C42" s="70"/>
      <c r="D42" s="56">
        <v>444924.11310000002</v>
      </c>
      <c r="E42" s="56">
        <v>974804.54330000002</v>
      </c>
      <c r="F42" s="57">
        <v>45.642392227040801</v>
      </c>
      <c r="G42" s="56">
        <v>405893.22450000001</v>
      </c>
      <c r="H42" s="57">
        <v>9.6160483211022303</v>
      </c>
      <c r="I42" s="56">
        <v>23134.987799999999</v>
      </c>
      <c r="J42" s="57">
        <v>5.1997603903298097</v>
      </c>
      <c r="K42" s="56">
        <v>21346.4064</v>
      </c>
      <c r="L42" s="57">
        <v>5.2591186823321801</v>
      </c>
      <c r="M42" s="57">
        <v>8.3788407588829994E-2</v>
      </c>
      <c r="N42" s="56">
        <v>9988632.8831999991</v>
      </c>
      <c r="O42" s="56">
        <v>87079711.425699994</v>
      </c>
      <c r="P42" s="56">
        <v>2341</v>
      </c>
      <c r="Q42" s="56">
        <v>2396</v>
      </c>
      <c r="R42" s="57">
        <v>-2.2954924874791298</v>
      </c>
      <c r="S42" s="56">
        <v>190.057288808202</v>
      </c>
      <c r="T42" s="56">
        <v>191.89208718697799</v>
      </c>
      <c r="U42" s="58">
        <v>-0.96539227213131196</v>
      </c>
    </row>
    <row r="43" spans="1:21" ht="12" thickBot="1">
      <c r="A43" s="82"/>
      <c r="B43" s="69" t="s">
        <v>38</v>
      </c>
      <c r="C43" s="70"/>
      <c r="D43" s="56">
        <v>32364.18</v>
      </c>
      <c r="E43" s="59"/>
      <c r="F43" s="59"/>
      <c r="G43" s="56">
        <v>95846.14</v>
      </c>
      <c r="H43" s="57">
        <v>-66.233194158888395</v>
      </c>
      <c r="I43" s="56">
        <v>259.60000000000002</v>
      </c>
      <c r="J43" s="57">
        <v>0.80212135762438597</v>
      </c>
      <c r="K43" s="56">
        <v>-8711.9699999999993</v>
      </c>
      <c r="L43" s="57">
        <v>-9.0895366260967805</v>
      </c>
      <c r="M43" s="57">
        <v>-1.02979808240846</v>
      </c>
      <c r="N43" s="56">
        <v>1691633.1</v>
      </c>
      <c r="O43" s="56">
        <v>35168917.159999996</v>
      </c>
      <c r="P43" s="56">
        <v>34</v>
      </c>
      <c r="Q43" s="56">
        <v>55</v>
      </c>
      <c r="R43" s="57">
        <v>-38.181818181818201</v>
      </c>
      <c r="S43" s="56">
        <v>951.88764705882397</v>
      </c>
      <c r="T43" s="56">
        <v>757.98072727272699</v>
      </c>
      <c r="U43" s="58">
        <v>20.370778041425002</v>
      </c>
    </row>
    <row r="44" spans="1:21" ht="12" thickBot="1">
      <c r="A44" s="82"/>
      <c r="B44" s="69" t="s">
        <v>39</v>
      </c>
      <c r="C44" s="70"/>
      <c r="D44" s="56">
        <v>12888.89</v>
      </c>
      <c r="E44" s="59"/>
      <c r="F44" s="59"/>
      <c r="G44" s="56">
        <v>30447.03</v>
      </c>
      <c r="H44" s="57">
        <v>-57.667825071936399</v>
      </c>
      <c r="I44" s="56">
        <v>1493.29</v>
      </c>
      <c r="J44" s="57">
        <v>11.585869690873301</v>
      </c>
      <c r="K44" s="56">
        <v>4087.53</v>
      </c>
      <c r="L44" s="57">
        <v>13.425053281058901</v>
      </c>
      <c r="M44" s="57">
        <v>-0.63467179445777799</v>
      </c>
      <c r="N44" s="56">
        <v>802131.42</v>
      </c>
      <c r="O44" s="56">
        <v>14335372.32</v>
      </c>
      <c r="P44" s="56">
        <v>16</v>
      </c>
      <c r="Q44" s="56">
        <v>30</v>
      </c>
      <c r="R44" s="57">
        <v>-46.6666666666667</v>
      </c>
      <c r="S44" s="56">
        <v>805.55562499999996</v>
      </c>
      <c r="T44" s="56">
        <v>737.00966666666704</v>
      </c>
      <c r="U44" s="58">
        <v>8.5091527147282093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13549.658100000001</v>
      </c>
      <c r="E46" s="62"/>
      <c r="F46" s="62"/>
      <c r="G46" s="61">
        <v>29659.401699999999</v>
      </c>
      <c r="H46" s="63">
        <v>-54.315807725817997</v>
      </c>
      <c r="I46" s="61">
        <v>1098.1639</v>
      </c>
      <c r="J46" s="63">
        <v>8.1047351298111305</v>
      </c>
      <c r="K46" s="61">
        <v>4084.8633</v>
      </c>
      <c r="L46" s="63">
        <v>13.7725748527153</v>
      </c>
      <c r="M46" s="63">
        <v>-0.73116263156223604</v>
      </c>
      <c r="N46" s="61">
        <v>453791.36629999999</v>
      </c>
      <c r="O46" s="61">
        <v>5184782.5277000004</v>
      </c>
      <c r="P46" s="61">
        <v>11</v>
      </c>
      <c r="Q46" s="61">
        <v>10</v>
      </c>
      <c r="R46" s="63">
        <v>10</v>
      </c>
      <c r="S46" s="61">
        <v>1231.7871</v>
      </c>
      <c r="T46" s="61">
        <v>598.63247999999999</v>
      </c>
      <c r="U46" s="64">
        <v>51.401303033616799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65281.9</v>
      </c>
      <c r="D2" s="37">
        <v>466634.57327435899</v>
      </c>
      <c r="E2" s="37">
        <v>357160.88305470097</v>
      </c>
      <c r="F2" s="37">
        <v>109473.690219658</v>
      </c>
      <c r="G2" s="37">
        <v>357160.88305470097</v>
      </c>
      <c r="H2" s="37">
        <v>0.23460261302861701</v>
      </c>
    </row>
    <row r="3" spans="1:8">
      <c r="A3" s="37">
        <v>2</v>
      </c>
      <c r="B3" s="37">
        <v>13</v>
      </c>
      <c r="C3" s="37">
        <v>5083</v>
      </c>
      <c r="D3" s="37">
        <v>48635.791144444403</v>
      </c>
      <c r="E3" s="37">
        <v>37581.823933333297</v>
      </c>
      <c r="F3" s="37">
        <v>11053.967211111099</v>
      </c>
      <c r="G3" s="37">
        <v>37581.823933333297</v>
      </c>
      <c r="H3" s="37">
        <v>0.22728050579627099</v>
      </c>
    </row>
    <row r="4" spans="1:8">
      <c r="A4" s="37">
        <v>3</v>
      </c>
      <c r="B4" s="37">
        <v>14</v>
      </c>
      <c r="C4" s="37">
        <v>118327</v>
      </c>
      <c r="D4" s="37">
        <v>89654.4812198094</v>
      </c>
      <c r="E4" s="37">
        <v>60660.9709452022</v>
      </c>
      <c r="F4" s="37">
        <v>28993.510274607201</v>
      </c>
      <c r="G4" s="37">
        <v>60660.9709452022</v>
      </c>
      <c r="H4" s="37">
        <v>0.32339164624156003</v>
      </c>
    </row>
    <row r="5" spans="1:8">
      <c r="A5" s="37">
        <v>4</v>
      </c>
      <c r="B5" s="37">
        <v>15</v>
      </c>
      <c r="C5" s="37">
        <v>3766</v>
      </c>
      <c r="D5" s="37">
        <v>59272.613357771697</v>
      </c>
      <c r="E5" s="37">
        <v>45745.326095106298</v>
      </c>
      <c r="F5" s="37">
        <v>13527.287262665501</v>
      </c>
      <c r="G5" s="37">
        <v>45745.326095106298</v>
      </c>
      <c r="H5" s="37">
        <v>0.22822154273870501</v>
      </c>
    </row>
    <row r="6" spans="1:8">
      <c r="A6" s="37">
        <v>5</v>
      </c>
      <c r="B6" s="37">
        <v>16</v>
      </c>
      <c r="C6" s="37">
        <v>4497</v>
      </c>
      <c r="D6" s="37">
        <v>250267.33272478601</v>
      </c>
      <c r="E6" s="37">
        <v>213021.929760684</v>
      </c>
      <c r="F6" s="37">
        <v>37245.402964102599</v>
      </c>
      <c r="G6" s="37">
        <v>213021.929760684</v>
      </c>
      <c r="H6" s="37">
        <v>0.14882247138926599</v>
      </c>
    </row>
    <row r="7" spans="1:8">
      <c r="A7" s="37">
        <v>6</v>
      </c>
      <c r="B7" s="37">
        <v>17</v>
      </c>
      <c r="C7" s="37">
        <v>17457</v>
      </c>
      <c r="D7" s="37">
        <v>213288.760660684</v>
      </c>
      <c r="E7" s="37">
        <v>155112.864131624</v>
      </c>
      <c r="F7" s="37">
        <v>58175.896529059799</v>
      </c>
      <c r="G7" s="37">
        <v>155112.864131624</v>
      </c>
      <c r="H7" s="37">
        <v>0.27275650319714001</v>
      </c>
    </row>
    <row r="8" spans="1:8">
      <c r="A8" s="37">
        <v>7</v>
      </c>
      <c r="B8" s="37">
        <v>18</v>
      </c>
      <c r="C8" s="37">
        <v>37332</v>
      </c>
      <c r="D8" s="37">
        <v>116529.99925641</v>
      </c>
      <c r="E8" s="37">
        <v>91392.416182906003</v>
      </c>
      <c r="F8" s="37">
        <v>25137.583073504298</v>
      </c>
      <c r="G8" s="37">
        <v>91392.416182906003</v>
      </c>
      <c r="H8" s="37">
        <v>0.21571769702145099</v>
      </c>
    </row>
    <row r="9" spans="1:8">
      <c r="A9" s="37">
        <v>8</v>
      </c>
      <c r="B9" s="37">
        <v>19</v>
      </c>
      <c r="C9" s="37">
        <v>13050</v>
      </c>
      <c r="D9" s="37">
        <v>92396.217628205093</v>
      </c>
      <c r="E9" s="37">
        <v>89445.926416239294</v>
      </c>
      <c r="F9" s="37">
        <v>2950.2912119658099</v>
      </c>
      <c r="G9" s="37">
        <v>89445.926416239294</v>
      </c>
      <c r="H9" s="37">
        <v>3.1930865653370603E-2</v>
      </c>
    </row>
    <row r="10" spans="1:8">
      <c r="A10" s="37">
        <v>9</v>
      </c>
      <c r="B10" s="37">
        <v>21</v>
      </c>
      <c r="C10" s="37">
        <v>226905</v>
      </c>
      <c r="D10" s="37">
        <v>831667.13413162401</v>
      </c>
      <c r="E10" s="37">
        <v>786378.89976666705</v>
      </c>
      <c r="F10" s="37">
        <v>45288.234364957301</v>
      </c>
      <c r="G10" s="37">
        <v>786378.89976666705</v>
      </c>
      <c r="H10" s="37">
        <v>5.4454760211541199E-2</v>
      </c>
    </row>
    <row r="11" spans="1:8">
      <c r="A11" s="37">
        <v>10</v>
      </c>
      <c r="B11" s="37">
        <v>22</v>
      </c>
      <c r="C11" s="37">
        <v>50421</v>
      </c>
      <c r="D11" s="37">
        <v>688369.03477350401</v>
      </c>
      <c r="E11" s="37">
        <v>632350.79817435902</v>
      </c>
      <c r="F11" s="37">
        <v>56018.236599145297</v>
      </c>
      <c r="G11" s="37">
        <v>632350.79817435902</v>
      </c>
      <c r="H11" s="37">
        <v>8.1378205249422797E-2</v>
      </c>
    </row>
    <row r="12" spans="1:8">
      <c r="A12" s="37">
        <v>11</v>
      </c>
      <c r="B12" s="37">
        <v>23</v>
      </c>
      <c r="C12" s="37">
        <v>146149.54500000001</v>
      </c>
      <c r="D12" s="37">
        <v>1100906.9021205101</v>
      </c>
      <c r="E12" s="37">
        <v>959322.75160598301</v>
      </c>
      <c r="F12" s="37">
        <v>141584.15051452999</v>
      </c>
      <c r="G12" s="37">
        <v>959322.75160598301</v>
      </c>
      <c r="H12" s="37">
        <v>0.128606833367851</v>
      </c>
    </row>
    <row r="13" spans="1:8">
      <c r="A13" s="37">
        <v>12</v>
      </c>
      <c r="B13" s="37">
        <v>24</v>
      </c>
      <c r="C13" s="37">
        <v>10731</v>
      </c>
      <c r="D13" s="37">
        <v>323660.17555897398</v>
      </c>
      <c r="E13" s="37">
        <v>301494.63122906</v>
      </c>
      <c r="F13" s="37">
        <v>22165.544329914501</v>
      </c>
      <c r="G13" s="37">
        <v>301494.63122906</v>
      </c>
      <c r="H13" s="37">
        <v>6.8484002678530706E-2</v>
      </c>
    </row>
    <row r="14" spans="1:8">
      <c r="A14" s="37">
        <v>13</v>
      </c>
      <c r="B14" s="37">
        <v>25</v>
      </c>
      <c r="C14" s="37">
        <v>78554</v>
      </c>
      <c r="D14" s="37">
        <v>1042413.9387000001</v>
      </c>
      <c r="E14" s="37">
        <v>979998.60109999997</v>
      </c>
      <c r="F14" s="37">
        <v>62415.337599999999</v>
      </c>
      <c r="G14" s="37">
        <v>979998.60109999997</v>
      </c>
      <c r="H14" s="37">
        <v>5.9875770346891698E-2</v>
      </c>
    </row>
    <row r="15" spans="1:8">
      <c r="A15" s="37">
        <v>14</v>
      </c>
      <c r="B15" s="37">
        <v>26</v>
      </c>
      <c r="C15" s="37">
        <v>65325</v>
      </c>
      <c r="D15" s="37">
        <v>272312.40548798098</v>
      </c>
      <c r="E15" s="37">
        <v>236499.18106598599</v>
      </c>
      <c r="F15" s="37">
        <v>35813.224421995299</v>
      </c>
      <c r="G15" s="37">
        <v>236499.18106598599</v>
      </c>
      <c r="H15" s="37">
        <v>0.13151521451187001</v>
      </c>
    </row>
    <row r="16" spans="1:8">
      <c r="A16" s="37">
        <v>15</v>
      </c>
      <c r="B16" s="37">
        <v>27</v>
      </c>
      <c r="C16" s="37">
        <v>156506.83600000001</v>
      </c>
      <c r="D16" s="37">
        <v>1149860.54273504</v>
      </c>
      <c r="E16" s="37">
        <v>1120382.23615812</v>
      </c>
      <c r="F16" s="37">
        <v>29478.3065769231</v>
      </c>
      <c r="G16" s="37">
        <v>1120382.23615812</v>
      </c>
      <c r="H16" s="37">
        <v>2.5636418923295101E-2</v>
      </c>
    </row>
    <row r="17" spans="1:8">
      <c r="A17" s="37">
        <v>16</v>
      </c>
      <c r="B17" s="37">
        <v>29</v>
      </c>
      <c r="C17" s="37">
        <v>172737</v>
      </c>
      <c r="D17" s="37">
        <v>2370967.66330171</v>
      </c>
      <c r="E17" s="37">
        <v>2230798.4117940199</v>
      </c>
      <c r="F17" s="37">
        <v>140169.25150769201</v>
      </c>
      <c r="G17" s="37">
        <v>2230798.4117940199</v>
      </c>
      <c r="H17" s="37">
        <v>5.9119005997955498E-2</v>
      </c>
    </row>
    <row r="18" spans="1:8">
      <c r="A18" s="37">
        <v>17</v>
      </c>
      <c r="B18" s="37">
        <v>31</v>
      </c>
      <c r="C18" s="37">
        <v>23020.347000000002</v>
      </c>
      <c r="D18" s="37">
        <v>211708.209528954</v>
      </c>
      <c r="E18" s="37">
        <v>180691.321639598</v>
      </c>
      <c r="F18" s="37">
        <v>31016.887889355501</v>
      </c>
      <c r="G18" s="37">
        <v>180691.321639598</v>
      </c>
      <c r="H18" s="37">
        <v>0.14650772380706201</v>
      </c>
    </row>
    <row r="19" spans="1:8">
      <c r="A19" s="37">
        <v>18</v>
      </c>
      <c r="B19" s="37">
        <v>32</v>
      </c>
      <c r="C19" s="37">
        <v>11488.689</v>
      </c>
      <c r="D19" s="37">
        <v>198929.34611954499</v>
      </c>
      <c r="E19" s="37">
        <v>183895.79030189401</v>
      </c>
      <c r="F19" s="37">
        <v>15033.555817651</v>
      </c>
      <c r="G19" s="37">
        <v>183895.79030189401</v>
      </c>
      <c r="H19" s="37">
        <v>7.5572338173859402E-2</v>
      </c>
    </row>
    <row r="20" spans="1:8">
      <c r="A20" s="37">
        <v>19</v>
      </c>
      <c r="B20" s="37">
        <v>33</v>
      </c>
      <c r="C20" s="37">
        <v>68031.331999999995</v>
      </c>
      <c r="D20" s="37">
        <v>682770.80215729505</v>
      </c>
      <c r="E20" s="37">
        <v>543193.54326389695</v>
      </c>
      <c r="F20" s="37">
        <v>139577.25889339799</v>
      </c>
      <c r="G20" s="37">
        <v>543193.54326389695</v>
      </c>
      <c r="H20" s="37">
        <v>0.20442769147770701</v>
      </c>
    </row>
    <row r="21" spans="1:8">
      <c r="A21" s="37">
        <v>20</v>
      </c>
      <c r="B21" s="37">
        <v>34</v>
      </c>
      <c r="C21" s="37">
        <v>28486.391</v>
      </c>
      <c r="D21" s="37">
        <v>148111.50659155101</v>
      </c>
      <c r="E21" s="37">
        <v>107652.383013443</v>
      </c>
      <c r="F21" s="37">
        <v>40459.123578108003</v>
      </c>
      <c r="G21" s="37">
        <v>107652.383013443</v>
      </c>
      <c r="H21" s="37">
        <v>0.273166646597436</v>
      </c>
    </row>
    <row r="22" spans="1:8">
      <c r="A22" s="37">
        <v>21</v>
      </c>
      <c r="B22" s="37">
        <v>35</v>
      </c>
      <c r="C22" s="37">
        <v>21286.803</v>
      </c>
      <c r="D22" s="37">
        <v>689471.30943805305</v>
      </c>
      <c r="E22" s="37">
        <v>657747.30819114996</v>
      </c>
      <c r="F22" s="37">
        <v>31724.001246902699</v>
      </c>
      <c r="G22" s="37">
        <v>657747.30819114996</v>
      </c>
      <c r="H22" s="37">
        <v>4.6012068686018301E-2</v>
      </c>
    </row>
    <row r="23" spans="1:8">
      <c r="A23" s="37">
        <v>22</v>
      </c>
      <c r="B23" s="37">
        <v>36</v>
      </c>
      <c r="C23" s="37">
        <v>135554.08300000001</v>
      </c>
      <c r="D23" s="37">
        <v>562183.52824690298</v>
      </c>
      <c r="E23" s="37">
        <v>477859.38881061901</v>
      </c>
      <c r="F23" s="37">
        <v>84324.139436283294</v>
      </c>
      <c r="G23" s="37">
        <v>477859.38881061901</v>
      </c>
      <c r="H23" s="37">
        <v>0.149993970295141</v>
      </c>
    </row>
    <row r="24" spans="1:8">
      <c r="A24" s="37">
        <v>23</v>
      </c>
      <c r="B24" s="37">
        <v>37</v>
      </c>
      <c r="C24" s="37">
        <v>140180.891</v>
      </c>
      <c r="D24" s="37">
        <v>993901.99226725695</v>
      </c>
      <c r="E24" s="37">
        <v>887432.24639018194</v>
      </c>
      <c r="F24" s="37">
        <v>106469.74587707499</v>
      </c>
      <c r="G24" s="37">
        <v>887432.24639018194</v>
      </c>
      <c r="H24" s="37">
        <v>0.107122982653651</v>
      </c>
    </row>
    <row r="25" spans="1:8">
      <c r="A25" s="37">
        <v>24</v>
      </c>
      <c r="B25" s="37">
        <v>38</v>
      </c>
      <c r="C25" s="37">
        <v>120450.45299999999</v>
      </c>
      <c r="D25" s="37">
        <v>547469.93244513299</v>
      </c>
      <c r="E25" s="37">
        <v>509610.23344867298</v>
      </c>
      <c r="F25" s="37">
        <v>37859.698996460203</v>
      </c>
      <c r="G25" s="37">
        <v>509610.23344867298</v>
      </c>
      <c r="H25" s="37">
        <v>6.9153932942709107E-2</v>
      </c>
    </row>
    <row r="26" spans="1:8">
      <c r="A26" s="37">
        <v>25</v>
      </c>
      <c r="B26" s="37">
        <v>39</v>
      </c>
      <c r="C26" s="37">
        <v>46687.055999999997</v>
      </c>
      <c r="D26" s="37">
        <v>75943.514030133898</v>
      </c>
      <c r="E26" s="37">
        <v>56693.376263552302</v>
      </c>
      <c r="F26" s="37">
        <v>19250.137766581502</v>
      </c>
      <c r="G26" s="37">
        <v>56693.376263552302</v>
      </c>
      <c r="H26" s="37">
        <v>0.25347968174007901</v>
      </c>
    </row>
    <row r="27" spans="1:8">
      <c r="A27" s="37">
        <v>26</v>
      </c>
      <c r="B27" s="37">
        <v>42</v>
      </c>
      <c r="C27" s="37">
        <v>6229.598</v>
      </c>
      <c r="D27" s="37">
        <v>118370.1664</v>
      </c>
      <c r="E27" s="37">
        <v>99039.736300000004</v>
      </c>
      <c r="F27" s="37">
        <v>19330.430100000001</v>
      </c>
      <c r="G27" s="37">
        <v>99039.736300000004</v>
      </c>
      <c r="H27" s="37">
        <v>0.163304916161713</v>
      </c>
    </row>
    <row r="28" spans="1:8">
      <c r="A28" s="37">
        <v>27</v>
      </c>
      <c r="B28" s="37">
        <v>43</v>
      </c>
      <c r="C28" s="37">
        <v>992.12400000000002</v>
      </c>
      <c r="D28" s="37">
        <v>4004.4014000000002</v>
      </c>
      <c r="E28" s="37">
        <v>3913.8099000000002</v>
      </c>
      <c r="F28" s="37">
        <v>90.591499999999996</v>
      </c>
      <c r="G28" s="37">
        <v>3913.8099000000002</v>
      </c>
      <c r="H28" s="37">
        <v>2.2622981801974199E-2</v>
      </c>
    </row>
    <row r="29" spans="1:8">
      <c r="A29" s="37">
        <v>28</v>
      </c>
      <c r="B29" s="37">
        <v>75</v>
      </c>
      <c r="C29" s="37">
        <v>78</v>
      </c>
      <c r="D29" s="37">
        <v>24441.8803418803</v>
      </c>
      <c r="E29" s="37">
        <v>23066.111111111099</v>
      </c>
      <c r="F29" s="37">
        <v>1375.76923076923</v>
      </c>
      <c r="G29" s="37">
        <v>23066.111111111099</v>
      </c>
      <c r="H29" s="37">
        <v>5.62873728013428E-2</v>
      </c>
    </row>
    <row r="30" spans="1:8">
      <c r="A30" s="37">
        <v>29</v>
      </c>
      <c r="B30" s="37">
        <v>76</v>
      </c>
      <c r="C30" s="37">
        <v>2517</v>
      </c>
      <c r="D30" s="37">
        <v>444924.10742478602</v>
      </c>
      <c r="E30" s="37">
        <v>421789.12854700797</v>
      </c>
      <c r="F30" s="37">
        <v>23134.978877777801</v>
      </c>
      <c r="G30" s="37">
        <v>421789.12854700797</v>
      </c>
      <c r="H30" s="37">
        <v>5.1997584513194098E-2</v>
      </c>
    </row>
    <row r="31" spans="1:8">
      <c r="A31" s="30">
        <v>30</v>
      </c>
      <c r="B31" s="39">
        <v>99</v>
      </c>
      <c r="C31" s="40">
        <v>12</v>
      </c>
      <c r="D31" s="40">
        <v>13549.658119658099</v>
      </c>
      <c r="E31" s="40">
        <v>12451.494017094001</v>
      </c>
      <c r="F31" s="40">
        <v>1098.1641025640999</v>
      </c>
      <c r="G31" s="40">
        <v>12451.494017094001</v>
      </c>
      <c r="H31" s="40">
        <v>8.1047366130283696E-2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24</v>
      </c>
      <c r="D34" s="34">
        <v>29222.25</v>
      </c>
      <c r="E34" s="34">
        <v>27692.3</v>
      </c>
      <c r="F34" s="30"/>
      <c r="G34" s="30"/>
      <c r="H34" s="30"/>
    </row>
    <row r="35" spans="1:8">
      <c r="A35" s="30"/>
      <c r="B35" s="33">
        <v>71</v>
      </c>
      <c r="C35" s="34">
        <v>30</v>
      </c>
      <c r="D35" s="34">
        <v>62220.54</v>
      </c>
      <c r="E35" s="34">
        <v>65717.78</v>
      </c>
      <c r="F35" s="30"/>
      <c r="G35" s="30"/>
      <c r="H35" s="30"/>
    </row>
    <row r="36" spans="1:8">
      <c r="A36" s="30"/>
      <c r="B36" s="33">
        <v>72</v>
      </c>
      <c r="C36" s="34">
        <v>391</v>
      </c>
      <c r="D36" s="34">
        <v>914245.61</v>
      </c>
      <c r="E36" s="34">
        <v>938396.7</v>
      </c>
      <c r="F36" s="30"/>
      <c r="G36" s="30"/>
      <c r="H36" s="30"/>
    </row>
    <row r="37" spans="1:8">
      <c r="A37" s="30"/>
      <c r="B37" s="33">
        <v>73</v>
      </c>
      <c r="C37" s="34">
        <v>115</v>
      </c>
      <c r="D37" s="34">
        <v>131748.96</v>
      </c>
      <c r="E37" s="34">
        <v>141995.6</v>
      </c>
      <c r="F37" s="30"/>
      <c r="G37" s="30"/>
      <c r="H37" s="30"/>
    </row>
    <row r="38" spans="1:8">
      <c r="A38" s="30"/>
      <c r="B38" s="33">
        <v>77</v>
      </c>
      <c r="C38" s="34">
        <v>32</v>
      </c>
      <c r="D38" s="34">
        <v>32364.18</v>
      </c>
      <c r="E38" s="34">
        <v>32104.58</v>
      </c>
      <c r="F38" s="30"/>
      <c r="G38" s="30"/>
      <c r="H38" s="30"/>
    </row>
    <row r="39" spans="1:8">
      <c r="A39" s="30"/>
      <c r="B39" s="33">
        <v>78</v>
      </c>
      <c r="C39" s="34">
        <v>14</v>
      </c>
      <c r="D39" s="34">
        <v>12888.89</v>
      </c>
      <c r="E39" s="34">
        <v>11395.6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2016-06-24T00:32:49Z</dcterms:modified>
</cp:coreProperties>
</file>