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<sst xmlns="http://schemas.openxmlformats.org/spreadsheetml/2006/main" count="120" uniqueCount="79">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</sst>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5" fillId="34" borderId="12" xfId="0" applyFont="1" applyFill="1" applyBorder="1" applyAlignment="1">
      <alignment horizontal="right" vertical="top" wrapText="1"/>
    </xf>
    <xf numFmtId="0" fontId="44" fillId="35" borderId="2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eb1b7a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eb1b4e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eb1b7a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4" sqref="M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19464320.104899999</v>
      </c>
      <c r="F3" s="25">
        <f>RA!I7</f>
        <v>1262632.4371</v>
      </c>
      <c r="G3" s="16">
        <f>SUM(G4:G42)</f>
        <v>18201687.667800002</v>
      </c>
      <c r="H3" s="27">
        <f>RA!J7</f>
        <v>6.4869074814595802</v>
      </c>
      <c r="I3" s="20">
        <f>SUM(I4:I42)</f>
        <v>19464326.457550094</v>
      </c>
      <c r="J3" s="21">
        <f>SUM(J4:J42)</f>
        <v>18201687.485457748</v>
      </c>
      <c r="K3" s="22">
        <f>E3-I3</f>
        <v>-6.3526500947773457</v>
      </c>
      <c r="L3" s="22">
        <f>G3-J3</f>
        <v>0.18234225362539291</v>
      </c>
    </row>
    <row r="4" spans="1:13">
      <c r="A4" s="68">
        <f>RA!A8</f>
        <v>42552</v>
      </c>
      <c r="B4" s="12">
        <v>12</v>
      </c>
      <c r="C4" s="66" t="s">
        <v>6</v>
      </c>
      <c r="D4" s="66"/>
      <c r="E4" s="15">
        <f>VLOOKUP(C4,RA!B8:D35,3,0)</f>
        <v>573968.96979999996</v>
      </c>
      <c r="F4" s="25">
        <f>VLOOKUP(C4,RA!B8:I38,8,0)</f>
        <v>143089.64199999999</v>
      </c>
      <c r="G4" s="16">
        <f t="shared" ref="G4:G42" si="0">E4-F4</f>
        <v>430879.32779999997</v>
      </c>
      <c r="H4" s="27">
        <f>RA!J8</f>
        <v>24.929856756866101</v>
      </c>
      <c r="I4" s="20">
        <f>VLOOKUP(B4,RMS!B:D,3,FALSE)</f>
        <v>573969.69665812002</v>
      </c>
      <c r="J4" s="21">
        <f>VLOOKUP(B4,RMS!B:E,4,FALSE)</f>
        <v>430879.33846923098</v>
      </c>
      <c r="K4" s="22">
        <f t="shared" ref="K4:K42" si="1">E4-I4</f>
        <v>-0.72685812006238848</v>
      </c>
      <c r="L4" s="22">
        <f t="shared" ref="L4:L42" si="2">G4-J4</f>
        <v>-1.0669231007341295E-2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91398.821800000005</v>
      </c>
      <c r="F5" s="25">
        <f>VLOOKUP(C5,RA!B9:I39,8,0)</f>
        <v>19824.657599999999</v>
      </c>
      <c r="G5" s="16">
        <f t="shared" si="0"/>
        <v>71574.164199999999</v>
      </c>
      <c r="H5" s="27">
        <f>RA!J9</f>
        <v>21.690276974664499</v>
      </c>
      <c r="I5" s="20">
        <f>VLOOKUP(B5,RMS!B:D,3,FALSE)</f>
        <v>91398.850064102604</v>
      </c>
      <c r="J5" s="21">
        <f>VLOOKUP(B5,RMS!B:E,4,FALSE)</f>
        <v>71574.161497435896</v>
      </c>
      <c r="K5" s="22">
        <f t="shared" si="1"/>
        <v>-2.8264102598768659E-2</v>
      </c>
      <c r="L5" s="22">
        <f t="shared" si="2"/>
        <v>2.7025641029467806E-3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130464.45600000001</v>
      </c>
      <c r="F6" s="25">
        <f>VLOOKUP(C6,RA!B10:I40,8,0)</f>
        <v>41255.091899999999</v>
      </c>
      <c r="G6" s="16">
        <f t="shared" si="0"/>
        <v>89209.364100000006</v>
      </c>
      <c r="H6" s="27">
        <f>RA!J10</f>
        <v>31.621709977466999</v>
      </c>
      <c r="I6" s="20">
        <f>VLOOKUP(B6,RMS!B:D,3,FALSE)</f>
        <v>130466.69516451099</v>
      </c>
      <c r="J6" s="21">
        <f>VLOOKUP(B6,RMS!B:E,4,FALSE)</f>
        <v>89209.362859567802</v>
      </c>
      <c r="K6" s="22">
        <f>E6-I6</f>
        <v>-2.2391645109892124</v>
      </c>
      <c r="L6" s="22">
        <f t="shared" si="2"/>
        <v>1.2404322042129934E-3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57231.378100000002</v>
      </c>
      <c r="F7" s="25">
        <f>VLOOKUP(C7,RA!B11:I41,8,0)</f>
        <v>4918.2834000000003</v>
      </c>
      <c r="G7" s="16">
        <f t="shared" si="0"/>
        <v>52313.094700000001</v>
      </c>
      <c r="H7" s="27">
        <f>RA!J11</f>
        <v>8.5936833312074299</v>
      </c>
      <c r="I7" s="20">
        <f>VLOOKUP(B7,RMS!B:D,3,FALSE)</f>
        <v>57231.410200241997</v>
      </c>
      <c r="J7" s="21">
        <f>VLOOKUP(B7,RMS!B:E,4,FALSE)</f>
        <v>52313.094530791903</v>
      </c>
      <c r="K7" s="22">
        <f t="shared" si="1"/>
        <v>-3.2100241995067336E-2</v>
      </c>
      <c r="L7" s="22">
        <f t="shared" si="2"/>
        <v>1.6920809866860509E-4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243041.3377</v>
      </c>
      <c r="F8" s="25">
        <f>VLOOKUP(C8,RA!B12:I42,8,0)</f>
        <v>32295.8295</v>
      </c>
      <c r="G8" s="16">
        <f t="shared" si="0"/>
        <v>210745.50820000001</v>
      </c>
      <c r="H8" s="27">
        <f>RA!J12</f>
        <v>13.288204305337</v>
      </c>
      <c r="I8" s="20">
        <f>VLOOKUP(B8,RMS!B:D,3,FALSE)</f>
        <v>243041.35379059799</v>
      </c>
      <c r="J8" s="21">
        <f>VLOOKUP(B8,RMS!B:E,4,FALSE)</f>
        <v>210745.509267521</v>
      </c>
      <c r="K8" s="22">
        <f t="shared" si="1"/>
        <v>-1.6090597986476496E-2</v>
      </c>
      <c r="L8" s="22">
        <f t="shared" si="2"/>
        <v>-1.0675209923647344E-3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228340.78709999999</v>
      </c>
      <c r="F9" s="25">
        <f>VLOOKUP(C9,RA!B13:I43,8,0)</f>
        <v>69872.416400000002</v>
      </c>
      <c r="G9" s="16">
        <f t="shared" si="0"/>
        <v>158468.37069999997</v>
      </c>
      <c r="H9" s="27">
        <f>RA!J13</f>
        <v>30.600059361886998</v>
      </c>
      <c r="I9" s="20">
        <f>VLOOKUP(B9,RMS!B:D,3,FALSE)</f>
        <v>228341.047663248</v>
      </c>
      <c r="J9" s="21">
        <f>VLOOKUP(B9,RMS!B:E,4,FALSE)</f>
        <v>158468.36998632501</v>
      </c>
      <c r="K9" s="22">
        <f t="shared" si="1"/>
        <v>-0.26056324801174924</v>
      </c>
      <c r="L9" s="22">
        <f t="shared" si="2"/>
        <v>7.1367496275343001E-4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107789.6709</v>
      </c>
      <c r="F10" s="25">
        <f>VLOOKUP(C10,RA!B14:I43,8,0)</f>
        <v>23252.128400000001</v>
      </c>
      <c r="G10" s="16">
        <f t="shared" si="0"/>
        <v>84537.542499999996</v>
      </c>
      <c r="H10" s="27">
        <f>RA!J14</f>
        <v>21.571759340068599</v>
      </c>
      <c r="I10" s="20">
        <f>VLOOKUP(B10,RMS!B:D,3,FALSE)</f>
        <v>107789.683850427</v>
      </c>
      <c r="J10" s="21">
        <f>VLOOKUP(B10,RMS!B:E,4,FALSE)</f>
        <v>84537.540625641006</v>
      </c>
      <c r="K10" s="22">
        <f t="shared" si="1"/>
        <v>-1.2950427000760101E-2</v>
      </c>
      <c r="L10" s="22">
        <f t="shared" si="2"/>
        <v>1.8743589898804203E-3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91047.939599999998</v>
      </c>
      <c r="F11" s="25">
        <f>VLOOKUP(C11,RA!B15:I44,8,0)</f>
        <v>16804.348999999998</v>
      </c>
      <c r="G11" s="16">
        <f t="shared" si="0"/>
        <v>74243.590599999996</v>
      </c>
      <c r="H11" s="27">
        <f>RA!J15</f>
        <v>18.4565944861865</v>
      </c>
      <c r="I11" s="20">
        <f>VLOOKUP(B11,RMS!B:D,3,FALSE)</f>
        <v>91048.093904273497</v>
      </c>
      <c r="J11" s="21">
        <f>VLOOKUP(B11,RMS!B:E,4,FALSE)</f>
        <v>74243.591043589695</v>
      </c>
      <c r="K11" s="22">
        <f t="shared" si="1"/>
        <v>-0.15430427349929232</v>
      </c>
      <c r="L11" s="22">
        <f t="shared" si="2"/>
        <v>-4.4358969898894429E-4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898159.93469999998</v>
      </c>
      <c r="F12" s="25">
        <f>VLOOKUP(C12,RA!B16:I45,8,0)</f>
        <v>43003.1299</v>
      </c>
      <c r="G12" s="16">
        <f t="shared" si="0"/>
        <v>855156.80480000004</v>
      </c>
      <c r="H12" s="27">
        <f>RA!J16</f>
        <v>4.7879145170691402</v>
      </c>
      <c r="I12" s="20">
        <f>VLOOKUP(B12,RMS!B:D,3,FALSE)</f>
        <v>898158.986013463</v>
      </c>
      <c r="J12" s="21">
        <f>VLOOKUP(B12,RMS!B:E,4,FALSE)</f>
        <v>855156.80480000004</v>
      </c>
      <c r="K12" s="22">
        <f t="shared" si="1"/>
        <v>0.94868653698358685</v>
      </c>
      <c r="L12" s="22">
        <f t="shared" si="2"/>
        <v>0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1065920.2514</v>
      </c>
      <c r="F13" s="25">
        <f>VLOOKUP(C13,RA!B17:I46,8,0)</f>
        <v>37603.185299999997</v>
      </c>
      <c r="G13" s="16">
        <f t="shared" si="0"/>
        <v>1028317.0660999999</v>
      </c>
      <c r="H13" s="27">
        <f>RA!J17</f>
        <v>3.5277672274835998</v>
      </c>
      <c r="I13" s="20">
        <f>VLOOKUP(B13,RMS!B:D,3,FALSE)</f>
        <v>1065920.27221709</v>
      </c>
      <c r="J13" s="21">
        <f>VLOOKUP(B13,RMS!B:E,4,FALSE)</f>
        <v>1028317.06848974</v>
      </c>
      <c r="K13" s="22">
        <f t="shared" si="1"/>
        <v>-2.081709005869925E-2</v>
      </c>
      <c r="L13" s="22">
        <f t="shared" si="2"/>
        <v>-2.3897400824353099E-3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1770632.1784000001</v>
      </c>
      <c r="F14" s="25">
        <f>VLOOKUP(C14,RA!B18:I47,8,0)</f>
        <v>205306.72659999999</v>
      </c>
      <c r="G14" s="16">
        <f t="shared" si="0"/>
        <v>1565325.4518000002</v>
      </c>
      <c r="H14" s="27">
        <f>RA!J18</f>
        <v>11.595108747290601</v>
      </c>
      <c r="I14" s="20">
        <f>VLOOKUP(B14,RMS!B:D,3,FALSE)</f>
        <v>1770632.4923829101</v>
      </c>
      <c r="J14" s="21">
        <f>VLOOKUP(B14,RMS!B:E,4,FALSE)</f>
        <v>1565325.4442914501</v>
      </c>
      <c r="K14" s="22">
        <f t="shared" si="1"/>
        <v>-0.31398291001096368</v>
      </c>
      <c r="L14" s="22">
        <f t="shared" si="2"/>
        <v>7.5085500720888376E-3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528071.12780000002</v>
      </c>
      <c r="F15" s="25">
        <f>VLOOKUP(C15,RA!B19:I48,8,0)</f>
        <v>14204.9244</v>
      </c>
      <c r="G15" s="16">
        <f t="shared" si="0"/>
        <v>513866.2034</v>
      </c>
      <c r="H15" s="27">
        <f>RA!J19</f>
        <v>2.6899642211417998</v>
      </c>
      <c r="I15" s="20">
        <f>VLOOKUP(B15,RMS!B:D,3,FALSE)</f>
        <v>528071.10249829001</v>
      </c>
      <c r="J15" s="21">
        <f>VLOOKUP(B15,RMS!B:E,4,FALSE)</f>
        <v>513866.20381623902</v>
      </c>
      <c r="K15" s="22">
        <f t="shared" si="1"/>
        <v>2.5301710003986955E-2</v>
      </c>
      <c r="L15" s="22">
        <f t="shared" si="2"/>
        <v>-4.1623902507126331E-4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1073846.5992000001</v>
      </c>
      <c r="F16" s="25">
        <f>VLOOKUP(C16,RA!B20:I49,8,0)</f>
        <v>96351.612200000003</v>
      </c>
      <c r="G16" s="16">
        <f t="shared" si="0"/>
        <v>977494.98700000008</v>
      </c>
      <c r="H16" s="27">
        <f>RA!J20</f>
        <v>8.9725676155030492</v>
      </c>
      <c r="I16" s="20">
        <f>VLOOKUP(B16,RMS!B:D,3,FALSE)</f>
        <v>1073846.8059896701</v>
      </c>
      <c r="J16" s="21">
        <f>VLOOKUP(B16,RMS!B:E,4,FALSE)</f>
        <v>977494.98699999996</v>
      </c>
      <c r="K16" s="22">
        <f t="shared" si="1"/>
        <v>-0.20678967004641891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322288.53710000002</v>
      </c>
      <c r="F17" s="25">
        <f>VLOOKUP(C17,RA!B21:I50,8,0)</f>
        <v>45065.665800000002</v>
      </c>
      <c r="G17" s="16">
        <f t="shared" si="0"/>
        <v>277222.8713</v>
      </c>
      <c r="H17" s="27">
        <f>RA!J21</f>
        <v>13.983018510527099</v>
      </c>
      <c r="I17" s="20">
        <f>VLOOKUP(B17,RMS!B:D,3,FALSE)</f>
        <v>322287.827382066</v>
      </c>
      <c r="J17" s="21">
        <f>VLOOKUP(B17,RMS!B:E,4,FALSE)</f>
        <v>277222.87106709799</v>
      </c>
      <c r="K17" s="22">
        <f t="shared" si="1"/>
        <v>0.70971793401986361</v>
      </c>
      <c r="L17" s="22">
        <f t="shared" si="2"/>
        <v>2.3290200624614954E-4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1338388.0174</v>
      </c>
      <c r="F18" s="25">
        <f>VLOOKUP(C18,RA!B22:I51,8,0)</f>
        <v>19646.930899999999</v>
      </c>
      <c r="G18" s="16">
        <f t="shared" si="0"/>
        <v>1318741.0865</v>
      </c>
      <c r="H18" s="27">
        <f>RA!J22</f>
        <v>1.4679547817655201</v>
      </c>
      <c r="I18" s="20">
        <f>VLOOKUP(B18,RMS!B:D,3,FALSE)</f>
        <v>1338388.6689953201</v>
      </c>
      <c r="J18" s="21">
        <f>VLOOKUP(B18,RMS!B:E,4,FALSE)</f>
        <v>1318741.08833465</v>
      </c>
      <c r="K18" s="22">
        <f t="shared" si="1"/>
        <v>-0.65159532008692622</v>
      </c>
      <c r="L18" s="22">
        <f t="shared" si="2"/>
        <v>-1.8346500582993031E-3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2557157.5608000001</v>
      </c>
      <c r="F19" s="25">
        <f>VLOOKUP(C19,RA!B23:I52,8,0)</f>
        <v>193519.42600000001</v>
      </c>
      <c r="G19" s="16">
        <f t="shared" si="0"/>
        <v>2363638.1348000001</v>
      </c>
      <c r="H19" s="27">
        <f>RA!J23</f>
        <v>7.5677552672764499</v>
      </c>
      <c r="I19" s="20">
        <f>VLOOKUP(B19,RMS!B:D,3,FALSE)</f>
        <v>2557159.0988683798</v>
      </c>
      <c r="J19" s="21">
        <f>VLOOKUP(B19,RMS!B:E,4,FALSE)</f>
        <v>2363638.16268291</v>
      </c>
      <c r="K19" s="22">
        <f t="shared" si="1"/>
        <v>-1.5380683797411621</v>
      </c>
      <c r="L19" s="22">
        <f t="shared" si="2"/>
        <v>-2.7882909867912531E-2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303321.06699999998</v>
      </c>
      <c r="F20" s="25">
        <f>VLOOKUP(C20,RA!B24:I53,8,0)</f>
        <v>39444.156000000003</v>
      </c>
      <c r="G20" s="16">
        <f t="shared" si="0"/>
        <v>263876.91099999996</v>
      </c>
      <c r="H20" s="27">
        <f>RA!J24</f>
        <v>13.004093777634001</v>
      </c>
      <c r="I20" s="20">
        <f>VLOOKUP(B20,RMS!B:D,3,FALSE)</f>
        <v>303321.18043093599</v>
      </c>
      <c r="J20" s="21">
        <f>VLOOKUP(B20,RMS!B:E,4,FALSE)</f>
        <v>263876.899538834</v>
      </c>
      <c r="K20" s="22">
        <f t="shared" si="1"/>
        <v>-0.11343093600589782</v>
      </c>
      <c r="L20" s="22">
        <f t="shared" si="2"/>
        <v>1.1461165966466069E-2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282702.67349999998</v>
      </c>
      <c r="F21" s="25">
        <f>VLOOKUP(C21,RA!B25:I54,8,0)</f>
        <v>22385.147700000001</v>
      </c>
      <c r="G21" s="16">
        <f t="shared" si="0"/>
        <v>260317.52579999997</v>
      </c>
      <c r="H21" s="27">
        <f>RA!J25</f>
        <v>7.9182653007347703</v>
      </c>
      <c r="I21" s="20">
        <f>VLOOKUP(B21,RMS!B:D,3,FALSE)</f>
        <v>282702.64474845299</v>
      </c>
      <c r="J21" s="21">
        <f>VLOOKUP(B21,RMS!B:E,4,FALSE)</f>
        <v>260317.52828899099</v>
      </c>
      <c r="K21" s="22">
        <f t="shared" si="1"/>
        <v>2.8751546982675791E-2</v>
      </c>
      <c r="L21" s="22">
        <f t="shared" si="2"/>
        <v>-2.4889910127967596E-3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604872.04630000005</v>
      </c>
      <c r="F22" s="25">
        <f>VLOOKUP(C22,RA!B26:I55,8,0)</f>
        <v>117791.80070000001</v>
      </c>
      <c r="G22" s="16">
        <f t="shared" si="0"/>
        <v>487080.24560000002</v>
      </c>
      <c r="H22" s="27">
        <f>RA!J26</f>
        <v>19.473837718329399</v>
      </c>
      <c r="I22" s="20">
        <f>VLOOKUP(B22,RMS!B:D,3,FALSE)</f>
        <v>604871.92461288103</v>
      </c>
      <c r="J22" s="21">
        <f>VLOOKUP(B22,RMS!B:E,4,FALSE)</f>
        <v>487080.22168960399</v>
      </c>
      <c r="K22" s="22">
        <f t="shared" si="1"/>
        <v>0.12168711901176721</v>
      </c>
      <c r="L22" s="22">
        <f t="shared" si="2"/>
        <v>2.3910396033897996E-2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231062.82639999999</v>
      </c>
      <c r="F23" s="25">
        <f>VLOOKUP(C23,RA!B27:I56,8,0)</f>
        <v>56396.802000000003</v>
      </c>
      <c r="G23" s="16">
        <f t="shared" si="0"/>
        <v>174666.02439999999</v>
      </c>
      <c r="H23" s="27">
        <f>RA!J27</f>
        <v>24.407561734906601</v>
      </c>
      <c r="I23" s="20">
        <f>VLOOKUP(B23,RMS!B:D,3,FALSE)</f>
        <v>231062.572895152</v>
      </c>
      <c r="J23" s="21">
        <f>VLOOKUP(B23,RMS!B:E,4,FALSE)</f>
        <v>174666.022947344</v>
      </c>
      <c r="K23" s="22">
        <f t="shared" si="1"/>
        <v>0.25350484799128026</v>
      </c>
      <c r="L23" s="22">
        <f t="shared" si="2"/>
        <v>1.4526559971272945E-3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950122.14910000004</v>
      </c>
      <c r="F24" s="25">
        <f>VLOOKUP(C24,RA!B28:I57,8,0)</f>
        <v>38547.436500000003</v>
      </c>
      <c r="G24" s="16">
        <f t="shared" si="0"/>
        <v>911574.71260000009</v>
      </c>
      <c r="H24" s="27">
        <f>RA!J28</f>
        <v>4.0571032405163798</v>
      </c>
      <c r="I24" s="20">
        <f>VLOOKUP(B24,RMS!B:D,3,FALSE)</f>
        <v>950124.17363362794</v>
      </c>
      <c r="J24" s="21">
        <f>VLOOKUP(B24,RMS!B:E,4,FALSE)</f>
        <v>911574.71266194701</v>
      </c>
      <c r="K24" s="22">
        <f t="shared" si="1"/>
        <v>-2.0245336279040202</v>
      </c>
      <c r="L24" s="22">
        <f t="shared" si="2"/>
        <v>-6.1946921050548553E-5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564852.90319999994</v>
      </c>
      <c r="F25" s="25">
        <f>VLOOKUP(C25,RA!B29:I58,8,0)</f>
        <v>87231.926699999996</v>
      </c>
      <c r="G25" s="16">
        <f t="shared" si="0"/>
        <v>477620.97649999993</v>
      </c>
      <c r="H25" s="27">
        <f>RA!J29</f>
        <v>15.443299699056899</v>
      </c>
      <c r="I25" s="20">
        <f>VLOOKUP(B25,RMS!B:D,3,FALSE)</f>
        <v>564852.90327929205</v>
      </c>
      <c r="J25" s="21">
        <f>VLOOKUP(B25,RMS!B:E,4,FALSE)</f>
        <v>477620.94314876897</v>
      </c>
      <c r="K25" s="22">
        <f t="shared" si="1"/>
        <v>-7.9292105510830879E-5</v>
      </c>
      <c r="L25" s="22">
        <f t="shared" si="2"/>
        <v>3.3351230958942324E-2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1145749.0005000001</v>
      </c>
      <c r="F26" s="25">
        <f>VLOOKUP(C26,RA!B30:I59,8,0)</f>
        <v>132561.22760000001</v>
      </c>
      <c r="G26" s="16">
        <f t="shared" si="0"/>
        <v>1013187.7729000001</v>
      </c>
      <c r="H26" s="27">
        <f>RA!J30</f>
        <v>11.569831397814999</v>
      </c>
      <c r="I26" s="20">
        <f>VLOOKUP(B26,RMS!B:D,3,FALSE)</f>
        <v>1145749.05742124</v>
      </c>
      <c r="J26" s="21">
        <f>VLOOKUP(B26,RMS!B:E,4,FALSE)</f>
        <v>1013187.72691811</v>
      </c>
      <c r="K26" s="22">
        <f t="shared" si="1"/>
        <v>-5.6921239942312241E-2</v>
      </c>
      <c r="L26" s="22">
        <f t="shared" si="2"/>
        <v>4.5981890056282282E-2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1697462.5168000001</v>
      </c>
      <c r="F27" s="25">
        <f>VLOOKUP(C27,RA!B31:I60,8,0)</f>
        <v>-39610.979500000001</v>
      </c>
      <c r="G27" s="16">
        <f t="shared" si="0"/>
        <v>1737073.4963</v>
      </c>
      <c r="H27" s="27">
        <f>RA!J31</f>
        <v>-2.3335407473193199</v>
      </c>
      <c r="I27" s="20">
        <f>VLOOKUP(B27,RMS!B:D,3,FALSE)</f>
        <v>1697462.62964442</v>
      </c>
      <c r="J27" s="21">
        <f>VLOOKUP(B27,RMS!B:E,4,FALSE)</f>
        <v>1737073.3931610601</v>
      </c>
      <c r="K27" s="22">
        <f t="shared" si="1"/>
        <v>-0.11284441989846528</v>
      </c>
      <c r="L27" s="22">
        <f t="shared" si="2"/>
        <v>0.10313893994316459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108085.9817</v>
      </c>
      <c r="F28" s="25">
        <f>VLOOKUP(C28,RA!B32:I61,8,0)</f>
        <v>24097.890299999999</v>
      </c>
      <c r="G28" s="16">
        <f t="shared" si="0"/>
        <v>83988.091400000005</v>
      </c>
      <c r="H28" s="27">
        <f>RA!J32</f>
        <v>22.2951116518378</v>
      </c>
      <c r="I28" s="20">
        <f>VLOOKUP(B28,RMS!B:D,3,FALSE)</f>
        <v>108085.92040020401</v>
      </c>
      <c r="J28" s="21">
        <f>VLOOKUP(B28,RMS!B:E,4,FALSE)</f>
        <v>83988.103301309195</v>
      </c>
      <c r="K28" s="22">
        <f t="shared" si="1"/>
        <v>6.1299795997911133E-2</v>
      </c>
      <c r="L28" s="22">
        <f t="shared" si="2"/>
        <v>-1.1901309189852327E-2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10.256399999999999</v>
      </c>
      <c r="F29" s="25">
        <f>VLOOKUP(C29,RA!B33:I62,8,0)</f>
        <v>-4.7008999999999999</v>
      </c>
      <c r="G29" s="16">
        <f t="shared" si="0"/>
        <v>14.9573</v>
      </c>
      <c r="H29" s="27">
        <f>RA!J33</f>
        <v>-45.833820833820802</v>
      </c>
      <c r="I29" s="20">
        <f>VLOOKUP(B29,RMS!B:D,3,FALSE)</f>
        <v>10.256399999999999</v>
      </c>
      <c r="J29" s="21">
        <f>VLOOKUP(B29,RMS!B:E,4,FALSE)</f>
        <v>14.9573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174743.70170000001</v>
      </c>
      <c r="F30" s="25">
        <f>VLOOKUP(C30,RA!B34:I64,8,0)</f>
        <v>25315.3871</v>
      </c>
      <c r="G30" s="16">
        <f t="shared" si="0"/>
        <v>149428.31460000001</v>
      </c>
      <c r="H30" s="27">
        <f>RA!J34</f>
        <v>14.4871528150763</v>
      </c>
      <c r="I30" s="20">
        <f>VLOOKUP(B30,RMS!B:D,3,FALSE)</f>
        <v>174743.70042000001</v>
      </c>
      <c r="J30" s="21">
        <f>VLOOKUP(B30,RMS!B:E,4,FALSE)</f>
        <v>149428.30869999999</v>
      </c>
      <c r="K30" s="22">
        <f t="shared" si="1"/>
        <v>1.2799999967683107E-3</v>
      </c>
      <c r="L30" s="22">
        <f t="shared" si="2"/>
        <v>5.9000000183004886E-3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46.153399999999998</v>
      </c>
      <c r="F31" s="25">
        <f>VLOOKUP(C31,RA!B35:I65,8,0)</f>
        <v>-5.5495999999999999</v>
      </c>
      <c r="G31" s="16">
        <f t="shared" si="0"/>
        <v>51.702999999999996</v>
      </c>
      <c r="H31" s="27">
        <f>RA!J35</f>
        <v>-12.0242495677458</v>
      </c>
      <c r="I31" s="20">
        <f>VLOOKUP(B31,RMS!B:D,3,FALSE)</f>
        <v>46.153399999999998</v>
      </c>
      <c r="J31" s="21">
        <f>VLOOKUP(B31,RMS!B:E,4,FALSE)</f>
        <v>51.703000000000003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100439.36</v>
      </c>
      <c r="F32" s="25">
        <f>VLOOKUP(C32,RA!B34:I65,8,0)</f>
        <v>1233.71</v>
      </c>
      <c r="G32" s="16">
        <f t="shared" si="0"/>
        <v>99205.65</v>
      </c>
      <c r="H32" s="27">
        <f>RA!J34</f>
        <v>14.4871528150763</v>
      </c>
      <c r="I32" s="20">
        <f>VLOOKUP(B32,RMS!B:D,3,FALSE)</f>
        <v>100439.36</v>
      </c>
      <c r="J32" s="21">
        <f>VLOOKUP(B32,RMS!B:E,4,FALSE)</f>
        <v>99205.65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405195.56</v>
      </c>
      <c r="F33" s="25">
        <f>VLOOKUP(C33,RA!B34:I65,8,0)</f>
        <v>-60253.3</v>
      </c>
      <c r="G33" s="16">
        <f t="shared" si="0"/>
        <v>465448.86</v>
      </c>
      <c r="H33" s="27">
        <f>RA!J34</f>
        <v>14.4871528150763</v>
      </c>
      <c r="I33" s="20">
        <f>VLOOKUP(B33,RMS!B:D,3,FALSE)</f>
        <v>405195.56</v>
      </c>
      <c r="J33" s="21">
        <f>VLOOKUP(B33,RMS!B:E,4,FALSE)</f>
        <v>465448.86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693814.54</v>
      </c>
      <c r="F34" s="25">
        <f>VLOOKUP(C34,RA!B34:I66,8,0)</f>
        <v>-62196.69</v>
      </c>
      <c r="G34" s="16">
        <f t="shared" si="0"/>
        <v>756011.23</v>
      </c>
      <c r="H34" s="27">
        <f>RA!J35</f>
        <v>-12.0242495677458</v>
      </c>
      <c r="I34" s="20">
        <f>VLOOKUP(B34,RMS!B:D,3,FALSE)</f>
        <v>693814.54</v>
      </c>
      <c r="J34" s="21">
        <f>VLOOKUP(B34,RMS!B:E,4,FALSE)</f>
        <v>756011.23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426014.75</v>
      </c>
      <c r="F35" s="25">
        <f>VLOOKUP(C35,RA!B34:I67,8,0)</f>
        <v>-103860.3</v>
      </c>
      <c r="G35" s="16">
        <f t="shared" si="0"/>
        <v>529875.05000000005</v>
      </c>
      <c r="H35" s="27">
        <f>RA!J34</f>
        <v>14.4871528150763</v>
      </c>
      <c r="I35" s="20">
        <f>VLOOKUP(B35,RMS!B:D,3,FALSE)</f>
        <v>426014.75</v>
      </c>
      <c r="J35" s="21">
        <f>VLOOKUP(B35,RMS!B:E,4,FALSE)</f>
        <v>529875.05000000005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0.01</v>
      </c>
      <c r="F36" s="25">
        <f>VLOOKUP(C36,RA!B35:I68,8,0)</f>
        <v>-384.61</v>
      </c>
      <c r="G36" s="16">
        <f t="shared" si="0"/>
        <v>384.62</v>
      </c>
      <c r="H36" s="27">
        <f>RA!J35</f>
        <v>-12.0242495677458</v>
      </c>
      <c r="I36" s="20">
        <f>VLOOKUP(B36,RMS!B:D,3,FALSE)</f>
        <v>0.01</v>
      </c>
      <c r="J36" s="21">
        <f>VLOOKUP(B36,RMS!B:E,4,FALSE)</f>
        <v>384.62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54447.863299999997</v>
      </c>
      <c r="F37" s="25">
        <f>VLOOKUP(C37,RA!B8:I68,8,0)</f>
        <v>3813.069</v>
      </c>
      <c r="G37" s="16">
        <f t="shared" si="0"/>
        <v>50634.794299999994</v>
      </c>
      <c r="H37" s="27">
        <f>RA!J35</f>
        <v>-12.0242495677458</v>
      </c>
      <c r="I37" s="20">
        <f>VLOOKUP(B37,RMS!B:D,3,FALSE)</f>
        <v>54447.863247863199</v>
      </c>
      <c r="J37" s="21">
        <f>VLOOKUP(B37,RMS!B:E,4,FALSE)</f>
        <v>50634.794871794897</v>
      </c>
      <c r="K37" s="22">
        <f t="shared" si="1"/>
        <v>5.213679833104834E-5</v>
      </c>
      <c r="L37" s="22">
        <f t="shared" si="2"/>
        <v>-5.7179490249836817E-4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379910.47899999999</v>
      </c>
      <c r="F38" s="25">
        <f>VLOOKUP(C38,RA!B8:I69,8,0)</f>
        <v>23653.1479</v>
      </c>
      <c r="G38" s="16">
        <f t="shared" si="0"/>
        <v>356257.33110000001</v>
      </c>
      <c r="H38" s="27">
        <f>RA!J36</f>
        <v>1.22831328276086</v>
      </c>
      <c r="I38" s="20">
        <f>VLOOKUP(B38,RMS!B:D,3,FALSE)</f>
        <v>379910.47263418802</v>
      </c>
      <c r="J38" s="21">
        <f>VLOOKUP(B38,RMS!B:E,4,FALSE)</f>
        <v>356257.328750427</v>
      </c>
      <c r="K38" s="22">
        <f t="shared" si="1"/>
        <v>6.3658119761385024E-3</v>
      </c>
      <c r="L38" s="22">
        <f t="shared" si="2"/>
        <v>2.349573012907058E-3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187522.34</v>
      </c>
      <c r="F39" s="25">
        <f>VLOOKUP(C39,RA!B9:I70,8,0)</f>
        <v>-55718.15</v>
      </c>
      <c r="G39" s="16">
        <f t="shared" si="0"/>
        <v>243240.49</v>
      </c>
      <c r="H39" s="27">
        <f>RA!J37</f>
        <v>-14.8701777482458</v>
      </c>
      <c r="I39" s="20">
        <f>VLOOKUP(B39,RMS!B:D,3,FALSE)</f>
        <v>187522.34</v>
      </c>
      <c r="J39" s="21">
        <f>VLOOKUP(B39,RMS!B:E,4,FALSE)</f>
        <v>243240.49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69129.09</v>
      </c>
      <c r="F40" s="25">
        <f>VLOOKUP(C40,RA!B10:I71,8,0)</f>
        <v>5874.59</v>
      </c>
      <c r="G40" s="16">
        <f t="shared" si="0"/>
        <v>63254.5</v>
      </c>
      <c r="H40" s="27">
        <f>RA!J38</f>
        <v>-8.9644546797765301</v>
      </c>
      <c r="I40" s="20">
        <f>VLOOKUP(B40,RMS!B:D,3,FALSE)</f>
        <v>69129.09</v>
      </c>
      <c r="J40" s="21">
        <f>VLOOKUP(B40,RMS!B:E,4,FALSE)</f>
        <v>63254.5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-24.379507986519201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7067.2687999999998</v>
      </c>
      <c r="F42" s="25">
        <f>VLOOKUP(C42,RA!B8:I72,8,0)</f>
        <v>306.42630000000003</v>
      </c>
      <c r="G42" s="16">
        <f t="shared" si="0"/>
        <v>6760.8424999999997</v>
      </c>
      <c r="H42" s="27">
        <f>RA!J39</f>
        <v>-24.379507986519201</v>
      </c>
      <c r="I42" s="20">
        <f>VLOOKUP(B42,RMS!B:D,3,FALSE)</f>
        <v>7067.2687391271502</v>
      </c>
      <c r="J42" s="21">
        <f>VLOOKUP(B42,RMS!B:E,4,FALSE)</f>
        <v>6760.8424173663097</v>
      </c>
      <c r="K42" s="22">
        <f t="shared" si="1"/>
        <v>6.0872849644511007E-5</v>
      </c>
      <c r="L42" s="22">
        <f t="shared" si="2"/>
        <v>8.2633689999056514E-5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3.4257812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19464320.104899999</v>
      </c>
      <c r="E7" s="53">
        <v>18579416.171999998</v>
      </c>
      <c r="F7" s="54">
        <v>104.762818835145</v>
      </c>
      <c r="G7" s="53">
        <v>15980511.2289</v>
      </c>
      <c r="H7" s="54">
        <v>21.800359363345599</v>
      </c>
      <c r="I7" s="53">
        <v>1262632.4371</v>
      </c>
      <c r="J7" s="54">
        <v>6.4869074814595802</v>
      </c>
      <c r="K7" s="53">
        <v>1826651.8679</v>
      </c>
      <c r="L7" s="54">
        <v>11.4304970706856</v>
      </c>
      <c r="M7" s="54">
        <v>-0.30877226290985699</v>
      </c>
      <c r="N7" s="53">
        <v>19464320.104899999</v>
      </c>
      <c r="O7" s="53">
        <v>3982570313.3873</v>
      </c>
      <c r="P7" s="53">
        <v>934125</v>
      </c>
      <c r="Q7" s="53">
        <v>911529</v>
      </c>
      <c r="R7" s="54">
        <v>2.47891180642634</v>
      </c>
      <c r="S7" s="53">
        <v>20.836954481359601</v>
      </c>
      <c r="T7" s="62"/>
      <c r="U7" s="63"/>
    </row>
    <row r="8" spans="1:23" ht="12" thickBot="1">
      <c r="A8" s="81">
        <v>42552</v>
      </c>
      <c r="B8" s="69" t="s">
        <v>6</v>
      </c>
      <c r="C8" s="70"/>
      <c r="D8" s="55">
        <v>573968.96979999996</v>
      </c>
      <c r="E8" s="55">
        <v>618065.71059999999</v>
      </c>
      <c r="F8" s="56">
        <v>92.8653636589559</v>
      </c>
      <c r="G8" s="55">
        <v>534919.10869999998</v>
      </c>
      <c r="H8" s="56">
        <v>7.3001432300487101</v>
      </c>
      <c r="I8" s="55">
        <v>143089.64199999999</v>
      </c>
      <c r="J8" s="56">
        <v>24.929856756866101</v>
      </c>
      <c r="K8" s="55">
        <v>146831.11629999999</v>
      </c>
      <c r="L8" s="56">
        <v>27.4492187532503</v>
      </c>
      <c r="M8" s="56">
        <v>-2.5481480998589E-2</v>
      </c>
      <c r="N8" s="55">
        <v>573968.96979999996</v>
      </c>
      <c r="O8" s="55">
        <v>140860734.98120001</v>
      </c>
      <c r="P8" s="55">
        <v>22276</v>
      </c>
      <c r="Q8" s="55">
        <v>21972</v>
      </c>
      <c r="R8" s="56">
        <v>1.38357910067359</v>
      </c>
      <c r="S8" s="55">
        <v>25.766249317651301</v>
      </c>
      <c r="T8" s="57"/>
      <c r="U8" s="58"/>
    </row>
    <row r="9" spans="1:23" ht="12" thickBot="1">
      <c r="A9" s="82"/>
      <c r="B9" s="69" t="s">
        <v>7</v>
      </c>
      <c r="C9" s="70"/>
      <c r="D9" s="55">
        <v>91398.821800000005</v>
      </c>
      <c r="E9" s="55">
        <v>103804.55530000001</v>
      </c>
      <c r="F9" s="56">
        <v>88.048950776633205</v>
      </c>
      <c r="G9" s="55">
        <v>92287.137400000007</v>
      </c>
      <c r="H9" s="56">
        <v>-0.96255624025889397</v>
      </c>
      <c r="I9" s="55">
        <v>19824.657599999999</v>
      </c>
      <c r="J9" s="56">
        <v>21.690276974664499</v>
      </c>
      <c r="K9" s="55">
        <v>21720.532599999999</v>
      </c>
      <c r="L9" s="56">
        <v>23.5358178961134</v>
      </c>
      <c r="M9" s="56">
        <v>-8.7284922285930003E-2</v>
      </c>
      <c r="N9" s="55">
        <v>91398.821800000005</v>
      </c>
      <c r="O9" s="55">
        <v>20124890.695</v>
      </c>
      <c r="P9" s="55">
        <v>4985</v>
      </c>
      <c r="Q9" s="55">
        <v>4480</v>
      </c>
      <c r="R9" s="56">
        <v>11.2723214285714</v>
      </c>
      <c r="S9" s="55">
        <v>18.334768665997998</v>
      </c>
      <c r="T9" s="57"/>
      <c r="U9" s="58"/>
    </row>
    <row r="10" spans="1:23" ht="12" thickBot="1">
      <c r="A10" s="82"/>
      <c r="B10" s="69" t="s">
        <v>8</v>
      </c>
      <c r="C10" s="70"/>
      <c r="D10" s="55">
        <v>130464.45600000001</v>
      </c>
      <c r="E10" s="55">
        <v>176503.48319999999</v>
      </c>
      <c r="F10" s="56">
        <v>73.916080087874505</v>
      </c>
      <c r="G10" s="55">
        <v>131634.2807</v>
      </c>
      <c r="H10" s="56">
        <v>-0.88869304696249696</v>
      </c>
      <c r="I10" s="55">
        <v>41255.091899999999</v>
      </c>
      <c r="J10" s="56">
        <v>31.621709977466999</v>
      </c>
      <c r="K10" s="55">
        <v>37726.442300000002</v>
      </c>
      <c r="L10" s="56">
        <v>28.660043644694799</v>
      </c>
      <c r="M10" s="56">
        <v>9.3532530100246994E-2</v>
      </c>
      <c r="N10" s="55">
        <v>130464.45600000001</v>
      </c>
      <c r="O10" s="55">
        <v>35664892.134400003</v>
      </c>
      <c r="P10" s="55">
        <v>98769</v>
      </c>
      <c r="Q10" s="55">
        <v>93324</v>
      </c>
      <c r="R10" s="56">
        <v>5.8345120226308298</v>
      </c>
      <c r="S10" s="55">
        <v>1.3209048993105099</v>
      </c>
      <c r="T10" s="57"/>
      <c r="U10" s="58"/>
    </row>
    <row r="11" spans="1:23" ht="12" thickBot="1">
      <c r="A11" s="82"/>
      <c r="B11" s="69" t="s">
        <v>9</v>
      </c>
      <c r="C11" s="70"/>
      <c r="D11" s="55">
        <v>57231.378100000002</v>
      </c>
      <c r="E11" s="55">
        <v>54197.425499999998</v>
      </c>
      <c r="F11" s="56">
        <v>105.59796442729601</v>
      </c>
      <c r="G11" s="55">
        <v>52730.558199999999</v>
      </c>
      <c r="H11" s="56">
        <v>8.5355058881208699</v>
      </c>
      <c r="I11" s="55">
        <v>4918.2834000000003</v>
      </c>
      <c r="J11" s="56">
        <v>8.5936833312074299</v>
      </c>
      <c r="K11" s="55">
        <v>11692.718800000001</v>
      </c>
      <c r="L11" s="56">
        <v>22.174464293837101</v>
      </c>
      <c r="M11" s="56">
        <v>-0.57937213028675605</v>
      </c>
      <c r="N11" s="55">
        <v>57231.378100000002</v>
      </c>
      <c r="O11" s="55">
        <v>12016580.938200001</v>
      </c>
      <c r="P11" s="55">
        <v>2808</v>
      </c>
      <c r="Q11" s="55">
        <v>2353</v>
      </c>
      <c r="R11" s="56">
        <v>19.337016574585601</v>
      </c>
      <c r="S11" s="55">
        <v>20.381544907407399</v>
      </c>
      <c r="T11" s="57"/>
      <c r="U11" s="58"/>
    </row>
    <row r="12" spans="1:23" ht="12" thickBot="1">
      <c r="A12" s="82"/>
      <c r="B12" s="69" t="s">
        <v>10</v>
      </c>
      <c r="C12" s="70"/>
      <c r="D12" s="55">
        <v>243041.3377</v>
      </c>
      <c r="E12" s="55">
        <v>153570.3573</v>
      </c>
      <c r="F12" s="56">
        <v>158.26057969326601</v>
      </c>
      <c r="G12" s="55">
        <v>184995.16639999999</v>
      </c>
      <c r="H12" s="56">
        <v>31.377128618858901</v>
      </c>
      <c r="I12" s="55">
        <v>32295.8295</v>
      </c>
      <c r="J12" s="56">
        <v>13.288204305337</v>
      </c>
      <c r="K12" s="55">
        <v>26996.133699999998</v>
      </c>
      <c r="L12" s="56">
        <v>14.592885979317099</v>
      </c>
      <c r="M12" s="56">
        <v>0.196313140944327</v>
      </c>
      <c r="N12" s="55">
        <v>243041.3377</v>
      </c>
      <c r="O12" s="55">
        <v>42893923.029299997</v>
      </c>
      <c r="P12" s="55">
        <v>2214</v>
      </c>
      <c r="Q12" s="55">
        <v>1880</v>
      </c>
      <c r="R12" s="56">
        <v>17.7659574468085</v>
      </c>
      <c r="S12" s="55">
        <v>109.77476860885299</v>
      </c>
      <c r="T12" s="57"/>
      <c r="U12" s="58"/>
    </row>
    <row r="13" spans="1:23" ht="12" thickBot="1">
      <c r="A13" s="82"/>
      <c r="B13" s="69" t="s">
        <v>11</v>
      </c>
      <c r="C13" s="70"/>
      <c r="D13" s="55">
        <v>228340.78709999999</v>
      </c>
      <c r="E13" s="55">
        <v>289737.12469999999</v>
      </c>
      <c r="F13" s="56">
        <v>78.809640751570598</v>
      </c>
      <c r="G13" s="55">
        <v>259438.69</v>
      </c>
      <c r="H13" s="56">
        <v>-11.9866095916534</v>
      </c>
      <c r="I13" s="55">
        <v>69872.416400000002</v>
      </c>
      <c r="J13" s="56">
        <v>30.600059361886998</v>
      </c>
      <c r="K13" s="55">
        <v>69140.762400000007</v>
      </c>
      <c r="L13" s="56">
        <v>26.650135490585502</v>
      </c>
      <c r="M13" s="56">
        <v>1.0582093320973001E-2</v>
      </c>
      <c r="N13" s="55">
        <v>228340.78709999999</v>
      </c>
      <c r="O13" s="55">
        <v>61421690.841499999</v>
      </c>
      <c r="P13" s="55">
        <v>10331</v>
      </c>
      <c r="Q13" s="55">
        <v>9785</v>
      </c>
      <c r="R13" s="56">
        <v>5.5799693408278097</v>
      </c>
      <c r="S13" s="55">
        <v>22.102486409834501</v>
      </c>
      <c r="T13" s="57"/>
      <c r="U13" s="58"/>
    </row>
    <row r="14" spans="1:23" ht="12" thickBot="1">
      <c r="A14" s="82"/>
      <c r="B14" s="69" t="s">
        <v>12</v>
      </c>
      <c r="C14" s="70"/>
      <c r="D14" s="55">
        <v>107789.6709</v>
      </c>
      <c r="E14" s="55">
        <v>154884.42819999999</v>
      </c>
      <c r="F14" s="56">
        <v>69.593613865954794</v>
      </c>
      <c r="G14" s="55">
        <v>158546.4903</v>
      </c>
      <c r="H14" s="56">
        <v>-32.013839791696697</v>
      </c>
      <c r="I14" s="55">
        <v>23252.128400000001</v>
      </c>
      <c r="J14" s="56">
        <v>21.571759340068599</v>
      </c>
      <c r="K14" s="55">
        <v>33568.944499999998</v>
      </c>
      <c r="L14" s="56">
        <v>21.172934472709699</v>
      </c>
      <c r="M14" s="56">
        <v>-0.30733215636255701</v>
      </c>
      <c r="N14" s="55">
        <v>107789.6709</v>
      </c>
      <c r="O14" s="55">
        <v>28213148.4318</v>
      </c>
      <c r="P14" s="55">
        <v>2304</v>
      </c>
      <c r="Q14" s="55">
        <v>2348</v>
      </c>
      <c r="R14" s="56">
        <v>-1.8739352640545199</v>
      </c>
      <c r="S14" s="55">
        <v>46.783711328125001</v>
      </c>
      <c r="T14" s="57"/>
      <c r="U14" s="58"/>
    </row>
    <row r="15" spans="1:23" ht="12" thickBot="1">
      <c r="A15" s="82"/>
      <c r="B15" s="69" t="s">
        <v>13</v>
      </c>
      <c r="C15" s="70"/>
      <c r="D15" s="55">
        <v>91047.939599999998</v>
      </c>
      <c r="E15" s="55">
        <v>127972.12729999999</v>
      </c>
      <c r="F15" s="56">
        <v>71.146695394505599</v>
      </c>
      <c r="G15" s="55">
        <v>114877.4102</v>
      </c>
      <c r="H15" s="56">
        <v>-20.7433912015541</v>
      </c>
      <c r="I15" s="55">
        <v>16804.348999999998</v>
      </c>
      <c r="J15" s="56">
        <v>18.4565944861865</v>
      </c>
      <c r="K15" s="55">
        <v>23014.1253</v>
      </c>
      <c r="L15" s="56">
        <v>20.033638693571501</v>
      </c>
      <c r="M15" s="56">
        <v>-0.26982456291745299</v>
      </c>
      <c r="N15" s="55">
        <v>91047.939599999998</v>
      </c>
      <c r="O15" s="55">
        <v>23616849.980500001</v>
      </c>
      <c r="P15" s="55">
        <v>4453</v>
      </c>
      <c r="Q15" s="55">
        <v>4250</v>
      </c>
      <c r="R15" s="56">
        <v>4.7764705882352896</v>
      </c>
      <c r="S15" s="55">
        <v>20.446427037951899</v>
      </c>
      <c r="T15" s="57"/>
      <c r="U15" s="58"/>
    </row>
    <row r="16" spans="1:23" ht="12" thickBot="1">
      <c r="A16" s="82"/>
      <c r="B16" s="69" t="s">
        <v>14</v>
      </c>
      <c r="C16" s="70"/>
      <c r="D16" s="55">
        <v>898159.93469999998</v>
      </c>
      <c r="E16" s="55">
        <v>1079211.6287</v>
      </c>
      <c r="F16" s="56">
        <v>83.223708011922398</v>
      </c>
      <c r="G16" s="55">
        <v>791125.90709999995</v>
      </c>
      <c r="H16" s="56">
        <v>13.5293291041815</v>
      </c>
      <c r="I16" s="55">
        <v>43003.1299</v>
      </c>
      <c r="J16" s="56">
        <v>4.7879145170691402</v>
      </c>
      <c r="K16" s="55">
        <v>41012.005799999999</v>
      </c>
      <c r="L16" s="56">
        <v>5.18400490136092</v>
      </c>
      <c r="M16" s="56">
        <v>4.8549785877578001E-2</v>
      </c>
      <c r="N16" s="55">
        <v>898159.93469999998</v>
      </c>
      <c r="O16" s="55">
        <v>202642429.1045</v>
      </c>
      <c r="P16" s="55">
        <v>53157</v>
      </c>
      <c r="Q16" s="55">
        <v>51446</v>
      </c>
      <c r="R16" s="56">
        <v>3.3258173618940301</v>
      </c>
      <c r="S16" s="55">
        <v>16.8963623737231</v>
      </c>
      <c r="T16" s="57"/>
      <c r="U16" s="58"/>
    </row>
    <row r="17" spans="1:21" ht="12" thickBot="1">
      <c r="A17" s="82"/>
      <c r="B17" s="69" t="s">
        <v>15</v>
      </c>
      <c r="C17" s="70"/>
      <c r="D17" s="55">
        <v>1065920.2514</v>
      </c>
      <c r="E17" s="55">
        <v>711463.27159999998</v>
      </c>
      <c r="F17" s="56">
        <v>149.82084022452301</v>
      </c>
      <c r="G17" s="55">
        <v>429624.68900000001</v>
      </c>
      <c r="H17" s="56">
        <v>148.104980624147</v>
      </c>
      <c r="I17" s="55">
        <v>37603.185299999997</v>
      </c>
      <c r="J17" s="56">
        <v>3.5277672274835998</v>
      </c>
      <c r="K17" s="55">
        <v>57225.6158</v>
      </c>
      <c r="L17" s="56">
        <v>13.319908577228</v>
      </c>
      <c r="M17" s="56">
        <v>-0.34289592563895099</v>
      </c>
      <c r="N17" s="55">
        <v>1065920.2514</v>
      </c>
      <c r="O17" s="55">
        <v>220811478.9337</v>
      </c>
      <c r="P17" s="55">
        <v>11586</v>
      </c>
      <c r="Q17" s="55">
        <v>11229</v>
      </c>
      <c r="R17" s="56">
        <v>3.1792679668714898</v>
      </c>
      <c r="S17" s="55">
        <v>92.000712187122403</v>
      </c>
      <c r="T17" s="57"/>
      <c r="U17" s="58"/>
    </row>
    <row r="18" spans="1:21" ht="12" customHeight="1" thickBot="1">
      <c r="A18" s="82"/>
      <c r="B18" s="69" t="s">
        <v>16</v>
      </c>
      <c r="C18" s="70"/>
      <c r="D18" s="55">
        <v>1770632.1784000001</v>
      </c>
      <c r="E18" s="55">
        <v>2042955.6037999999</v>
      </c>
      <c r="F18" s="56">
        <v>86.6701251415613</v>
      </c>
      <c r="G18" s="55">
        <v>1566092.0501999999</v>
      </c>
      <c r="H18" s="56">
        <v>13.060543163722601</v>
      </c>
      <c r="I18" s="55">
        <v>205306.72659999999</v>
      </c>
      <c r="J18" s="56">
        <v>11.595108747290601</v>
      </c>
      <c r="K18" s="55">
        <v>278472.49050000001</v>
      </c>
      <c r="L18" s="56">
        <v>17.781361604155901</v>
      </c>
      <c r="M18" s="56">
        <v>-0.26273964716812898</v>
      </c>
      <c r="N18" s="55">
        <v>1770632.1784000001</v>
      </c>
      <c r="O18" s="55">
        <v>421801809.07999998</v>
      </c>
      <c r="P18" s="55">
        <v>81671</v>
      </c>
      <c r="Q18" s="55">
        <v>76117</v>
      </c>
      <c r="R18" s="56">
        <v>7.2966617181444304</v>
      </c>
      <c r="S18" s="55">
        <v>21.680059977225699</v>
      </c>
      <c r="T18" s="57"/>
      <c r="U18" s="58"/>
    </row>
    <row r="19" spans="1:21" ht="12" customHeight="1" thickBot="1">
      <c r="A19" s="82"/>
      <c r="B19" s="69" t="s">
        <v>17</v>
      </c>
      <c r="C19" s="70"/>
      <c r="D19" s="55">
        <v>528071.12780000002</v>
      </c>
      <c r="E19" s="55">
        <v>548652.26260000002</v>
      </c>
      <c r="F19" s="56">
        <v>96.248783391055696</v>
      </c>
      <c r="G19" s="55">
        <v>408553.31670000002</v>
      </c>
      <c r="H19" s="56">
        <v>29.253907926970001</v>
      </c>
      <c r="I19" s="55">
        <v>14204.9244</v>
      </c>
      <c r="J19" s="56">
        <v>2.6899642211417998</v>
      </c>
      <c r="K19" s="55">
        <v>33138.010799999996</v>
      </c>
      <c r="L19" s="56">
        <v>8.1110615054272603</v>
      </c>
      <c r="M19" s="56">
        <v>-0.57134046199296895</v>
      </c>
      <c r="N19" s="55">
        <v>528071.12780000002</v>
      </c>
      <c r="O19" s="55">
        <v>125181140.6135</v>
      </c>
      <c r="P19" s="55">
        <v>8487</v>
      </c>
      <c r="Q19" s="55">
        <v>8879</v>
      </c>
      <c r="R19" s="56">
        <v>-4.4149115891429203</v>
      </c>
      <c r="S19" s="55">
        <v>62.221176835159703</v>
      </c>
      <c r="T19" s="57"/>
      <c r="U19" s="58"/>
    </row>
    <row r="20" spans="1:21" ht="12" thickBot="1">
      <c r="A20" s="82"/>
      <c r="B20" s="69" t="s">
        <v>18</v>
      </c>
      <c r="C20" s="70"/>
      <c r="D20" s="55">
        <v>1073846.5992000001</v>
      </c>
      <c r="E20" s="55">
        <v>957456.00009999995</v>
      </c>
      <c r="F20" s="56">
        <v>112.156234760432</v>
      </c>
      <c r="G20" s="55">
        <v>859705.7219</v>
      </c>
      <c r="H20" s="56">
        <v>24.9086253406266</v>
      </c>
      <c r="I20" s="55">
        <v>96351.612200000003</v>
      </c>
      <c r="J20" s="56">
        <v>8.9725676155030492</v>
      </c>
      <c r="K20" s="55">
        <v>83118.9035</v>
      </c>
      <c r="L20" s="56">
        <v>9.6682971140755392</v>
      </c>
      <c r="M20" s="56">
        <v>0.159202156703138</v>
      </c>
      <c r="N20" s="55">
        <v>1073846.5992000001</v>
      </c>
      <c r="O20" s="55">
        <v>226182337.20089999</v>
      </c>
      <c r="P20" s="55">
        <v>40389</v>
      </c>
      <c r="Q20" s="55">
        <v>41238</v>
      </c>
      <c r="R20" s="56">
        <v>-2.0587807362141701</v>
      </c>
      <c r="S20" s="55">
        <v>26.587600564510101</v>
      </c>
      <c r="T20" s="57"/>
      <c r="U20" s="58"/>
    </row>
    <row r="21" spans="1:21" ht="12" customHeight="1" thickBot="1">
      <c r="A21" s="82"/>
      <c r="B21" s="69" t="s">
        <v>19</v>
      </c>
      <c r="C21" s="70"/>
      <c r="D21" s="55">
        <v>322288.53710000002</v>
      </c>
      <c r="E21" s="55">
        <v>400161.24200000003</v>
      </c>
      <c r="F21" s="56">
        <v>80.539668331997007</v>
      </c>
      <c r="G21" s="55">
        <v>319132.6998</v>
      </c>
      <c r="H21" s="56">
        <v>0.98887932887405905</v>
      </c>
      <c r="I21" s="55">
        <v>45065.665800000002</v>
      </c>
      <c r="J21" s="56">
        <v>13.983018510527099</v>
      </c>
      <c r="K21" s="55">
        <v>34219.904300000002</v>
      </c>
      <c r="L21" s="56">
        <v>10.722782191058901</v>
      </c>
      <c r="M21" s="56">
        <v>0.31694306930016802</v>
      </c>
      <c r="N21" s="55">
        <v>322288.53710000002</v>
      </c>
      <c r="O21" s="55">
        <v>75853477.601500005</v>
      </c>
      <c r="P21" s="55">
        <v>28545</v>
      </c>
      <c r="Q21" s="55">
        <v>28403</v>
      </c>
      <c r="R21" s="56">
        <v>0.49994718867725202</v>
      </c>
      <c r="S21" s="55">
        <v>11.290542550359101</v>
      </c>
      <c r="T21" s="57"/>
      <c r="U21" s="58"/>
    </row>
    <row r="22" spans="1:21" ht="12" customHeight="1" thickBot="1">
      <c r="A22" s="82"/>
      <c r="B22" s="69" t="s">
        <v>20</v>
      </c>
      <c r="C22" s="70"/>
      <c r="D22" s="55">
        <v>1338388.0174</v>
      </c>
      <c r="E22" s="55">
        <v>1492328.5973</v>
      </c>
      <c r="F22" s="56">
        <v>89.684538634552894</v>
      </c>
      <c r="G22" s="55">
        <v>1230077.5469</v>
      </c>
      <c r="H22" s="56">
        <v>8.8051741756412394</v>
      </c>
      <c r="I22" s="55">
        <v>19646.930899999999</v>
      </c>
      <c r="J22" s="56">
        <v>1.4679547817655201</v>
      </c>
      <c r="K22" s="55">
        <v>169912.08470000001</v>
      </c>
      <c r="L22" s="56">
        <v>13.8131197604742</v>
      </c>
      <c r="M22" s="56">
        <v>-0.88437002032734202</v>
      </c>
      <c r="N22" s="55">
        <v>1338388.0174</v>
      </c>
      <c r="O22" s="55">
        <v>261665072.2304</v>
      </c>
      <c r="P22" s="55">
        <v>81918</v>
      </c>
      <c r="Q22" s="55">
        <v>76704</v>
      </c>
      <c r="R22" s="56">
        <v>6.79755944931164</v>
      </c>
      <c r="S22" s="55">
        <v>16.3381432334774</v>
      </c>
      <c r="T22" s="57"/>
      <c r="U22" s="58"/>
    </row>
    <row r="23" spans="1:21" ht="12" thickBot="1">
      <c r="A23" s="82"/>
      <c r="B23" s="69" t="s">
        <v>21</v>
      </c>
      <c r="C23" s="70"/>
      <c r="D23" s="55">
        <v>2557157.5608000001</v>
      </c>
      <c r="E23" s="55">
        <v>2956658.9509000001</v>
      </c>
      <c r="F23" s="56">
        <v>86.488080068267905</v>
      </c>
      <c r="G23" s="55">
        <v>2611437.5838000001</v>
      </c>
      <c r="H23" s="56">
        <v>-2.07854950609293</v>
      </c>
      <c r="I23" s="55">
        <v>193519.42600000001</v>
      </c>
      <c r="J23" s="56">
        <v>7.5677552672764499</v>
      </c>
      <c r="K23" s="55">
        <v>315698.32380000001</v>
      </c>
      <c r="L23" s="56">
        <v>12.089062582174201</v>
      </c>
      <c r="M23" s="56">
        <v>-0.38701155055039899</v>
      </c>
      <c r="N23" s="55">
        <v>2557157.5608000001</v>
      </c>
      <c r="O23" s="55">
        <v>580788393.16830003</v>
      </c>
      <c r="P23" s="55">
        <v>76625</v>
      </c>
      <c r="Q23" s="55">
        <v>75760</v>
      </c>
      <c r="R23" s="56">
        <v>1.14176346356916</v>
      </c>
      <c r="S23" s="55">
        <v>33.372366209461703</v>
      </c>
      <c r="T23" s="57"/>
      <c r="U23" s="58"/>
    </row>
    <row r="24" spans="1:21" ht="12" thickBot="1">
      <c r="A24" s="82"/>
      <c r="B24" s="69" t="s">
        <v>22</v>
      </c>
      <c r="C24" s="70"/>
      <c r="D24" s="55">
        <v>303321.06699999998</v>
      </c>
      <c r="E24" s="55">
        <v>299433.74410000001</v>
      </c>
      <c r="F24" s="56">
        <v>101.29822472470001</v>
      </c>
      <c r="G24" s="55">
        <v>239061.69140000001</v>
      </c>
      <c r="H24" s="56">
        <v>26.879829730845799</v>
      </c>
      <c r="I24" s="55">
        <v>39444.156000000003</v>
      </c>
      <c r="J24" s="56">
        <v>13.004093777634001</v>
      </c>
      <c r="K24" s="55">
        <v>40032.181900000003</v>
      </c>
      <c r="L24" s="56">
        <v>16.745544493374201</v>
      </c>
      <c r="M24" s="56">
        <v>-1.4688829638836E-2</v>
      </c>
      <c r="N24" s="55">
        <v>303321.06699999998</v>
      </c>
      <c r="O24" s="55">
        <v>54422261.493900001</v>
      </c>
      <c r="P24" s="55">
        <v>29315</v>
      </c>
      <c r="Q24" s="55">
        <v>28214</v>
      </c>
      <c r="R24" s="56">
        <v>3.90231799815695</v>
      </c>
      <c r="S24" s="55">
        <v>10.3469577690602</v>
      </c>
      <c r="T24" s="57"/>
      <c r="U24" s="58"/>
    </row>
    <row r="25" spans="1:21" ht="12" thickBot="1">
      <c r="A25" s="82"/>
      <c r="B25" s="69" t="s">
        <v>23</v>
      </c>
      <c r="C25" s="70"/>
      <c r="D25" s="55">
        <v>282702.67349999998</v>
      </c>
      <c r="E25" s="55">
        <v>318821.99770000001</v>
      </c>
      <c r="F25" s="56">
        <v>88.671006247822703</v>
      </c>
      <c r="G25" s="55">
        <v>205537.6403</v>
      </c>
      <c r="H25" s="56">
        <v>37.543017953972303</v>
      </c>
      <c r="I25" s="55">
        <v>22385.147700000001</v>
      </c>
      <c r="J25" s="56">
        <v>7.9182653007347703</v>
      </c>
      <c r="K25" s="55">
        <v>17166.051200000002</v>
      </c>
      <c r="L25" s="56">
        <v>8.35177983698979</v>
      </c>
      <c r="M25" s="56">
        <v>0.30403593926132499</v>
      </c>
      <c r="N25" s="55">
        <v>282702.67349999998</v>
      </c>
      <c r="O25" s="55">
        <v>67471737.140499994</v>
      </c>
      <c r="P25" s="55">
        <v>18388</v>
      </c>
      <c r="Q25" s="55">
        <v>16977</v>
      </c>
      <c r="R25" s="56">
        <v>8.3112446250809899</v>
      </c>
      <c r="S25" s="55">
        <v>15.3743024526865</v>
      </c>
      <c r="T25" s="57"/>
      <c r="U25" s="58"/>
    </row>
    <row r="26" spans="1:21" ht="12" thickBot="1">
      <c r="A26" s="82"/>
      <c r="B26" s="69" t="s">
        <v>24</v>
      </c>
      <c r="C26" s="70"/>
      <c r="D26" s="55">
        <v>604872.04630000005</v>
      </c>
      <c r="E26" s="55">
        <v>700276.15879999998</v>
      </c>
      <c r="F26" s="56">
        <v>86.376215825555803</v>
      </c>
      <c r="G26" s="55">
        <v>613409.50840000005</v>
      </c>
      <c r="H26" s="56">
        <v>-1.3918046562840201</v>
      </c>
      <c r="I26" s="55">
        <v>117791.80070000001</v>
      </c>
      <c r="J26" s="56">
        <v>19.473837718329399</v>
      </c>
      <c r="K26" s="55">
        <v>120693.16310000001</v>
      </c>
      <c r="L26" s="56">
        <v>19.675789411027001</v>
      </c>
      <c r="M26" s="56">
        <v>-2.4039161171011E-2</v>
      </c>
      <c r="N26" s="55">
        <v>604872.04630000005</v>
      </c>
      <c r="O26" s="55">
        <v>128915217.86830001</v>
      </c>
      <c r="P26" s="55">
        <v>44179</v>
      </c>
      <c r="Q26" s="55">
        <v>44053</v>
      </c>
      <c r="R26" s="56">
        <v>0.28601911334074098</v>
      </c>
      <c r="S26" s="55">
        <v>13.6913928857602</v>
      </c>
      <c r="T26" s="57"/>
      <c r="U26" s="58"/>
    </row>
    <row r="27" spans="1:21" ht="12" thickBot="1">
      <c r="A27" s="82"/>
      <c r="B27" s="69" t="s">
        <v>25</v>
      </c>
      <c r="C27" s="70"/>
      <c r="D27" s="55">
        <v>231062.82639999999</v>
      </c>
      <c r="E27" s="55">
        <v>297292.84639999998</v>
      </c>
      <c r="F27" s="56">
        <v>77.7222961124032</v>
      </c>
      <c r="G27" s="55">
        <v>211687.3088</v>
      </c>
      <c r="H27" s="56">
        <v>9.1528952348795904</v>
      </c>
      <c r="I27" s="55">
        <v>56396.802000000003</v>
      </c>
      <c r="J27" s="56">
        <v>24.407561734906601</v>
      </c>
      <c r="K27" s="55">
        <v>58732.829700000002</v>
      </c>
      <c r="L27" s="56">
        <v>27.745087805660699</v>
      </c>
      <c r="M27" s="56">
        <v>-3.9773797924128003E-2</v>
      </c>
      <c r="N27" s="55">
        <v>231062.82639999999</v>
      </c>
      <c r="O27" s="55">
        <v>43557344.0053</v>
      </c>
      <c r="P27" s="55">
        <v>29947</v>
      </c>
      <c r="Q27" s="55">
        <v>27024</v>
      </c>
      <c r="R27" s="56">
        <v>10.8163114268798</v>
      </c>
      <c r="S27" s="55">
        <v>7.7157253280796096</v>
      </c>
      <c r="T27" s="57"/>
      <c r="U27" s="58"/>
    </row>
    <row r="28" spans="1:21" ht="12" thickBot="1">
      <c r="A28" s="82"/>
      <c r="B28" s="69" t="s">
        <v>26</v>
      </c>
      <c r="C28" s="70"/>
      <c r="D28" s="55">
        <v>950122.14910000004</v>
      </c>
      <c r="E28" s="55">
        <v>950552.80489999999</v>
      </c>
      <c r="F28" s="56">
        <v>99.954694173981693</v>
      </c>
      <c r="G28" s="55">
        <v>681832.15700000001</v>
      </c>
      <c r="H28" s="56">
        <v>39.348392319959203</v>
      </c>
      <c r="I28" s="55">
        <v>38547.436500000003</v>
      </c>
      <c r="J28" s="56">
        <v>4.0571032405163798</v>
      </c>
      <c r="K28" s="55">
        <v>20227.6181</v>
      </c>
      <c r="L28" s="56">
        <v>2.96665651397254</v>
      </c>
      <c r="M28" s="56">
        <v>0.90568342300273097</v>
      </c>
      <c r="N28" s="55">
        <v>950122.14910000004</v>
      </c>
      <c r="O28" s="55">
        <v>186275608.02900001</v>
      </c>
      <c r="P28" s="55">
        <v>38786</v>
      </c>
      <c r="Q28" s="55">
        <v>37613</v>
      </c>
      <c r="R28" s="56">
        <v>3.11860261079946</v>
      </c>
      <c r="S28" s="55">
        <v>24.496523206827199</v>
      </c>
      <c r="T28" s="57"/>
      <c r="U28" s="58"/>
    </row>
    <row r="29" spans="1:21" ht="12" thickBot="1">
      <c r="A29" s="82"/>
      <c r="B29" s="69" t="s">
        <v>27</v>
      </c>
      <c r="C29" s="70"/>
      <c r="D29" s="55">
        <v>564852.90319999994</v>
      </c>
      <c r="E29" s="55">
        <v>636665.51729999995</v>
      </c>
      <c r="F29" s="56">
        <v>88.720511454029094</v>
      </c>
      <c r="G29" s="55">
        <v>522127.27110000001</v>
      </c>
      <c r="H29" s="56">
        <v>8.1829918613496293</v>
      </c>
      <c r="I29" s="55">
        <v>87231.926699999996</v>
      </c>
      <c r="J29" s="56">
        <v>15.443299699056899</v>
      </c>
      <c r="K29" s="55">
        <v>79112.097699999998</v>
      </c>
      <c r="L29" s="56">
        <v>15.151880025980899</v>
      </c>
      <c r="M29" s="56">
        <v>0.102637007942718</v>
      </c>
      <c r="N29" s="55">
        <v>564852.90319999994</v>
      </c>
      <c r="O29" s="55">
        <v>138096400.77430001</v>
      </c>
      <c r="P29" s="55">
        <v>93180</v>
      </c>
      <c r="Q29" s="55">
        <v>95300</v>
      </c>
      <c r="R29" s="56">
        <v>-2.22455403987408</v>
      </c>
      <c r="S29" s="55">
        <v>6.0619543163768999</v>
      </c>
      <c r="T29" s="57"/>
      <c r="U29" s="58"/>
    </row>
    <row r="30" spans="1:21" ht="12" thickBot="1">
      <c r="A30" s="82"/>
      <c r="B30" s="69" t="s">
        <v>28</v>
      </c>
      <c r="C30" s="70"/>
      <c r="D30" s="55">
        <v>1145749.0005000001</v>
      </c>
      <c r="E30" s="55">
        <v>1236633.9291000001</v>
      </c>
      <c r="F30" s="56">
        <v>92.650619843000399</v>
      </c>
      <c r="G30" s="55">
        <v>1099489.0858</v>
      </c>
      <c r="H30" s="56">
        <v>4.2074009917379502</v>
      </c>
      <c r="I30" s="55">
        <v>132561.22760000001</v>
      </c>
      <c r="J30" s="56">
        <v>11.569831397814999</v>
      </c>
      <c r="K30" s="55">
        <v>102507.406</v>
      </c>
      <c r="L30" s="56">
        <v>9.3231854071033808</v>
      </c>
      <c r="M30" s="56">
        <v>0.293186831788525</v>
      </c>
      <c r="N30" s="55">
        <v>1145749.0005000001</v>
      </c>
      <c r="O30" s="55">
        <v>214877610.09459999</v>
      </c>
      <c r="P30" s="55">
        <v>72777</v>
      </c>
      <c r="Q30" s="55">
        <v>69728</v>
      </c>
      <c r="R30" s="56">
        <v>4.37270536943553</v>
      </c>
      <c r="S30" s="55">
        <v>15.7432842862443</v>
      </c>
      <c r="T30" s="57"/>
      <c r="U30" s="58"/>
    </row>
    <row r="31" spans="1:21" ht="12" thickBot="1">
      <c r="A31" s="82"/>
      <c r="B31" s="69" t="s">
        <v>29</v>
      </c>
      <c r="C31" s="70"/>
      <c r="D31" s="55">
        <v>1697462.5168000001</v>
      </c>
      <c r="E31" s="55">
        <v>1077049.2335000001</v>
      </c>
      <c r="F31" s="56">
        <v>157.60305694512201</v>
      </c>
      <c r="G31" s="55">
        <v>738498.35739999998</v>
      </c>
      <c r="H31" s="56">
        <v>129.853255567986</v>
      </c>
      <c r="I31" s="55">
        <v>-39610.979500000001</v>
      </c>
      <c r="J31" s="56">
        <v>-2.3335407473193199</v>
      </c>
      <c r="K31" s="55">
        <v>17135.5697</v>
      </c>
      <c r="L31" s="56">
        <v>2.3203260411205902</v>
      </c>
      <c r="M31" s="56">
        <v>-3.3116231437581001</v>
      </c>
      <c r="N31" s="55">
        <v>1697462.5168000001</v>
      </c>
      <c r="O31" s="55">
        <v>229635467.73969999</v>
      </c>
      <c r="P31" s="55">
        <v>39979</v>
      </c>
      <c r="Q31" s="55">
        <v>44291</v>
      </c>
      <c r="R31" s="56">
        <v>-9.7356122011243809</v>
      </c>
      <c r="S31" s="55">
        <v>42.458853818254603</v>
      </c>
      <c r="T31" s="57"/>
      <c r="U31" s="58"/>
    </row>
    <row r="32" spans="1:21" ht="12" thickBot="1">
      <c r="A32" s="82"/>
      <c r="B32" s="69" t="s">
        <v>30</v>
      </c>
      <c r="C32" s="70"/>
      <c r="D32" s="55">
        <v>108085.9817</v>
      </c>
      <c r="E32" s="55">
        <v>126722.37820000001</v>
      </c>
      <c r="F32" s="56">
        <v>85.293523713241001</v>
      </c>
      <c r="G32" s="55">
        <v>101525.42539999999</v>
      </c>
      <c r="H32" s="56">
        <v>6.4619835614104097</v>
      </c>
      <c r="I32" s="55">
        <v>24097.890299999999</v>
      </c>
      <c r="J32" s="56">
        <v>22.2951116518378</v>
      </c>
      <c r="K32" s="55">
        <v>26686.3174</v>
      </c>
      <c r="L32" s="56">
        <v>26.285353934601702</v>
      </c>
      <c r="M32" s="56">
        <v>-9.6994540730448997E-2</v>
      </c>
      <c r="N32" s="55">
        <v>108085.9817</v>
      </c>
      <c r="O32" s="55">
        <v>22485692.367400002</v>
      </c>
      <c r="P32" s="55">
        <v>22113</v>
      </c>
      <c r="Q32" s="55">
        <v>21325</v>
      </c>
      <c r="R32" s="56">
        <v>3.6951934349355202</v>
      </c>
      <c r="S32" s="55">
        <v>4.8878931714376197</v>
      </c>
      <c r="T32" s="57"/>
      <c r="U32" s="58"/>
    </row>
    <row r="33" spans="1:21" ht="12" thickBot="1">
      <c r="A33" s="82"/>
      <c r="B33" s="69" t="s">
        <v>70</v>
      </c>
      <c r="C33" s="70"/>
      <c r="D33" s="55">
        <v>10.256399999999999</v>
      </c>
      <c r="E33" s="57"/>
      <c r="F33" s="57"/>
      <c r="G33" s="55">
        <v>0</v>
      </c>
      <c r="H33" s="57"/>
      <c r="I33" s="55">
        <v>-4.7008999999999999</v>
      </c>
      <c r="J33" s="56">
        <v>-45.833820833820802</v>
      </c>
      <c r="K33" s="55">
        <v>0</v>
      </c>
      <c r="L33" s="57"/>
      <c r="M33" s="57"/>
      <c r="N33" s="55">
        <v>10.256399999999999</v>
      </c>
      <c r="O33" s="55">
        <v>353.9178</v>
      </c>
      <c r="P33" s="55">
        <v>1</v>
      </c>
      <c r="Q33" s="57"/>
      <c r="R33" s="57"/>
      <c r="S33" s="55">
        <v>10.256399999999999</v>
      </c>
      <c r="T33" s="57"/>
      <c r="U33" s="58"/>
    </row>
    <row r="34" spans="1:21" ht="12" thickBot="1">
      <c r="A34" s="82"/>
      <c r="B34" s="69" t="s">
        <v>31</v>
      </c>
      <c r="C34" s="70"/>
      <c r="D34" s="55">
        <v>174743.70170000001</v>
      </c>
      <c r="E34" s="55">
        <v>174798.44029999999</v>
      </c>
      <c r="F34" s="56">
        <v>99.968684732022794</v>
      </c>
      <c r="G34" s="55">
        <v>105541.20359999999</v>
      </c>
      <c r="H34" s="56">
        <v>65.5691765296488</v>
      </c>
      <c r="I34" s="55">
        <v>25315.3871</v>
      </c>
      <c r="J34" s="56">
        <v>14.4871528150763</v>
      </c>
      <c r="K34" s="55">
        <v>21009.749500000002</v>
      </c>
      <c r="L34" s="56">
        <v>19.906679840062001</v>
      </c>
      <c r="M34" s="56">
        <v>0.204935218289966</v>
      </c>
      <c r="N34" s="55">
        <v>174743.70170000001</v>
      </c>
      <c r="O34" s="55">
        <v>35887755.7064</v>
      </c>
      <c r="P34" s="55">
        <v>11905</v>
      </c>
      <c r="Q34" s="55">
        <v>11569</v>
      </c>
      <c r="R34" s="56">
        <v>2.90431325092921</v>
      </c>
      <c r="S34" s="55">
        <v>14.6781773792524</v>
      </c>
      <c r="T34" s="57"/>
      <c r="U34" s="58"/>
    </row>
    <row r="35" spans="1:21" ht="12" customHeight="1" thickBot="1">
      <c r="A35" s="82"/>
      <c r="B35" s="69" t="s">
        <v>78</v>
      </c>
      <c r="C35" s="70"/>
      <c r="D35" s="55">
        <v>46.153399999999998</v>
      </c>
      <c r="E35" s="57"/>
      <c r="F35" s="57"/>
      <c r="G35" s="57"/>
      <c r="H35" s="57"/>
      <c r="I35" s="55">
        <v>-5.5495999999999999</v>
      </c>
      <c r="J35" s="56">
        <v>-12.0242495677458</v>
      </c>
      <c r="K35" s="57"/>
      <c r="L35" s="57"/>
      <c r="M35" s="57"/>
      <c r="N35" s="55">
        <v>46.153399999999998</v>
      </c>
      <c r="O35" s="55">
        <v>392903.25060000003</v>
      </c>
      <c r="P35" s="55">
        <v>13</v>
      </c>
      <c r="Q35" s="55">
        <v>1251</v>
      </c>
      <c r="R35" s="56">
        <v>-98.960831334932095</v>
      </c>
      <c r="S35" s="55">
        <v>3.5502615384615401</v>
      </c>
      <c r="T35" s="57"/>
      <c r="U35" s="58"/>
    </row>
    <row r="36" spans="1:21" ht="12" customHeight="1" thickBot="1">
      <c r="A36" s="82"/>
      <c r="B36" s="69" t="s">
        <v>64</v>
      </c>
      <c r="C36" s="70"/>
      <c r="D36" s="55">
        <v>100439.36</v>
      </c>
      <c r="E36" s="57"/>
      <c r="F36" s="57"/>
      <c r="G36" s="55">
        <v>52198.37</v>
      </c>
      <c r="H36" s="56">
        <v>92.418575522569</v>
      </c>
      <c r="I36" s="55">
        <v>1233.71</v>
      </c>
      <c r="J36" s="56">
        <v>1.22831328276086</v>
      </c>
      <c r="K36" s="55">
        <v>2374.09</v>
      </c>
      <c r="L36" s="56">
        <v>4.5482071566602604</v>
      </c>
      <c r="M36" s="56">
        <v>-0.48034404761403299</v>
      </c>
      <c r="N36" s="55">
        <v>100439.36</v>
      </c>
      <c r="O36" s="55">
        <v>28581575.289999999</v>
      </c>
      <c r="P36" s="55">
        <v>75</v>
      </c>
      <c r="Q36" s="55">
        <v>126</v>
      </c>
      <c r="R36" s="56">
        <v>-40.476190476190503</v>
      </c>
      <c r="S36" s="55">
        <v>1339.1914666666701</v>
      </c>
      <c r="T36" s="57"/>
      <c r="U36" s="58"/>
    </row>
    <row r="37" spans="1:21" ht="12" thickBot="1">
      <c r="A37" s="82"/>
      <c r="B37" s="69" t="s">
        <v>35</v>
      </c>
      <c r="C37" s="70"/>
      <c r="D37" s="55">
        <v>405195.56</v>
      </c>
      <c r="E37" s="57"/>
      <c r="F37" s="57"/>
      <c r="G37" s="55">
        <v>217053.86</v>
      </c>
      <c r="H37" s="56">
        <v>86.679730090955303</v>
      </c>
      <c r="I37" s="55">
        <v>-60253.3</v>
      </c>
      <c r="J37" s="56">
        <v>-14.8701777482458</v>
      </c>
      <c r="K37" s="55">
        <v>-24790.85</v>
      </c>
      <c r="L37" s="56">
        <v>-11.421519985868899</v>
      </c>
      <c r="M37" s="56">
        <v>1.43046527246948</v>
      </c>
      <c r="N37" s="55">
        <v>405195.56</v>
      </c>
      <c r="O37" s="55">
        <v>77605527.930000007</v>
      </c>
      <c r="P37" s="55">
        <v>277</v>
      </c>
      <c r="Q37" s="55">
        <v>434</v>
      </c>
      <c r="R37" s="56">
        <v>-36.175115207373302</v>
      </c>
      <c r="S37" s="55">
        <v>1462.7998555956699</v>
      </c>
      <c r="T37" s="57"/>
      <c r="U37" s="58"/>
    </row>
    <row r="38" spans="1:21" ht="12" thickBot="1">
      <c r="A38" s="82"/>
      <c r="B38" s="69" t="s">
        <v>36</v>
      </c>
      <c r="C38" s="70"/>
      <c r="D38" s="55">
        <v>693814.54</v>
      </c>
      <c r="E38" s="57"/>
      <c r="F38" s="57"/>
      <c r="G38" s="55">
        <v>492171.87</v>
      </c>
      <c r="H38" s="56">
        <v>40.969970510504801</v>
      </c>
      <c r="I38" s="55">
        <v>-62196.69</v>
      </c>
      <c r="J38" s="56">
        <v>-8.9644546797765301</v>
      </c>
      <c r="K38" s="55">
        <v>-51326.38</v>
      </c>
      <c r="L38" s="56">
        <v>-10.4285480598475</v>
      </c>
      <c r="M38" s="56">
        <v>0.21178797335794999</v>
      </c>
      <c r="N38" s="55">
        <v>693814.54</v>
      </c>
      <c r="O38" s="55">
        <v>61991557.039999999</v>
      </c>
      <c r="P38" s="55">
        <v>294</v>
      </c>
      <c r="Q38" s="55">
        <v>511</v>
      </c>
      <c r="R38" s="56">
        <v>-42.4657534246575</v>
      </c>
      <c r="S38" s="55">
        <v>2359.9134013605399</v>
      </c>
      <c r="T38" s="57"/>
      <c r="U38" s="58"/>
    </row>
    <row r="39" spans="1:21" ht="12" thickBot="1">
      <c r="A39" s="82"/>
      <c r="B39" s="69" t="s">
        <v>37</v>
      </c>
      <c r="C39" s="70"/>
      <c r="D39" s="55">
        <v>426014.75</v>
      </c>
      <c r="E39" s="57"/>
      <c r="F39" s="57"/>
      <c r="G39" s="55">
        <v>245433.63</v>
      </c>
      <c r="H39" s="56">
        <v>73.576355448925199</v>
      </c>
      <c r="I39" s="55">
        <v>-103860.3</v>
      </c>
      <c r="J39" s="56">
        <v>-24.379507986519201</v>
      </c>
      <c r="K39" s="55">
        <v>-28279.58</v>
      </c>
      <c r="L39" s="56">
        <v>-11.522292197691099</v>
      </c>
      <c r="M39" s="56">
        <v>2.6726252652974298</v>
      </c>
      <c r="N39" s="55">
        <v>426014.75</v>
      </c>
      <c r="O39" s="55">
        <v>50976158.109999999</v>
      </c>
      <c r="P39" s="55">
        <v>262</v>
      </c>
      <c r="Q39" s="55">
        <v>321</v>
      </c>
      <c r="R39" s="56">
        <v>-18.380062305296001</v>
      </c>
      <c r="S39" s="55">
        <v>1626.0104961832101</v>
      </c>
      <c r="T39" s="57"/>
      <c r="U39" s="58"/>
    </row>
    <row r="40" spans="1:21" ht="12" thickBot="1">
      <c r="A40" s="82"/>
      <c r="B40" s="69" t="s">
        <v>66</v>
      </c>
      <c r="C40" s="70"/>
      <c r="D40" s="55">
        <v>0.01</v>
      </c>
      <c r="E40" s="57"/>
      <c r="F40" s="57"/>
      <c r="G40" s="55">
        <v>9.35</v>
      </c>
      <c r="H40" s="56">
        <v>-99.893048128342201</v>
      </c>
      <c r="I40" s="55">
        <v>-384.61</v>
      </c>
      <c r="J40" s="56">
        <v>-3846100</v>
      </c>
      <c r="K40" s="55">
        <v>8.36</v>
      </c>
      <c r="L40" s="56">
        <v>89.411764705882405</v>
      </c>
      <c r="M40" s="56">
        <v>-47.005980861243998</v>
      </c>
      <c r="N40" s="55">
        <v>0.01</v>
      </c>
      <c r="O40" s="55">
        <v>1282.5</v>
      </c>
      <c r="P40" s="55">
        <v>1</v>
      </c>
      <c r="Q40" s="55">
        <v>7</v>
      </c>
      <c r="R40" s="56">
        <v>-85.714285714285694</v>
      </c>
      <c r="S40" s="55">
        <v>0.01</v>
      </c>
      <c r="T40" s="57"/>
      <c r="U40" s="58"/>
    </row>
    <row r="41" spans="1:21" ht="12" customHeight="1" thickBot="1">
      <c r="A41" s="82"/>
      <c r="B41" s="69" t="s">
        <v>32</v>
      </c>
      <c r="C41" s="70"/>
      <c r="D41" s="55">
        <v>54447.863299999997</v>
      </c>
      <c r="E41" s="57"/>
      <c r="F41" s="57"/>
      <c r="G41" s="55">
        <v>147579.48689999999</v>
      </c>
      <c r="H41" s="56">
        <v>-63.106076295756502</v>
      </c>
      <c r="I41" s="55">
        <v>3813.069</v>
      </c>
      <c r="J41" s="56">
        <v>7.0031563571017097</v>
      </c>
      <c r="K41" s="55">
        <v>7978.8462</v>
      </c>
      <c r="L41" s="56">
        <v>5.4064737366965296</v>
      </c>
      <c r="M41" s="56">
        <v>-0.52210270703049799</v>
      </c>
      <c r="N41" s="55">
        <v>54447.863299999997</v>
      </c>
      <c r="O41" s="55">
        <v>14447832.467800001</v>
      </c>
      <c r="P41" s="55">
        <v>99</v>
      </c>
      <c r="Q41" s="55">
        <v>111</v>
      </c>
      <c r="R41" s="56">
        <v>-10.8108108108108</v>
      </c>
      <c r="S41" s="55">
        <v>549.97841717171696</v>
      </c>
      <c r="T41" s="57"/>
      <c r="U41" s="58"/>
    </row>
    <row r="42" spans="1:21" ht="12" thickBot="1">
      <c r="A42" s="82"/>
      <c r="B42" s="69" t="s">
        <v>33</v>
      </c>
      <c r="C42" s="70"/>
      <c r="D42" s="55">
        <v>379910.47899999999</v>
      </c>
      <c r="E42" s="55">
        <v>893546.35259999998</v>
      </c>
      <c r="F42" s="56">
        <v>42.517154022794003</v>
      </c>
      <c r="G42" s="55">
        <v>397818.92379999999</v>
      </c>
      <c r="H42" s="56">
        <v>-4.5016573442351699</v>
      </c>
      <c r="I42" s="55">
        <v>23653.1479</v>
      </c>
      <c r="J42" s="56">
        <v>6.2259793313045204</v>
      </c>
      <c r="K42" s="55">
        <v>25803.962200000002</v>
      </c>
      <c r="L42" s="56">
        <v>6.4863586562243896</v>
      </c>
      <c r="M42" s="56">
        <v>-8.3352094663974002E-2</v>
      </c>
      <c r="N42" s="55">
        <v>379910.47899999999</v>
      </c>
      <c r="O42" s="55">
        <v>89514630.124699995</v>
      </c>
      <c r="P42" s="55">
        <v>1788</v>
      </c>
      <c r="Q42" s="55">
        <v>2191</v>
      </c>
      <c r="R42" s="56">
        <v>-18.3934276586034</v>
      </c>
      <c r="S42" s="55">
        <v>212.477896532438</v>
      </c>
      <c r="T42" s="57"/>
      <c r="U42" s="58"/>
    </row>
    <row r="43" spans="1:21" ht="12" thickBot="1">
      <c r="A43" s="82"/>
      <c r="B43" s="69" t="s">
        <v>38</v>
      </c>
      <c r="C43" s="70"/>
      <c r="D43" s="55">
        <v>187522.34</v>
      </c>
      <c r="E43" s="57"/>
      <c r="F43" s="57"/>
      <c r="G43" s="55">
        <v>93206.05</v>
      </c>
      <c r="H43" s="56">
        <v>101.191167311564</v>
      </c>
      <c r="I43" s="55">
        <v>-55718.15</v>
      </c>
      <c r="J43" s="56">
        <v>-29.712806484816699</v>
      </c>
      <c r="K43" s="55">
        <v>-2035.91</v>
      </c>
      <c r="L43" s="56">
        <v>-2.1843109969792698</v>
      </c>
      <c r="M43" s="56">
        <v>26.367688159103299</v>
      </c>
      <c r="N43" s="55">
        <v>187522.34</v>
      </c>
      <c r="O43" s="55">
        <v>37175364.240000002</v>
      </c>
      <c r="P43" s="55">
        <v>145</v>
      </c>
      <c r="Q43" s="55">
        <v>187</v>
      </c>
      <c r="R43" s="56">
        <v>-22.459893048128301</v>
      </c>
      <c r="S43" s="55">
        <v>1293.2575172413799</v>
      </c>
      <c r="T43" s="57"/>
      <c r="U43" s="58"/>
    </row>
    <row r="44" spans="1:21" ht="12" thickBot="1">
      <c r="A44" s="82"/>
      <c r="B44" s="69" t="s">
        <v>39</v>
      </c>
      <c r="C44" s="70"/>
      <c r="D44" s="55">
        <v>69129.09</v>
      </c>
      <c r="E44" s="57"/>
      <c r="F44" s="57"/>
      <c r="G44" s="55">
        <v>59341.91</v>
      </c>
      <c r="H44" s="56">
        <v>16.492863138378901</v>
      </c>
      <c r="I44" s="55">
        <v>5874.59</v>
      </c>
      <c r="J44" s="56">
        <v>8.4979999013439897</v>
      </c>
      <c r="K44" s="55">
        <v>8232.32</v>
      </c>
      <c r="L44" s="56">
        <v>13.872691323889001</v>
      </c>
      <c r="M44" s="56">
        <v>-0.28639921674570501</v>
      </c>
      <c r="N44" s="55">
        <v>69129.09</v>
      </c>
      <c r="O44" s="55">
        <v>15237439.300000001</v>
      </c>
      <c r="P44" s="55">
        <v>75</v>
      </c>
      <c r="Q44" s="55">
        <v>113</v>
      </c>
      <c r="R44" s="56">
        <v>-33.628318584070797</v>
      </c>
      <c r="S44" s="55">
        <v>921.72119999999995</v>
      </c>
      <c r="T44" s="57"/>
      <c r="U44" s="58"/>
    </row>
    <row r="45" spans="1:21" ht="12" thickBot="1">
      <c r="A45" s="82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5">
        <v>98.889099999999999</v>
      </c>
      <c r="P45" s="57"/>
      <c r="Q45" s="57"/>
      <c r="R45" s="57"/>
      <c r="S45" s="57"/>
      <c r="T45" s="57"/>
      <c r="U45" s="58"/>
    </row>
    <row r="46" spans="1:21" ht="12" thickBot="1">
      <c r="A46" s="83"/>
      <c r="B46" s="69" t="s">
        <v>34</v>
      </c>
      <c r="C46" s="70"/>
      <c r="D46" s="59">
        <v>7067.2687999999998</v>
      </c>
      <c r="E46" s="60"/>
      <c r="F46" s="60"/>
      <c r="G46" s="59">
        <v>11809.771699999999</v>
      </c>
      <c r="H46" s="61">
        <v>-40.157447751508997</v>
      </c>
      <c r="I46" s="59">
        <v>306.42630000000003</v>
      </c>
      <c r="J46" s="61">
        <v>4.3358517791200999</v>
      </c>
      <c r="K46" s="59">
        <v>1895.9101000000001</v>
      </c>
      <c r="L46" s="61">
        <v>16.053740480012799</v>
      </c>
      <c r="M46" s="61">
        <v>-0.83837508962054696</v>
      </c>
      <c r="N46" s="59">
        <v>7067.2687999999998</v>
      </c>
      <c r="O46" s="59">
        <v>5281646.1431999998</v>
      </c>
      <c r="P46" s="59">
        <v>8</v>
      </c>
      <c r="Q46" s="59">
        <v>15</v>
      </c>
      <c r="R46" s="61">
        <v>-46.6666666666667</v>
      </c>
      <c r="S46" s="59">
        <v>883.40859999999998</v>
      </c>
      <c r="T46" s="60"/>
      <c r="U46" s="64"/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sqref="A1:H3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101987</v>
      </c>
      <c r="D2" s="37">
        <v>573969.69665812002</v>
      </c>
      <c r="E2" s="37">
        <v>430879.33846923098</v>
      </c>
      <c r="F2" s="37">
        <v>134958.922291453</v>
      </c>
      <c r="G2" s="37">
        <v>430879.33846923098</v>
      </c>
      <c r="H2" s="37">
        <v>0.23851148225646901</v>
      </c>
    </row>
    <row r="3" spans="1:8">
      <c r="A3" s="37">
        <v>2</v>
      </c>
      <c r="B3" s="37">
        <v>13</v>
      </c>
      <c r="C3" s="37">
        <v>9056</v>
      </c>
      <c r="D3" s="37">
        <v>91398.850064102604</v>
      </c>
      <c r="E3" s="37">
        <v>71574.161497435896</v>
      </c>
      <c r="F3" s="37">
        <v>19707.426088034201</v>
      </c>
      <c r="G3" s="37">
        <v>71574.161497435896</v>
      </c>
      <c r="H3" s="37">
        <v>0.21589705667182299</v>
      </c>
    </row>
    <row r="4" spans="1:8">
      <c r="A4" s="37">
        <v>3</v>
      </c>
      <c r="B4" s="37">
        <v>14</v>
      </c>
      <c r="C4" s="37">
        <v>116476</v>
      </c>
      <c r="D4" s="37">
        <v>130466.69516451099</v>
      </c>
      <c r="E4" s="37">
        <v>89209.362859567802</v>
      </c>
      <c r="F4" s="37">
        <v>40132.015006705602</v>
      </c>
      <c r="G4" s="37">
        <v>89209.362859567802</v>
      </c>
      <c r="H4" s="37">
        <v>0.31027978570166698</v>
      </c>
    </row>
    <row r="5" spans="1:8">
      <c r="A5" s="37">
        <v>4</v>
      </c>
      <c r="B5" s="37">
        <v>15</v>
      </c>
      <c r="C5" s="37">
        <v>3468</v>
      </c>
      <c r="D5" s="37">
        <v>57231.410200241997</v>
      </c>
      <c r="E5" s="37">
        <v>52313.094530791903</v>
      </c>
      <c r="F5" s="37">
        <v>4581.1618232962701</v>
      </c>
      <c r="G5" s="37">
        <v>52313.094530791903</v>
      </c>
      <c r="H5" s="37">
        <v>8.05206380550062E-2</v>
      </c>
    </row>
    <row r="6" spans="1:8">
      <c r="A6" s="37">
        <v>5</v>
      </c>
      <c r="B6" s="37">
        <v>16</v>
      </c>
      <c r="C6" s="37">
        <v>4850</v>
      </c>
      <c r="D6" s="37">
        <v>243041.35379059799</v>
      </c>
      <c r="E6" s="37">
        <v>210745.509267521</v>
      </c>
      <c r="F6" s="37">
        <v>28221.699223931599</v>
      </c>
      <c r="G6" s="37">
        <v>210745.509267521</v>
      </c>
      <c r="H6" s="37">
        <v>0.11809862701284</v>
      </c>
    </row>
    <row r="7" spans="1:8">
      <c r="A7" s="37">
        <v>6</v>
      </c>
      <c r="B7" s="37">
        <v>17</v>
      </c>
      <c r="C7" s="37">
        <v>19993</v>
      </c>
      <c r="D7" s="37">
        <v>228341.047663248</v>
      </c>
      <c r="E7" s="37">
        <v>158468.36998632501</v>
      </c>
      <c r="F7" s="37">
        <v>69146.677676923093</v>
      </c>
      <c r="G7" s="37">
        <v>158468.36998632501</v>
      </c>
      <c r="H7" s="37">
        <v>0.30378781362128698</v>
      </c>
    </row>
    <row r="8" spans="1:8">
      <c r="A8" s="37">
        <v>7</v>
      </c>
      <c r="B8" s="37">
        <v>18</v>
      </c>
      <c r="C8" s="37">
        <v>34645</v>
      </c>
      <c r="D8" s="37">
        <v>107789.683850427</v>
      </c>
      <c r="E8" s="37">
        <v>84537.540625641006</v>
      </c>
      <c r="F8" s="37">
        <v>23162.151771794899</v>
      </c>
      <c r="G8" s="37">
        <v>84537.540625641006</v>
      </c>
      <c r="H8" s="37">
        <v>0.21506237628164601</v>
      </c>
    </row>
    <row r="9" spans="1:8">
      <c r="A9" s="37">
        <v>8</v>
      </c>
      <c r="B9" s="37">
        <v>19</v>
      </c>
      <c r="C9" s="37">
        <v>11889</v>
      </c>
      <c r="D9" s="37">
        <v>91048.093904273497</v>
      </c>
      <c r="E9" s="37">
        <v>74243.591043589695</v>
      </c>
      <c r="F9" s="37">
        <v>16319.0242282051</v>
      </c>
      <c r="G9" s="37">
        <v>74243.591043589695</v>
      </c>
      <c r="H9" s="37">
        <v>0.18019603540852699</v>
      </c>
    </row>
    <row r="10" spans="1:8">
      <c r="A10" s="37">
        <v>9</v>
      </c>
      <c r="B10" s="37">
        <v>21</v>
      </c>
      <c r="C10" s="37">
        <v>219038</v>
      </c>
      <c r="D10" s="37">
        <v>898158.986013463</v>
      </c>
      <c r="E10" s="37">
        <v>855156.80480000004</v>
      </c>
      <c r="F10" s="37">
        <v>42297.963302564101</v>
      </c>
      <c r="G10" s="37">
        <v>855156.80480000004</v>
      </c>
      <c r="H10" s="37">
        <v>4.7131025212548798E-2</v>
      </c>
    </row>
    <row r="11" spans="1:8">
      <c r="A11" s="37">
        <v>10</v>
      </c>
      <c r="B11" s="37">
        <v>22</v>
      </c>
      <c r="C11" s="37">
        <v>80143</v>
      </c>
      <c r="D11" s="37">
        <v>1065920.27221709</v>
      </c>
      <c r="E11" s="37">
        <v>1028317.06848974</v>
      </c>
      <c r="F11" s="37">
        <v>37150.178086324799</v>
      </c>
      <c r="G11" s="37">
        <v>1028317.06848974</v>
      </c>
      <c r="H11" s="37">
        <v>3.4867498935991399E-2</v>
      </c>
    </row>
    <row r="12" spans="1:8">
      <c r="A12" s="37">
        <v>11</v>
      </c>
      <c r="B12" s="37">
        <v>23</v>
      </c>
      <c r="C12" s="37">
        <v>215602.44399999999</v>
      </c>
      <c r="D12" s="37">
        <v>1770632.4923829101</v>
      </c>
      <c r="E12" s="37">
        <v>1565325.4442914501</v>
      </c>
      <c r="F12" s="37">
        <v>204713.74086068399</v>
      </c>
      <c r="G12" s="37">
        <v>1565325.4442914501</v>
      </c>
      <c r="H12" s="37">
        <v>0.115654920285332</v>
      </c>
    </row>
    <row r="13" spans="1:8">
      <c r="A13" s="37">
        <v>12</v>
      </c>
      <c r="B13" s="37">
        <v>24</v>
      </c>
      <c r="C13" s="37">
        <v>14672</v>
      </c>
      <c r="D13" s="37">
        <v>528071.10249829001</v>
      </c>
      <c r="E13" s="37">
        <v>513866.20381623902</v>
      </c>
      <c r="F13" s="37">
        <v>14152.2234683761</v>
      </c>
      <c r="G13" s="37">
        <v>513866.20381623902</v>
      </c>
      <c r="H13" s="37">
        <v>2.68025181264132E-2</v>
      </c>
    </row>
    <row r="14" spans="1:8">
      <c r="A14" s="37">
        <v>13</v>
      </c>
      <c r="B14" s="37">
        <v>25</v>
      </c>
      <c r="C14" s="37">
        <v>83623</v>
      </c>
      <c r="D14" s="37">
        <v>1073846.8059896701</v>
      </c>
      <c r="E14" s="37">
        <v>977494.98699999996</v>
      </c>
      <c r="F14" s="37">
        <v>95923.894400000005</v>
      </c>
      <c r="G14" s="37">
        <v>977494.98699999996</v>
      </c>
      <c r="H14" s="37">
        <v>8.9362965438889802E-2</v>
      </c>
    </row>
    <row r="15" spans="1:8">
      <c r="A15" s="37">
        <v>14</v>
      </c>
      <c r="B15" s="37">
        <v>26</v>
      </c>
      <c r="C15" s="37">
        <v>62500</v>
      </c>
      <c r="D15" s="37">
        <v>322287.827382066</v>
      </c>
      <c r="E15" s="37">
        <v>277222.87106709799</v>
      </c>
      <c r="F15" s="37">
        <v>44916.701189032603</v>
      </c>
      <c r="G15" s="37">
        <v>277222.87106709799</v>
      </c>
      <c r="H15" s="37">
        <v>0.13943242326440899</v>
      </c>
    </row>
    <row r="16" spans="1:8">
      <c r="A16" s="37">
        <v>15</v>
      </c>
      <c r="B16" s="37">
        <v>27</v>
      </c>
      <c r="C16" s="37">
        <v>192592.44099999999</v>
      </c>
      <c r="D16" s="37">
        <v>1338388.6689953201</v>
      </c>
      <c r="E16" s="37">
        <v>1318741.08833465</v>
      </c>
      <c r="F16" s="37">
        <v>19368.986151932499</v>
      </c>
      <c r="G16" s="37">
        <v>1318741.08833465</v>
      </c>
      <c r="H16" s="37">
        <v>1.4474882538616399E-2</v>
      </c>
    </row>
    <row r="17" spans="1:8">
      <c r="A17" s="37">
        <v>16</v>
      </c>
      <c r="B17" s="37">
        <v>29</v>
      </c>
      <c r="C17" s="37">
        <v>195264</v>
      </c>
      <c r="D17" s="37">
        <v>2557159.0988683798</v>
      </c>
      <c r="E17" s="37">
        <v>2363638.16268291</v>
      </c>
      <c r="F17" s="37">
        <v>191312.802681197</v>
      </c>
      <c r="G17" s="37">
        <v>2363638.16268291</v>
      </c>
      <c r="H17" s="37">
        <v>7.4879246323982906E-2</v>
      </c>
    </row>
    <row r="18" spans="1:8">
      <c r="A18" s="37">
        <v>17</v>
      </c>
      <c r="B18" s="37">
        <v>31</v>
      </c>
      <c r="C18" s="37">
        <v>31140.812000000002</v>
      </c>
      <c r="D18" s="37">
        <v>303321.18043093599</v>
      </c>
      <c r="E18" s="37">
        <v>263876.899538834</v>
      </c>
      <c r="F18" s="37">
        <v>39281.626936159897</v>
      </c>
      <c r="G18" s="37">
        <v>263876.899538834</v>
      </c>
      <c r="H18" s="37">
        <v>0.12957454105913099</v>
      </c>
    </row>
    <row r="19" spans="1:8">
      <c r="A19" s="37">
        <v>18</v>
      </c>
      <c r="B19" s="37">
        <v>32</v>
      </c>
      <c r="C19" s="37">
        <v>14810.737999999999</v>
      </c>
      <c r="D19" s="37">
        <v>282702.64474845299</v>
      </c>
      <c r="E19" s="37">
        <v>260317.52828899099</v>
      </c>
      <c r="F19" s="37">
        <v>22338.828164174702</v>
      </c>
      <c r="G19" s="37">
        <v>260317.52828899099</v>
      </c>
      <c r="H19" s="37">
        <v>7.9031755890747707E-2</v>
      </c>
    </row>
    <row r="20" spans="1:8">
      <c r="A20" s="37">
        <v>19</v>
      </c>
      <c r="B20" s="37">
        <v>33</v>
      </c>
      <c r="C20" s="37">
        <v>51467.281999999999</v>
      </c>
      <c r="D20" s="37">
        <v>604871.92461288103</v>
      </c>
      <c r="E20" s="37">
        <v>487080.22168960399</v>
      </c>
      <c r="F20" s="37">
        <v>117469.408606524</v>
      </c>
      <c r="G20" s="37">
        <v>487080.22168960399</v>
      </c>
      <c r="H20" s="37">
        <v>0.19430895780877999</v>
      </c>
    </row>
    <row r="21" spans="1:8">
      <c r="A21" s="37">
        <v>20</v>
      </c>
      <c r="B21" s="37">
        <v>34</v>
      </c>
      <c r="C21" s="37">
        <v>39102.538</v>
      </c>
      <c r="D21" s="37">
        <v>231062.572895152</v>
      </c>
      <c r="E21" s="37">
        <v>174666.022947344</v>
      </c>
      <c r="F21" s="37">
        <v>56327.318922166203</v>
      </c>
      <c r="G21" s="37">
        <v>174666.022947344</v>
      </c>
      <c r="H21" s="37">
        <v>0.24384823591143101</v>
      </c>
    </row>
    <row r="22" spans="1:8">
      <c r="A22" s="37">
        <v>21</v>
      </c>
      <c r="B22" s="37">
        <v>35</v>
      </c>
      <c r="C22" s="37">
        <v>30473.73</v>
      </c>
      <c r="D22" s="37">
        <v>950124.17363362794</v>
      </c>
      <c r="E22" s="37">
        <v>911574.71266194701</v>
      </c>
      <c r="F22" s="37">
        <v>38050.988771681397</v>
      </c>
      <c r="G22" s="37">
        <v>911574.71266194701</v>
      </c>
      <c r="H22" s="37">
        <v>4.0069459697896402E-2</v>
      </c>
    </row>
    <row r="23" spans="1:8">
      <c r="A23" s="37">
        <v>22</v>
      </c>
      <c r="B23" s="37">
        <v>36</v>
      </c>
      <c r="C23" s="37">
        <v>130052.664</v>
      </c>
      <c r="D23" s="37">
        <v>564852.90327929205</v>
      </c>
      <c r="E23" s="37">
        <v>477620.94314876897</v>
      </c>
      <c r="F23" s="37">
        <v>87028.403310523194</v>
      </c>
      <c r="G23" s="37">
        <v>477620.94314876897</v>
      </c>
      <c r="H23" s="37">
        <v>0.154128228176029</v>
      </c>
    </row>
    <row r="24" spans="1:8">
      <c r="A24" s="37">
        <v>23</v>
      </c>
      <c r="B24" s="37">
        <v>37</v>
      </c>
      <c r="C24" s="37">
        <v>135498.30799999999</v>
      </c>
      <c r="D24" s="37">
        <v>1145749.05742124</v>
      </c>
      <c r="E24" s="37">
        <v>1013187.72691811</v>
      </c>
      <c r="F24" s="37">
        <v>132330.267529681</v>
      </c>
      <c r="G24" s="37">
        <v>1013187.72691811</v>
      </c>
      <c r="H24" s="37">
        <v>0.11552002515113</v>
      </c>
    </row>
    <row r="25" spans="1:8">
      <c r="A25" s="37">
        <v>24</v>
      </c>
      <c r="B25" s="37">
        <v>38</v>
      </c>
      <c r="C25" s="37">
        <v>453579.67099999997</v>
      </c>
      <c r="D25" s="37">
        <v>1697462.62964442</v>
      </c>
      <c r="E25" s="37">
        <v>1737073.3931610601</v>
      </c>
      <c r="F25" s="37">
        <v>-39929.074748672603</v>
      </c>
      <c r="G25" s="37">
        <v>1737073.3931610601</v>
      </c>
      <c r="H25" s="37">
        <v>-2.3527212338679999E-2</v>
      </c>
    </row>
    <row r="26" spans="1:8">
      <c r="A26" s="37">
        <v>25</v>
      </c>
      <c r="B26" s="37">
        <v>39</v>
      </c>
      <c r="C26" s="37">
        <v>72216.589000000007</v>
      </c>
      <c r="D26" s="37">
        <v>108085.92040020401</v>
      </c>
      <c r="E26" s="37">
        <v>83988.103301309195</v>
      </c>
      <c r="F26" s="37">
        <v>24060.6200390659</v>
      </c>
      <c r="G26" s="37">
        <v>83988.103301309195</v>
      </c>
      <c r="H26" s="37">
        <v>0.222683057191432</v>
      </c>
    </row>
    <row r="27" spans="1:8">
      <c r="A27" s="37">
        <v>26</v>
      </c>
      <c r="B27" s="37">
        <v>40</v>
      </c>
      <c r="C27" s="37">
        <v>1</v>
      </c>
      <c r="D27" s="37">
        <v>10.256399999999999</v>
      </c>
      <c r="E27" s="37">
        <v>14.9573</v>
      </c>
      <c r="F27" s="37">
        <v>-4.7008999999999999</v>
      </c>
      <c r="G27" s="37">
        <v>14.9573</v>
      </c>
      <c r="H27" s="37">
        <v>-0.45833820833820799</v>
      </c>
    </row>
    <row r="28" spans="1:8">
      <c r="A28" s="37">
        <v>27</v>
      </c>
      <c r="B28" s="37">
        <v>42</v>
      </c>
      <c r="C28" s="37">
        <v>9073.5669999999991</v>
      </c>
      <c r="D28" s="37">
        <v>174743.70042000001</v>
      </c>
      <c r="E28" s="37">
        <v>149428.30869999999</v>
      </c>
      <c r="F28" s="37">
        <v>25247.1374</v>
      </c>
      <c r="G28" s="37">
        <v>149428.30869999999</v>
      </c>
      <c r="H28" s="37">
        <v>0.144537414752307</v>
      </c>
    </row>
    <row r="29" spans="1:8">
      <c r="A29" s="37">
        <v>28</v>
      </c>
      <c r="B29" s="37">
        <v>43</v>
      </c>
      <c r="C29" s="37">
        <v>10.954000000000001</v>
      </c>
      <c r="D29" s="37">
        <v>46.153399999999998</v>
      </c>
      <c r="E29" s="37">
        <v>51.703000000000003</v>
      </c>
      <c r="F29" s="37">
        <v>-5.5495999999999999</v>
      </c>
      <c r="G29" s="37">
        <v>51.703000000000003</v>
      </c>
      <c r="H29" s="37">
        <v>-0.120242495677458</v>
      </c>
    </row>
    <row r="30" spans="1:8">
      <c r="A30" s="37">
        <v>29</v>
      </c>
      <c r="B30" s="37">
        <v>75</v>
      </c>
      <c r="C30" s="37">
        <v>100</v>
      </c>
      <c r="D30" s="37">
        <v>54447.863247863199</v>
      </c>
      <c r="E30" s="37">
        <v>50634.794871794897</v>
      </c>
      <c r="F30" s="37">
        <v>3813.0683760683801</v>
      </c>
      <c r="G30" s="37">
        <v>50634.794871794897</v>
      </c>
      <c r="H30" s="37">
        <v>7.0031552178827103E-2</v>
      </c>
    </row>
    <row r="31" spans="1:8">
      <c r="A31" s="30">
        <v>30</v>
      </c>
      <c r="B31" s="39">
        <v>76</v>
      </c>
      <c r="C31" s="40">
        <v>1897</v>
      </c>
      <c r="D31" s="40">
        <v>379910.47263418802</v>
      </c>
      <c r="E31" s="40">
        <v>356257.328750427</v>
      </c>
      <c r="F31" s="40">
        <v>20148.844738461499</v>
      </c>
      <c r="G31" s="40">
        <v>356257.328750427</v>
      </c>
      <c r="H31" s="40">
        <v>5.3529527828151603E-2</v>
      </c>
    </row>
    <row r="32" spans="1:8">
      <c r="A32" s="30">
        <v>31</v>
      </c>
      <c r="B32" s="39">
        <v>99</v>
      </c>
      <c r="C32" s="40">
        <v>8</v>
      </c>
      <c r="D32" s="40">
        <v>7067.2687391271502</v>
      </c>
      <c r="E32" s="40">
        <v>6760.8424173663097</v>
      </c>
      <c r="F32" s="40">
        <v>306.42632176083498</v>
      </c>
      <c r="G32" s="40">
        <v>6760.8424173663097</v>
      </c>
      <c r="H32" s="40">
        <v>4.33585212437642E-2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76</v>
      </c>
      <c r="D34" s="34">
        <v>100439.36</v>
      </c>
      <c r="E34" s="34">
        <v>99205.65</v>
      </c>
      <c r="F34" s="30"/>
      <c r="G34" s="30"/>
      <c r="H34" s="30"/>
    </row>
    <row r="35" spans="1:8">
      <c r="A35" s="30"/>
      <c r="B35" s="33">
        <v>71</v>
      </c>
      <c r="C35" s="34">
        <v>264</v>
      </c>
      <c r="D35" s="34">
        <v>405195.56</v>
      </c>
      <c r="E35" s="34">
        <v>465448.86</v>
      </c>
      <c r="F35" s="30"/>
      <c r="G35" s="30"/>
      <c r="H35" s="30"/>
    </row>
    <row r="36" spans="1:8">
      <c r="A36" s="30"/>
      <c r="B36" s="33">
        <v>72</v>
      </c>
      <c r="C36" s="34">
        <v>277</v>
      </c>
      <c r="D36" s="34">
        <v>693814.54</v>
      </c>
      <c r="E36" s="34">
        <v>756011.23</v>
      </c>
      <c r="F36" s="30"/>
      <c r="G36" s="30"/>
      <c r="H36" s="30"/>
    </row>
    <row r="37" spans="1:8">
      <c r="A37" s="30"/>
      <c r="B37" s="33">
        <v>73</v>
      </c>
      <c r="C37" s="34">
        <v>231</v>
      </c>
      <c r="D37" s="34">
        <v>426014.75</v>
      </c>
      <c r="E37" s="34">
        <v>529875.05000000005</v>
      </c>
      <c r="F37" s="30"/>
      <c r="G37" s="30"/>
      <c r="H37" s="30"/>
    </row>
    <row r="38" spans="1:8">
      <c r="A38" s="30"/>
      <c r="B38" s="33">
        <v>74</v>
      </c>
      <c r="C38" s="34">
        <v>1</v>
      </c>
      <c r="D38" s="34">
        <v>0.01</v>
      </c>
      <c r="E38" s="34">
        <v>384.62</v>
      </c>
      <c r="F38" s="30"/>
      <c r="G38" s="30"/>
      <c r="H38" s="30"/>
    </row>
    <row r="39" spans="1:8">
      <c r="A39" s="30"/>
      <c r="B39" s="33">
        <v>77</v>
      </c>
      <c r="C39" s="34">
        <v>136</v>
      </c>
      <c r="D39" s="34">
        <v>187522.34</v>
      </c>
      <c r="E39" s="34">
        <v>243240.49</v>
      </c>
      <c r="F39" s="34"/>
      <c r="G39" s="30"/>
      <c r="H39" s="30"/>
    </row>
    <row r="40" spans="1:8">
      <c r="A40" s="30"/>
      <c r="B40" s="33">
        <v>78</v>
      </c>
      <c r="C40" s="34">
        <v>61</v>
      </c>
      <c r="D40" s="34">
        <v>69129.09</v>
      </c>
      <c r="E40" s="34">
        <v>63254.5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2016-07-04T03:26:50Z</dcterms:modified>
</cp:coreProperties>
</file>