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<sst xmlns="http://schemas.openxmlformats.org/spreadsheetml/2006/main" count="120" uniqueCount="79">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</sst>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760" Type="http://schemas.openxmlformats.org/officeDocument/2006/relationships/image" Target="cid:9ec8b4d8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39aae24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3fe076f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39aadfd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3fe0745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39aae24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3fe076f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25" activePane="bottomRight" state="frozen"/>
      <selection pane="topRight" activeCell="B1" sqref="B1"/>
      <selection pane="bottomLeft" activeCell="A4" sqref="A4"/>
      <selection pane="bottomRight" activeCell="L37" sqref="L37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20915277.980599999</v>
      </c>
      <c r="F3" s="25">
        <f>RA!I7</f>
        <v>1490306.6939000001</v>
      </c>
      <c r="G3" s="16">
        <f>SUM(G4:G42)</f>
        <v>19424971.286699999</v>
      </c>
      <c r="H3" s="27">
        <f>RA!J7</f>
        <v>7.1254453097985904</v>
      </c>
      <c r="I3" s="20">
        <f>SUM(I4:I42)</f>
        <v>20915285.344718382</v>
      </c>
      <c r="J3" s="21">
        <f>SUM(J4:J42)</f>
        <v>19424971.069495317</v>
      </c>
      <c r="K3" s="22">
        <f>E3-I3</f>
        <v>-7.3641183823347092</v>
      </c>
      <c r="L3" s="22">
        <f>G3-J3</f>
        <v>0.21720468252897263</v>
      </c>
    </row>
    <row r="4" spans="1:13">
      <c r="A4" s="68">
        <f>RA!A8</f>
        <v>42553</v>
      </c>
      <c r="B4" s="12">
        <v>12</v>
      </c>
      <c r="C4" s="66" t="s">
        <v>6</v>
      </c>
      <c r="D4" s="66"/>
      <c r="E4" s="15">
        <f>VLOOKUP(C4,RA!B8:D35,3,0)</f>
        <v>618400.59409999999</v>
      </c>
      <c r="F4" s="25">
        <f>VLOOKUP(C4,RA!B8:I38,8,0)</f>
        <v>165141.8192</v>
      </c>
      <c r="G4" s="16">
        <f t="shared" ref="G4:G42" si="0">E4-F4</f>
        <v>453258.77489999996</v>
      </c>
      <c r="H4" s="27">
        <f>RA!J8</f>
        <v>26.704666970823698</v>
      </c>
      <c r="I4" s="20">
        <f>VLOOKUP(B4,RMS!B:D,3,FALSE)</f>
        <v>618401.38814871805</v>
      </c>
      <c r="J4" s="21">
        <f>VLOOKUP(B4,RMS!B:E,4,FALSE)</f>
        <v>453258.78809401701</v>
      </c>
      <c r="K4" s="22">
        <f t="shared" ref="K4:K42" si="1">E4-I4</f>
        <v>-0.79404871806036681</v>
      </c>
      <c r="L4" s="22">
        <f t="shared" ref="L4:L42" si="2">G4-J4</f>
        <v>-1.3194017054047436E-2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114478.01119999999</v>
      </c>
      <c r="F5" s="25">
        <f>VLOOKUP(C5,RA!B9:I39,8,0)</f>
        <v>24695.886200000001</v>
      </c>
      <c r="G5" s="16">
        <f t="shared" si="0"/>
        <v>89782.125</v>
      </c>
      <c r="H5" s="27">
        <f>RA!J9</f>
        <v>21.5726024073346</v>
      </c>
      <c r="I5" s="20">
        <f>VLOOKUP(B5,RMS!B:D,3,FALSE)</f>
        <v>114478.042749573</v>
      </c>
      <c r="J5" s="21">
        <f>VLOOKUP(B5,RMS!B:E,4,FALSE)</f>
        <v>89782.116296581196</v>
      </c>
      <c r="K5" s="22">
        <f t="shared" si="1"/>
        <v>-3.1549573002848774E-2</v>
      </c>
      <c r="L5" s="22">
        <f t="shared" si="2"/>
        <v>8.703418803634122E-3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196923.31469999999</v>
      </c>
      <c r="F6" s="25">
        <f>VLOOKUP(C6,RA!B10:I40,8,0)</f>
        <v>54317.1783</v>
      </c>
      <c r="G6" s="16">
        <f t="shared" si="0"/>
        <v>142606.13639999999</v>
      </c>
      <c r="H6" s="27">
        <f>RA!J10</f>
        <v>27.582908800183802</v>
      </c>
      <c r="I6" s="20">
        <f>VLOOKUP(B6,RMS!B:D,3,FALSE)</f>
        <v>196925.692504031</v>
      </c>
      <c r="J6" s="21">
        <f>VLOOKUP(B6,RMS!B:E,4,FALSE)</f>
        <v>142606.12940965901</v>
      </c>
      <c r="K6" s="22">
        <f>E6-I6</f>
        <v>-2.3778040310135111</v>
      </c>
      <c r="L6" s="22">
        <f t="shared" si="2"/>
        <v>6.9903409748803824E-3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66868.565400000007</v>
      </c>
      <c r="F7" s="25">
        <f>VLOOKUP(C7,RA!B11:I41,8,0)</f>
        <v>6200.7380999999996</v>
      </c>
      <c r="G7" s="16">
        <f t="shared" si="0"/>
        <v>60667.827300000004</v>
      </c>
      <c r="H7" s="27">
        <f>RA!J11</f>
        <v>9.2730239730849693</v>
      </c>
      <c r="I7" s="20">
        <f>VLOOKUP(B7,RMS!B:D,3,FALSE)</f>
        <v>66868.617181824404</v>
      </c>
      <c r="J7" s="21">
        <f>VLOOKUP(B7,RMS!B:E,4,FALSE)</f>
        <v>60667.826149330598</v>
      </c>
      <c r="K7" s="22">
        <f t="shared" si="1"/>
        <v>-5.17818243970396E-2</v>
      </c>
      <c r="L7" s="22">
        <f t="shared" si="2"/>
        <v>1.1506694063427858E-3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208383.2341</v>
      </c>
      <c r="F8" s="25">
        <f>VLOOKUP(C8,RA!B12:I42,8,0)</f>
        <v>35735.164700000001</v>
      </c>
      <c r="G8" s="16">
        <f t="shared" si="0"/>
        <v>172648.06940000001</v>
      </c>
      <c r="H8" s="27">
        <f>RA!J12</f>
        <v>17.1487715191383</v>
      </c>
      <c r="I8" s="20">
        <f>VLOOKUP(B8,RMS!B:D,3,FALSE)</f>
        <v>208383.249834188</v>
      </c>
      <c r="J8" s="21">
        <f>VLOOKUP(B8,RMS!B:E,4,FALSE)</f>
        <v>172648.070855556</v>
      </c>
      <c r="K8" s="22">
        <f t="shared" si="1"/>
        <v>-1.5734187996713445E-2</v>
      </c>
      <c r="L8" s="22">
        <f t="shared" si="2"/>
        <v>-1.4555559901054949E-3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266517.62439999997</v>
      </c>
      <c r="F9" s="25">
        <f>VLOOKUP(C9,RA!B13:I43,8,0)</f>
        <v>79987.948699999994</v>
      </c>
      <c r="G9" s="16">
        <f t="shared" si="0"/>
        <v>186529.67569999996</v>
      </c>
      <c r="H9" s="27">
        <f>RA!J13</f>
        <v>30.0122548668493</v>
      </c>
      <c r="I9" s="20">
        <f>VLOOKUP(B9,RMS!B:D,3,FALSE)</f>
        <v>266517.91698974301</v>
      </c>
      <c r="J9" s="21">
        <f>VLOOKUP(B9,RMS!B:E,4,FALSE)</f>
        <v>186529.67248205101</v>
      </c>
      <c r="K9" s="22">
        <f t="shared" si="1"/>
        <v>-0.29258974303957075</v>
      </c>
      <c r="L9" s="22">
        <f t="shared" si="2"/>
        <v>3.2179489498957992E-3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137973.32209999999</v>
      </c>
      <c r="F10" s="25">
        <f>VLOOKUP(C10,RA!B14:I43,8,0)</f>
        <v>31038.9836</v>
      </c>
      <c r="G10" s="16">
        <f t="shared" si="0"/>
        <v>106934.33849999998</v>
      </c>
      <c r="H10" s="27">
        <f>RA!J14</f>
        <v>22.496366056550901</v>
      </c>
      <c r="I10" s="20">
        <f>VLOOKUP(B10,RMS!B:D,3,FALSE)</f>
        <v>137973.33611880301</v>
      </c>
      <c r="J10" s="21">
        <f>VLOOKUP(B10,RMS!B:E,4,FALSE)</f>
        <v>106934.339081197</v>
      </c>
      <c r="K10" s="22">
        <f t="shared" si="1"/>
        <v>-1.4018803020007908E-2</v>
      </c>
      <c r="L10" s="22">
        <f t="shared" si="2"/>
        <v>-5.8119701861869544E-4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106586.42849999999</v>
      </c>
      <c r="F11" s="25">
        <f>VLOOKUP(C11,RA!B15:I44,8,0)</f>
        <v>19448.897099999998</v>
      </c>
      <c r="G11" s="16">
        <f t="shared" si="0"/>
        <v>87137.531399999993</v>
      </c>
      <c r="H11" s="27">
        <f>RA!J15</f>
        <v>18.247067073834799</v>
      </c>
      <c r="I11" s="20">
        <f>VLOOKUP(B11,RMS!B:D,3,FALSE)</f>
        <v>106586.598696581</v>
      </c>
      <c r="J11" s="21">
        <f>VLOOKUP(B11,RMS!B:E,4,FALSE)</f>
        <v>87137.532225641</v>
      </c>
      <c r="K11" s="22">
        <f t="shared" si="1"/>
        <v>-0.17019658100616653</v>
      </c>
      <c r="L11" s="22">
        <f t="shared" si="2"/>
        <v>-8.256410073954612E-4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999339.23360000004</v>
      </c>
      <c r="F12" s="25">
        <f>VLOOKUP(C12,RA!B16:I45,8,0)</f>
        <v>49947.008999999998</v>
      </c>
      <c r="G12" s="16">
        <f t="shared" si="0"/>
        <v>949392.22460000007</v>
      </c>
      <c r="H12" s="27">
        <f>RA!J16</f>
        <v>4.9980034127222099</v>
      </c>
      <c r="I12" s="20">
        <f>VLOOKUP(B12,RMS!B:D,3,FALSE)</f>
        <v>999338.05623071606</v>
      </c>
      <c r="J12" s="21">
        <f>VLOOKUP(B12,RMS!B:E,4,FALSE)</f>
        <v>949392.22423333302</v>
      </c>
      <c r="K12" s="22">
        <f t="shared" si="1"/>
        <v>1.177369283977896</v>
      </c>
      <c r="L12" s="22">
        <f t="shared" si="2"/>
        <v>3.6666705273091793E-4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540283.87820000004</v>
      </c>
      <c r="F13" s="25">
        <f>VLOOKUP(C13,RA!B17:I46,8,0)</f>
        <v>60579.716899999999</v>
      </c>
      <c r="G13" s="16">
        <f t="shared" si="0"/>
        <v>479704.16130000004</v>
      </c>
      <c r="H13" s="27">
        <f>RA!J17</f>
        <v>11.2125716395289</v>
      </c>
      <c r="I13" s="20">
        <f>VLOOKUP(B13,RMS!B:D,3,FALSE)</f>
        <v>540283.85818119603</v>
      </c>
      <c r="J13" s="21">
        <f>VLOOKUP(B13,RMS!B:E,4,FALSE)</f>
        <v>479704.16212307703</v>
      </c>
      <c r="K13" s="22">
        <f t="shared" si="1"/>
        <v>2.0018804003484547E-2</v>
      </c>
      <c r="L13" s="22">
        <f t="shared" si="2"/>
        <v>-8.2307698903605342E-4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2075052.3995999999</v>
      </c>
      <c r="F14" s="25">
        <f>VLOOKUP(C14,RA!B18:I47,8,0)</f>
        <v>266544.47529999999</v>
      </c>
      <c r="G14" s="16">
        <f t="shared" si="0"/>
        <v>1808507.9242999998</v>
      </c>
      <c r="H14" s="27">
        <f>RA!J18</f>
        <v>12.845192504602799</v>
      </c>
      <c r="I14" s="20">
        <f>VLOOKUP(B14,RMS!B:D,3,FALSE)</f>
        <v>2075052.8024444401</v>
      </c>
      <c r="J14" s="21">
        <f>VLOOKUP(B14,RMS!B:E,4,FALSE)</f>
        <v>1808507.8844316199</v>
      </c>
      <c r="K14" s="22">
        <f t="shared" si="1"/>
        <v>-0.40284444019198418</v>
      </c>
      <c r="L14" s="22">
        <f t="shared" si="2"/>
        <v>3.9868379943072796E-2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564928.02540000004</v>
      </c>
      <c r="F15" s="25">
        <f>VLOOKUP(C15,RA!B19:I48,8,0)</f>
        <v>13472.2826</v>
      </c>
      <c r="G15" s="16">
        <f t="shared" si="0"/>
        <v>551455.74280000001</v>
      </c>
      <c r="H15" s="27">
        <f>RA!J19</f>
        <v>2.3847785902391498</v>
      </c>
      <c r="I15" s="20">
        <f>VLOOKUP(B15,RMS!B:D,3,FALSE)</f>
        <v>564927.99278888898</v>
      </c>
      <c r="J15" s="21">
        <f>VLOOKUP(B15,RMS!B:E,4,FALSE)</f>
        <v>551455.742371795</v>
      </c>
      <c r="K15" s="22">
        <f t="shared" si="1"/>
        <v>3.2611111062578857E-2</v>
      </c>
      <c r="L15" s="22">
        <f t="shared" si="2"/>
        <v>4.2820500675588846E-4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1116681.4458999999</v>
      </c>
      <c r="F16" s="25">
        <f>VLOOKUP(C16,RA!B20:I49,8,0)</f>
        <v>110116.84480000001</v>
      </c>
      <c r="G16" s="16">
        <f t="shared" si="0"/>
        <v>1006564.6011</v>
      </c>
      <c r="H16" s="27">
        <f>RA!J20</f>
        <v>9.8610794693781507</v>
      </c>
      <c r="I16" s="20">
        <f>VLOOKUP(B16,RMS!B:D,3,FALSE)</f>
        <v>1116681.6567645499</v>
      </c>
      <c r="J16" s="21">
        <f>VLOOKUP(B16,RMS!B:E,4,FALSE)</f>
        <v>1006564.6011</v>
      </c>
      <c r="K16" s="22">
        <f t="shared" si="1"/>
        <v>-0.21086454996839166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378537.6568</v>
      </c>
      <c r="F17" s="25">
        <f>VLOOKUP(C17,RA!B21:I50,8,0)</f>
        <v>57363.921300000002</v>
      </c>
      <c r="G17" s="16">
        <f t="shared" si="0"/>
        <v>321173.73550000001</v>
      </c>
      <c r="H17" s="27">
        <f>RA!J21</f>
        <v>15.154085800850201</v>
      </c>
      <c r="I17" s="20">
        <f>VLOOKUP(B17,RMS!B:D,3,FALSE)</f>
        <v>378536.92007027502</v>
      </c>
      <c r="J17" s="21">
        <f>VLOOKUP(B17,RMS!B:E,4,FALSE)</f>
        <v>321173.73537460802</v>
      </c>
      <c r="K17" s="22">
        <f t="shared" si="1"/>
        <v>0.73672972497297451</v>
      </c>
      <c r="L17" s="22">
        <f t="shared" si="2"/>
        <v>1.2539199087768793E-4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1485931.6466999999</v>
      </c>
      <c r="F18" s="25">
        <f>VLOOKUP(C18,RA!B22:I51,8,0)</f>
        <v>20014.339400000001</v>
      </c>
      <c r="G18" s="16">
        <f t="shared" si="0"/>
        <v>1465917.3073</v>
      </c>
      <c r="H18" s="27">
        <f>RA!J22</f>
        <v>1.3469219425031</v>
      </c>
      <c r="I18" s="20">
        <f>VLOOKUP(B18,RMS!B:D,3,FALSE)</f>
        <v>1485932.7812896499</v>
      </c>
      <c r="J18" s="21">
        <f>VLOOKUP(B18,RMS!B:E,4,FALSE)</f>
        <v>1465917.3092221201</v>
      </c>
      <c r="K18" s="22">
        <f t="shared" si="1"/>
        <v>-1.1345896499697119</v>
      </c>
      <c r="L18" s="22">
        <f t="shared" si="2"/>
        <v>-1.9221201073378325E-3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2698677.5469999998</v>
      </c>
      <c r="F19" s="25">
        <f>VLOOKUP(C19,RA!B23:I52,8,0)</f>
        <v>205532.83100000001</v>
      </c>
      <c r="G19" s="16">
        <f t="shared" si="0"/>
        <v>2493144.716</v>
      </c>
      <c r="H19" s="27">
        <f>RA!J23</f>
        <v>7.6160573992428899</v>
      </c>
      <c r="I19" s="20">
        <f>VLOOKUP(B19,RMS!B:D,3,FALSE)</f>
        <v>2698679.08894188</v>
      </c>
      <c r="J19" s="21">
        <f>VLOOKUP(B19,RMS!B:E,4,FALSE)</f>
        <v>2493144.7435102598</v>
      </c>
      <c r="K19" s="22">
        <f t="shared" si="1"/>
        <v>-1.541941880248487</v>
      </c>
      <c r="L19" s="22">
        <f t="shared" si="2"/>
        <v>-2.7510259766131639E-2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359222.93920000002</v>
      </c>
      <c r="F20" s="25">
        <f>VLOOKUP(C20,RA!B24:I53,8,0)</f>
        <v>51204.120199999998</v>
      </c>
      <c r="G20" s="16">
        <f t="shared" si="0"/>
        <v>308018.81900000002</v>
      </c>
      <c r="H20" s="27">
        <f>RA!J24</f>
        <v>14.2541343027907</v>
      </c>
      <c r="I20" s="20">
        <f>VLOOKUP(B20,RMS!B:D,3,FALSE)</f>
        <v>359223.063848185</v>
      </c>
      <c r="J20" s="21">
        <f>VLOOKUP(B20,RMS!B:E,4,FALSE)</f>
        <v>308018.82752554998</v>
      </c>
      <c r="K20" s="22">
        <f t="shared" si="1"/>
        <v>-0.12464818498119712</v>
      </c>
      <c r="L20" s="22">
        <f t="shared" si="2"/>
        <v>-8.5255499579943717E-3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340822.13319999998</v>
      </c>
      <c r="F21" s="25">
        <f>VLOOKUP(C21,RA!B25:I54,8,0)</f>
        <v>29084.464</v>
      </c>
      <c r="G21" s="16">
        <f t="shared" si="0"/>
        <v>311737.6692</v>
      </c>
      <c r="H21" s="27">
        <f>RA!J25</f>
        <v>8.5336194944043609</v>
      </c>
      <c r="I21" s="20">
        <f>VLOOKUP(B21,RMS!B:D,3,FALSE)</f>
        <v>340822.10937946697</v>
      </c>
      <c r="J21" s="21">
        <f>VLOOKUP(B21,RMS!B:E,4,FALSE)</f>
        <v>311737.66523936001</v>
      </c>
      <c r="K21" s="22">
        <f t="shared" si="1"/>
        <v>2.3820533009711653E-2</v>
      </c>
      <c r="L21" s="22">
        <f t="shared" si="2"/>
        <v>3.9606399950571358E-3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672432.38130000001</v>
      </c>
      <c r="F22" s="25">
        <f>VLOOKUP(C22,RA!B26:I55,8,0)</f>
        <v>128949.7153</v>
      </c>
      <c r="G22" s="16">
        <f t="shared" si="0"/>
        <v>543482.66599999997</v>
      </c>
      <c r="H22" s="27">
        <f>RA!J26</f>
        <v>19.1766070293498</v>
      </c>
      <c r="I22" s="20">
        <f>VLOOKUP(B22,RMS!B:D,3,FALSE)</f>
        <v>672432.26765872305</v>
      </c>
      <c r="J22" s="21">
        <f>VLOOKUP(B22,RMS!B:E,4,FALSE)</f>
        <v>543482.60331558494</v>
      </c>
      <c r="K22" s="22">
        <f t="shared" si="1"/>
        <v>0.11364127695560455</v>
      </c>
      <c r="L22" s="22">
        <f t="shared" si="2"/>
        <v>6.2684415024705231E-2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269777.29190000001</v>
      </c>
      <c r="F23" s="25">
        <f>VLOOKUP(C23,RA!B27:I56,8,0)</f>
        <v>65346.337500000001</v>
      </c>
      <c r="G23" s="16">
        <f t="shared" si="0"/>
        <v>204430.95440000002</v>
      </c>
      <c r="H23" s="27">
        <f>RA!J27</f>
        <v>24.222326882954398</v>
      </c>
      <c r="I23" s="20">
        <f>VLOOKUP(B23,RMS!B:D,3,FALSE)</f>
        <v>269777.01214574499</v>
      </c>
      <c r="J23" s="21">
        <f>VLOOKUP(B23,RMS!B:E,4,FALSE)</f>
        <v>204430.95324256801</v>
      </c>
      <c r="K23" s="22">
        <f t="shared" si="1"/>
        <v>0.27975425502518192</v>
      </c>
      <c r="L23" s="22">
        <f t="shared" si="2"/>
        <v>1.1574320087675005E-3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1028149.6824</v>
      </c>
      <c r="F24" s="25">
        <f>VLOOKUP(C24,RA!B28:I57,8,0)</f>
        <v>63316.159899999999</v>
      </c>
      <c r="G24" s="16">
        <f t="shared" si="0"/>
        <v>964833.52250000008</v>
      </c>
      <c r="H24" s="27">
        <f>RA!J28</f>
        <v>6.15826284672886</v>
      </c>
      <c r="I24" s="20">
        <f>VLOOKUP(B24,RMS!B:D,3,FALSE)</f>
        <v>1028152.24608195</v>
      </c>
      <c r="J24" s="21">
        <f>VLOOKUP(B24,RMS!B:E,4,FALSE)</f>
        <v>964833.51920884999</v>
      </c>
      <c r="K24" s="22">
        <f t="shared" si="1"/>
        <v>-2.563681949977763</v>
      </c>
      <c r="L24" s="22">
        <f t="shared" si="2"/>
        <v>3.291150089353323E-3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596278.66410000005</v>
      </c>
      <c r="F25" s="25">
        <f>VLOOKUP(C25,RA!B29:I58,8,0)</f>
        <v>97450.145099999994</v>
      </c>
      <c r="G25" s="16">
        <f t="shared" si="0"/>
        <v>498828.51900000009</v>
      </c>
      <c r="H25" s="27">
        <f>RA!J29</f>
        <v>16.343054173687001</v>
      </c>
      <c r="I25" s="20">
        <f>VLOOKUP(B25,RMS!B:D,3,FALSE)</f>
        <v>596278.66468955798</v>
      </c>
      <c r="J25" s="21">
        <f>VLOOKUP(B25,RMS!B:E,4,FALSE)</f>
        <v>498828.51140624197</v>
      </c>
      <c r="K25" s="22">
        <f t="shared" si="1"/>
        <v>-5.8955792337656021E-4</v>
      </c>
      <c r="L25" s="22">
        <f t="shared" si="2"/>
        <v>7.5937581132166088E-3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1276494.7267</v>
      </c>
      <c r="F26" s="25">
        <f>VLOOKUP(C26,RA!B30:I59,8,0)</f>
        <v>151181.9019</v>
      </c>
      <c r="G26" s="16">
        <f t="shared" si="0"/>
        <v>1125312.8248000001</v>
      </c>
      <c r="H26" s="27">
        <f>RA!J30</f>
        <v>11.8435195021006</v>
      </c>
      <c r="I26" s="20">
        <f>VLOOKUP(B26,RMS!B:D,3,FALSE)</f>
        <v>1276494.7418522099</v>
      </c>
      <c r="J26" s="21">
        <f>VLOOKUP(B26,RMS!B:E,4,FALSE)</f>
        <v>1125312.82317295</v>
      </c>
      <c r="K26" s="22">
        <f t="shared" si="1"/>
        <v>-1.5152209904044867E-2</v>
      </c>
      <c r="L26" s="22">
        <f t="shared" si="2"/>
        <v>1.627050107344985E-3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1630924.6878</v>
      </c>
      <c r="F27" s="25">
        <f>VLOOKUP(C27,RA!B31:I60,8,0)</f>
        <v>-34398.264900000002</v>
      </c>
      <c r="G27" s="16">
        <f t="shared" si="0"/>
        <v>1665322.9527</v>
      </c>
      <c r="H27" s="27">
        <f>RA!J31</f>
        <v>-2.1091265070247198</v>
      </c>
      <c r="I27" s="20">
        <f>VLOOKUP(B27,RMS!B:D,3,FALSE)</f>
        <v>1630924.7840359299</v>
      </c>
      <c r="J27" s="21">
        <f>VLOOKUP(B27,RMS!B:E,4,FALSE)</f>
        <v>1665322.7958017699</v>
      </c>
      <c r="K27" s="22">
        <f t="shared" si="1"/>
        <v>-9.6235929988324642E-2</v>
      </c>
      <c r="L27" s="22">
        <f t="shared" si="2"/>
        <v>0.15689823008142412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122184.0999</v>
      </c>
      <c r="F28" s="25">
        <f>VLOOKUP(C28,RA!B32:I61,8,0)</f>
        <v>26865.103500000001</v>
      </c>
      <c r="G28" s="16">
        <f t="shared" si="0"/>
        <v>95318.996400000004</v>
      </c>
      <c r="H28" s="27">
        <f>RA!J32</f>
        <v>21.987397314370199</v>
      </c>
      <c r="I28" s="20">
        <f>VLOOKUP(B28,RMS!B:D,3,FALSE)</f>
        <v>122184.019101445</v>
      </c>
      <c r="J28" s="21">
        <f>VLOOKUP(B28,RMS!B:E,4,FALSE)</f>
        <v>95319.020757991006</v>
      </c>
      <c r="K28" s="22">
        <f t="shared" si="1"/>
        <v>8.0798555005458184E-2</v>
      </c>
      <c r="L28" s="22">
        <f t="shared" si="2"/>
        <v>-2.4357991002034396E-2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201245.97459999999</v>
      </c>
      <c r="F30" s="25">
        <f>VLOOKUP(C30,RA!B34:I64,8,0)</f>
        <v>30890.1037</v>
      </c>
      <c r="G30" s="16">
        <f t="shared" si="0"/>
        <v>170355.87089999998</v>
      </c>
      <c r="H30" s="27">
        <f>RA!J34</f>
        <v>15.3494268699773</v>
      </c>
      <c r="I30" s="20">
        <f>VLOOKUP(B30,RMS!B:D,3,FALSE)</f>
        <v>201245.97336</v>
      </c>
      <c r="J30" s="21">
        <f>VLOOKUP(B30,RMS!B:E,4,FALSE)</f>
        <v>170355.8695</v>
      </c>
      <c r="K30" s="22">
        <f t="shared" si="1"/>
        <v>1.2399999832268804E-3</v>
      </c>
      <c r="L30" s="22">
        <f t="shared" si="2"/>
        <v>1.3999999791849405E-3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5.0427</v>
      </c>
      <c r="F31" s="25">
        <f>VLOOKUP(C31,RA!B35:I65,8,0)</f>
        <v>0.50019999999999998</v>
      </c>
      <c r="G31" s="16">
        <f t="shared" si="0"/>
        <v>4.5425000000000004</v>
      </c>
      <c r="H31" s="27">
        <f>RA!J35</f>
        <v>9.9192892696373001</v>
      </c>
      <c r="I31" s="20">
        <f>VLOOKUP(B31,RMS!B:D,3,FALSE)</f>
        <v>5.0427</v>
      </c>
      <c r="J31" s="21">
        <f>VLOOKUP(B31,RMS!B:E,4,FALSE)</f>
        <v>4.5425000000000004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169833.37</v>
      </c>
      <c r="F32" s="25">
        <f>VLOOKUP(C32,RA!B34:I65,8,0)</f>
        <v>5644.94</v>
      </c>
      <c r="G32" s="16">
        <f t="shared" si="0"/>
        <v>164188.43</v>
      </c>
      <c r="H32" s="27">
        <f>RA!J34</f>
        <v>15.3494268699773</v>
      </c>
      <c r="I32" s="20">
        <f>VLOOKUP(B32,RMS!B:D,3,FALSE)</f>
        <v>169833.37</v>
      </c>
      <c r="J32" s="21">
        <f>VLOOKUP(B32,RMS!B:E,4,FALSE)</f>
        <v>164188.43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541787.97</v>
      </c>
      <c r="F33" s="25">
        <f>VLOOKUP(C33,RA!B34:I65,8,0)</f>
        <v>-93034.13</v>
      </c>
      <c r="G33" s="16">
        <f t="shared" si="0"/>
        <v>634822.1</v>
      </c>
      <c r="H33" s="27">
        <f>RA!J34</f>
        <v>15.3494268699773</v>
      </c>
      <c r="I33" s="20">
        <f>VLOOKUP(B33,RMS!B:D,3,FALSE)</f>
        <v>541787.97</v>
      </c>
      <c r="J33" s="21">
        <f>VLOOKUP(B33,RMS!B:E,4,FALSE)</f>
        <v>634822.1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779615.42</v>
      </c>
      <c r="F34" s="25">
        <f>VLOOKUP(C34,RA!B34:I66,8,0)</f>
        <v>-72608.58</v>
      </c>
      <c r="G34" s="16">
        <f t="shared" si="0"/>
        <v>852224</v>
      </c>
      <c r="H34" s="27">
        <f>RA!J35</f>
        <v>9.9192892696373001</v>
      </c>
      <c r="I34" s="20">
        <f>VLOOKUP(B34,RMS!B:D,3,FALSE)</f>
        <v>779615.42</v>
      </c>
      <c r="J34" s="21">
        <f>VLOOKUP(B34,RMS!B:E,4,FALSE)</f>
        <v>852224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475713.09</v>
      </c>
      <c r="F35" s="25">
        <f>VLOOKUP(C35,RA!B34:I67,8,0)</f>
        <v>-127230.54</v>
      </c>
      <c r="G35" s="16">
        <f t="shared" si="0"/>
        <v>602943.63</v>
      </c>
      <c r="H35" s="27">
        <f>RA!J34</f>
        <v>15.3494268699773</v>
      </c>
      <c r="I35" s="20">
        <f>VLOOKUP(B35,RMS!B:D,3,FALSE)</f>
        <v>475713.09</v>
      </c>
      <c r="J35" s="21">
        <f>VLOOKUP(B35,RMS!B:E,4,FALSE)</f>
        <v>602943.63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9.9192892696373001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82791.025699999998</v>
      </c>
      <c r="F37" s="25">
        <f>VLOOKUP(C37,RA!B8:I68,8,0)</f>
        <v>5807.7169000000004</v>
      </c>
      <c r="G37" s="16">
        <f t="shared" si="0"/>
        <v>76983.308799999999</v>
      </c>
      <c r="H37" s="27">
        <f>RA!J35</f>
        <v>9.9192892696373001</v>
      </c>
      <c r="I37" s="20">
        <f>VLOOKUP(B37,RMS!B:D,3,FALSE)</f>
        <v>82791.025641025597</v>
      </c>
      <c r="J37" s="21">
        <f>VLOOKUP(B37,RMS!B:E,4,FALSE)</f>
        <v>76983.309829059799</v>
      </c>
      <c r="K37" s="22">
        <f t="shared" si="1"/>
        <v>5.8974401326850057E-5</v>
      </c>
      <c r="L37" s="22">
        <f t="shared" si="2"/>
        <v>-1.0290598002029583E-3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422632.0466</v>
      </c>
      <c r="F38" s="25">
        <f>VLOOKUP(C38,RA!B8:I69,8,0)</f>
        <v>20965.372800000001</v>
      </c>
      <c r="G38" s="16">
        <f t="shared" si="0"/>
        <v>401666.67379999999</v>
      </c>
      <c r="H38" s="27">
        <f>RA!J36</f>
        <v>3.32381086237646</v>
      </c>
      <c r="I38" s="20">
        <f>VLOOKUP(B38,RMS!B:D,3,FALSE)</f>
        <v>422632.03834786301</v>
      </c>
      <c r="J38" s="21">
        <f>VLOOKUP(B38,RMS!B:E,4,FALSE)</f>
        <v>401666.67575128202</v>
      </c>
      <c r="K38" s="22">
        <f t="shared" si="1"/>
        <v>8.2521369913592935E-3</v>
      </c>
      <c r="L38" s="22">
        <f t="shared" si="2"/>
        <v>-1.9512820290401578E-3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236013.78</v>
      </c>
      <c r="F39" s="25">
        <f>VLOOKUP(C39,RA!B9:I70,8,0)</f>
        <v>-72493</v>
      </c>
      <c r="G39" s="16">
        <f t="shared" si="0"/>
        <v>308506.78000000003</v>
      </c>
      <c r="H39" s="27">
        <f>RA!J37</f>
        <v>-17.1716861856493</v>
      </c>
      <c r="I39" s="20">
        <f>VLOOKUP(B39,RMS!B:D,3,FALSE)</f>
        <v>236013.78</v>
      </c>
      <c r="J39" s="21">
        <f>VLOOKUP(B39,RMS!B:E,4,FALSE)</f>
        <v>308506.78000000003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116341.09</v>
      </c>
      <c r="F40" s="25">
        <f>VLOOKUP(C40,RA!B10:I71,8,0)</f>
        <v>11673.11</v>
      </c>
      <c r="G40" s="16">
        <f t="shared" si="0"/>
        <v>104667.98</v>
      </c>
      <c r="H40" s="27">
        <f>RA!J38</f>
        <v>-9.3133842837536491</v>
      </c>
      <c r="I40" s="20">
        <f>VLOOKUP(B40,RMS!B:D,3,FALSE)</f>
        <v>116341.09</v>
      </c>
      <c r="J40" s="21">
        <f>VLOOKUP(B40,RMS!B:E,4,FALSE)</f>
        <v>104667.98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-26.745225783045001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17449.6368</v>
      </c>
      <c r="F42" s="25">
        <f>VLOOKUP(C42,RA!B8:I72,8,0)</f>
        <v>1553.4816000000001</v>
      </c>
      <c r="G42" s="16">
        <f t="shared" si="0"/>
        <v>15896.155200000001</v>
      </c>
      <c r="H42" s="27">
        <f>RA!J39</f>
        <v>-26.745225783045001</v>
      </c>
      <c r="I42" s="20">
        <f>VLOOKUP(B42,RMS!B:D,3,FALSE)</f>
        <v>17449.636941229899</v>
      </c>
      <c r="J42" s="21">
        <f>VLOOKUP(B42,RMS!B:E,4,FALSE)</f>
        <v>15896.1552832615</v>
      </c>
      <c r="K42" s="22">
        <f t="shared" si="1"/>
        <v>-1.4122989887255244E-4</v>
      </c>
      <c r="L42" s="22">
        <f t="shared" si="2"/>
        <v>-8.3261498730280437E-5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20915277.980599999</v>
      </c>
      <c r="E7" s="53">
        <v>22838620.779599998</v>
      </c>
      <c r="F7" s="54">
        <v>91.578551009884194</v>
      </c>
      <c r="G7" s="53">
        <v>15811465.734200001</v>
      </c>
      <c r="H7" s="54">
        <v>32.279184815614698</v>
      </c>
      <c r="I7" s="53">
        <v>1490306.6939000001</v>
      </c>
      <c r="J7" s="54">
        <v>7.1254453097985904</v>
      </c>
      <c r="K7" s="53">
        <v>1885415.5314</v>
      </c>
      <c r="L7" s="54">
        <v>11.924356432825</v>
      </c>
      <c r="M7" s="54">
        <v>-0.20956061458060399</v>
      </c>
      <c r="N7" s="53">
        <v>40379598.085500002</v>
      </c>
      <c r="O7" s="53">
        <v>4003485591.3678999</v>
      </c>
      <c r="P7" s="53">
        <v>1009862</v>
      </c>
      <c r="Q7" s="53">
        <v>934125</v>
      </c>
      <c r="R7" s="54">
        <v>8.1078014184397205</v>
      </c>
      <c r="S7" s="53">
        <v>20.7110258437291</v>
      </c>
      <c r="T7" s="53">
        <v>20.836954481359601</v>
      </c>
      <c r="U7" s="55">
        <v>-0.60802704115473905</v>
      </c>
    </row>
    <row r="8" spans="1:23" ht="12" thickBot="1">
      <c r="A8" s="81">
        <v>42553</v>
      </c>
      <c r="B8" s="69" t="s">
        <v>6</v>
      </c>
      <c r="C8" s="70"/>
      <c r="D8" s="56">
        <v>618400.59409999999</v>
      </c>
      <c r="E8" s="56">
        <v>821456.57739999995</v>
      </c>
      <c r="F8" s="57">
        <v>75.280983939200496</v>
      </c>
      <c r="G8" s="56">
        <v>526674.20519999997</v>
      </c>
      <c r="H8" s="57">
        <v>17.416153666604501</v>
      </c>
      <c r="I8" s="56">
        <v>165141.8192</v>
      </c>
      <c r="J8" s="57">
        <v>26.704666970823698</v>
      </c>
      <c r="K8" s="56">
        <v>143756.17189999999</v>
      </c>
      <c r="L8" s="57">
        <v>27.295084984351899</v>
      </c>
      <c r="M8" s="57">
        <v>0.14876333320058299</v>
      </c>
      <c r="N8" s="56">
        <v>1192369.5639</v>
      </c>
      <c r="O8" s="56">
        <v>141479135.57530001</v>
      </c>
      <c r="P8" s="56">
        <v>24993</v>
      </c>
      <c r="Q8" s="56">
        <v>22276</v>
      </c>
      <c r="R8" s="57">
        <v>12.196983300413001</v>
      </c>
      <c r="S8" s="56">
        <v>24.742951790501301</v>
      </c>
      <c r="T8" s="56">
        <v>25.766249317651301</v>
      </c>
      <c r="U8" s="58">
        <v>-4.1357132156834302</v>
      </c>
    </row>
    <row r="9" spans="1:23" ht="12" thickBot="1">
      <c r="A9" s="82"/>
      <c r="B9" s="69" t="s">
        <v>7</v>
      </c>
      <c r="C9" s="70"/>
      <c r="D9" s="56">
        <v>114478.01119999999</v>
      </c>
      <c r="E9" s="56">
        <v>160459.41639999999</v>
      </c>
      <c r="F9" s="57">
        <v>71.343903504313104</v>
      </c>
      <c r="G9" s="56">
        <v>200499.5655</v>
      </c>
      <c r="H9" s="57">
        <v>-42.903611329771202</v>
      </c>
      <c r="I9" s="56">
        <v>24695.886200000001</v>
      </c>
      <c r="J9" s="57">
        <v>21.5726024073346</v>
      </c>
      <c r="K9" s="56">
        <v>23197.518700000001</v>
      </c>
      <c r="L9" s="57">
        <v>11.5698598359307</v>
      </c>
      <c r="M9" s="57">
        <v>6.4591714285372998E-2</v>
      </c>
      <c r="N9" s="56">
        <v>205876.83300000001</v>
      </c>
      <c r="O9" s="56">
        <v>20239368.7062</v>
      </c>
      <c r="P9" s="56">
        <v>6070</v>
      </c>
      <c r="Q9" s="56">
        <v>4985</v>
      </c>
      <c r="R9" s="57">
        <v>21.765295887663001</v>
      </c>
      <c r="S9" s="56">
        <v>18.8596394069193</v>
      </c>
      <c r="T9" s="56">
        <v>18.334768665997998</v>
      </c>
      <c r="U9" s="58">
        <v>2.7830369902444398</v>
      </c>
    </row>
    <row r="10" spans="1:23" ht="12" thickBot="1">
      <c r="A10" s="82"/>
      <c r="B10" s="69" t="s">
        <v>8</v>
      </c>
      <c r="C10" s="70"/>
      <c r="D10" s="56">
        <v>196923.31469999999</v>
      </c>
      <c r="E10" s="56">
        <v>228392.14730000001</v>
      </c>
      <c r="F10" s="57">
        <v>86.221578555997894</v>
      </c>
      <c r="G10" s="56">
        <v>145571.1292</v>
      </c>
      <c r="H10" s="57">
        <v>35.276353066855201</v>
      </c>
      <c r="I10" s="56">
        <v>54317.1783</v>
      </c>
      <c r="J10" s="57">
        <v>27.582908800183802</v>
      </c>
      <c r="K10" s="56">
        <v>40873.266799999998</v>
      </c>
      <c r="L10" s="57">
        <v>28.077866143254401</v>
      </c>
      <c r="M10" s="57">
        <v>0.32891698052380802</v>
      </c>
      <c r="N10" s="56">
        <v>327387.77069999999</v>
      </c>
      <c r="O10" s="56">
        <v>35861815.449100003</v>
      </c>
      <c r="P10" s="56">
        <v>108210</v>
      </c>
      <c r="Q10" s="56">
        <v>98769</v>
      </c>
      <c r="R10" s="57">
        <v>9.5586671931476399</v>
      </c>
      <c r="S10" s="56">
        <v>1.8198254754643799</v>
      </c>
      <c r="T10" s="56">
        <v>1.3209048993105099</v>
      </c>
      <c r="U10" s="58">
        <v>27.415847446939999</v>
      </c>
    </row>
    <row r="11" spans="1:23" ht="12" thickBot="1">
      <c r="A11" s="82"/>
      <c r="B11" s="69" t="s">
        <v>9</v>
      </c>
      <c r="C11" s="70"/>
      <c r="D11" s="56">
        <v>66868.565400000007</v>
      </c>
      <c r="E11" s="56">
        <v>70037.210300000006</v>
      </c>
      <c r="F11" s="57">
        <v>95.475769399684395</v>
      </c>
      <c r="G11" s="56">
        <v>53593.9663</v>
      </c>
      <c r="H11" s="57">
        <v>24.768831300324901</v>
      </c>
      <c r="I11" s="56">
        <v>6200.7380999999996</v>
      </c>
      <c r="J11" s="57">
        <v>9.2730239730849693</v>
      </c>
      <c r="K11" s="56">
        <v>12266.214</v>
      </c>
      <c r="L11" s="57">
        <v>22.887304013548999</v>
      </c>
      <c r="M11" s="57">
        <v>-0.49448639164456099</v>
      </c>
      <c r="N11" s="56">
        <v>124099.94349999999</v>
      </c>
      <c r="O11" s="56">
        <v>12083449.503599999</v>
      </c>
      <c r="P11" s="56">
        <v>3294</v>
      </c>
      <c r="Q11" s="56">
        <v>2808</v>
      </c>
      <c r="R11" s="57">
        <v>17.307692307692299</v>
      </c>
      <c r="S11" s="56">
        <v>20.3001109289618</v>
      </c>
      <c r="T11" s="56">
        <v>20.381544907407399</v>
      </c>
      <c r="U11" s="58">
        <v>-0.40115041110183802</v>
      </c>
    </row>
    <row r="12" spans="1:23" ht="12" thickBot="1">
      <c r="A12" s="82"/>
      <c r="B12" s="69" t="s">
        <v>10</v>
      </c>
      <c r="C12" s="70"/>
      <c r="D12" s="56">
        <v>208383.2341</v>
      </c>
      <c r="E12" s="56">
        <v>214916.34849999999</v>
      </c>
      <c r="F12" s="57">
        <v>96.960159408254597</v>
      </c>
      <c r="G12" s="56">
        <v>169331.37659999999</v>
      </c>
      <c r="H12" s="57">
        <v>23.062387068552301</v>
      </c>
      <c r="I12" s="56">
        <v>35735.164700000001</v>
      </c>
      <c r="J12" s="57">
        <v>17.1487715191383</v>
      </c>
      <c r="K12" s="56">
        <v>26202.861499999999</v>
      </c>
      <c r="L12" s="57">
        <v>15.4743096206542</v>
      </c>
      <c r="M12" s="57">
        <v>0.36378863430621899</v>
      </c>
      <c r="N12" s="56">
        <v>451424.57179999998</v>
      </c>
      <c r="O12" s="56">
        <v>43102306.263400003</v>
      </c>
      <c r="P12" s="56">
        <v>2353</v>
      </c>
      <c r="Q12" s="56">
        <v>2214</v>
      </c>
      <c r="R12" s="57">
        <v>6.2782294489611497</v>
      </c>
      <c r="S12" s="56">
        <v>88.560660475988101</v>
      </c>
      <c r="T12" s="56">
        <v>109.77476860885299</v>
      </c>
      <c r="U12" s="58">
        <v>-23.954324661587801</v>
      </c>
    </row>
    <row r="13" spans="1:23" ht="12" thickBot="1">
      <c r="A13" s="82"/>
      <c r="B13" s="69" t="s">
        <v>11</v>
      </c>
      <c r="C13" s="70"/>
      <c r="D13" s="56">
        <v>266517.62439999997</v>
      </c>
      <c r="E13" s="56">
        <v>411101.9584</v>
      </c>
      <c r="F13" s="57">
        <v>64.830054674825902</v>
      </c>
      <c r="G13" s="56">
        <v>259605.09820000001</v>
      </c>
      <c r="H13" s="57">
        <v>2.6627081855975501</v>
      </c>
      <c r="I13" s="56">
        <v>79987.948699999994</v>
      </c>
      <c r="J13" s="57">
        <v>30.0122548668493</v>
      </c>
      <c r="K13" s="56">
        <v>71909.569000000003</v>
      </c>
      <c r="L13" s="57">
        <v>27.699598158353901</v>
      </c>
      <c r="M13" s="57">
        <v>0.112340816560867</v>
      </c>
      <c r="N13" s="56">
        <v>494858.41149999999</v>
      </c>
      <c r="O13" s="56">
        <v>61688208.465899996</v>
      </c>
      <c r="P13" s="56">
        <v>11441</v>
      </c>
      <c r="Q13" s="56">
        <v>10331</v>
      </c>
      <c r="R13" s="57">
        <v>10.7443616300455</v>
      </c>
      <c r="S13" s="56">
        <v>23.294958867231902</v>
      </c>
      <c r="T13" s="56">
        <v>22.102486409834501</v>
      </c>
      <c r="U13" s="58">
        <v>5.1190150804464798</v>
      </c>
    </row>
    <row r="14" spans="1:23" ht="12" thickBot="1">
      <c r="A14" s="82"/>
      <c r="B14" s="69" t="s">
        <v>12</v>
      </c>
      <c r="C14" s="70"/>
      <c r="D14" s="56">
        <v>137973.32209999999</v>
      </c>
      <c r="E14" s="56">
        <v>198101.57459999999</v>
      </c>
      <c r="F14" s="57">
        <v>69.647766494835295</v>
      </c>
      <c r="G14" s="56">
        <v>177212.35639999999</v>
      </c>
      <c r="H14" s="57">
        <v>-22.1423805298489</v>
      </c>
      <c r="I14" s="56">
        <v>31038.9836</v>
      </c>
      <c r="J14" s="57">
        <v>22.496366056550901</v>
      </c>
      <c r="K14" s="56">
        <v>37384.761700000003</v>
      </c>
      <c r="L14" s="57">
        <v>21.096024261206701</v>
      </c>
      <c r="M14" s="57">
        <v>-0.16974237126139</v>
      </c>
      <c r="N14" s="56">
        <v>245762.99299999999</v>
      </c>
      <c r="O14" s="56">
        <v>28351121.753899999</v>
      </c>
      <c r="P14" s="56">
        <v>3203</v>
      </c>
      <c r="Q14" s="56">
        <v>2304</v>
      </c>
      <c r="R14" s="57">
        <v>39.0190972222222</v>
      </c>
      <c r="S14" s="56">
        <v>43.076279144551997</v>
      </c>
      <c r="T14" s="56">
        <v>46.783711328125001</v>
      </c>
      <c r="U14" s="58">
        <v>-8.6066676537495308</v>
      </c>
    </row>
    <row r="15" spans="1:23" ht="12" thickBot="1">
      <c r="A15" s="82"/>
      <c r="B15" s="69" t="s">
        <v>13</v>
      </c>
      <c r="C15" s="70"/>
      <c r="D15" s="56">
        <v>106586.42849999999</v>
      </c>
      <c r="E15" s="56">
        <v>153712.77729999999</v>
      </c>
      <c r="F15" s="57">
        <v>69.341293789764904</v>
      </c>
      <c r="G15" s="56">
        <v>120659.9112</v>
      </c>
      <c r="H15" s="57">
        <v>-11.6637602000821</v>
      </c>
      <c r="I15" s="56">
        <v>19448.897099999998</v>
      </c>
      <c r="J15" s="57">
        <v>18.247067073834799</v>
      </c>
      <c r="K15" s="56">
        <v>24113.801100000001</v>
      </c>
      <c r="L15" s="57">
        <v>19.984931913326299</v>
      </c>
      <c r="M15" s="57">
        <v>-0.19345369818116301</v>
      </c>
      <c r="N15" s="56">
        <v>197634.36809999999</v>
      </c>
      <c r="O15" s="56">
        <v>23723436.409000002</v>
      </c>
      <c r="P15" s="56">
        <v>5013</v>
      </c>
      <c r="Q15" s="56">
        <v>4453</v>
      </c>
      <c r="R15" s="57">
        <v>12.575791601167801</v>
      </c>
      <c r="S15" s="56">
        <v>21.262004488330302</v>
      </c>
      <c r="T15" s="56">
        <v>20.446427037951899</v>
      </c>
      <c r="U15" s="58">
        <v>3.8358445969947401</v>
      </c>
    </row>
    <row r="16" spans="1:23" ht="12" thickBot="1">
      <c r="A16" s="82"/>
      <c r="B16" s="69" t="s">
        <v>14</v>
      </c>
      <c r="C16" s="70"/>
      <c r="D16" s="56">
        <v>999339.23360000004</v>
      </c>
      <c r="E16" s="56">
        <v>1260900.2353000001</v>
      </c>
      <c r="F16" s="57">
        <v>79.256011349877497</v>
      </c>
      <c r="G16" s="56">
        <v>754975.16269999999</v>
      </c>
      <c r="H16" s="57">
        <v>32.367166891436099</v>
      </c>
      <c r="I16" s="56">
        <v>49947.008999999998</v>
      </c>
      <c r="J16" s="57">
        <v>4.9980034127222099</v>
      </c>
      <c r="K16" s="56">
        <v>49672.062599999997</v>
      </c>
      <c r="L16" s="57">
        <v>6.5792975787917296</v>
      </c>
      <c r="M16" s="57">
        <v>5.5352321930759998E-3</v>
      </c>
      <c r="N16" s="56">
        <v>1897499.1683</v>
      </c>
      <c r="O16" s="56">
        <v>203641768.33809999</v>
      </c>
      <c r="P16" s="56">
        <v>57185</v>
      </c>
      <c r="Q16" s="56">
        <v>53157</v>
      </c>
      <c r="R16" s="57">
        <v>7.5775532855503398</v>
      </c>
      <c r="S16" s="56">
        <v>17.4755483710763</v>
      </c>
      <c r="T16" s="56">
        <v>16.8963623737231</v>
      </c>
      <c r="U16" s="58">
        <v>3.3142650808704301</v>
      </c>
    </row>
    <row r="17" spans="1:21" ht="12" thickBot="1">
      <c r="A17" s="82"/>
      <c r="B17" s="69" t="s">
        <v>15</v>
      </c>
      <c r="C17" s="70"/>
      <c r="D17" s="56">
        <v>540283.87820000004</v>
      </c>
      <c r="E17" s="56">
        <v>1029968.2164</v>
      </c>
      <c r="F17" s="57">
        <v>52.456364147665603</v>
      </c>
      <c r="G17" s="56">
        <v>411610.2548</v>
      </c>
      <c r="H17" s="57">
        <v>31.261034412887</v>
      </c>
      <c r="I17" s="56">
        <v>60579.716899999999</v>
      </c>
      <c r="J17" s="57">
        <v>11.2125716395289</v>
      </c>
      <c r="K17" s="56">
        <v>54327.527199999997</v>
      </c>
      <c r="L17" s="57">
        <v>13.1987788366443</v>
      </c>
      <c r="M17" s="57">
        <v>0.115083274027609</v>
      </c>
      <c r="N17" s="56">
        <v>1606204.1296000001</v>
      </c>
      <c r="O17" s="56">
        <v>221351762.81189999</v>
      </c>
      <c r="P17" s="56">
        <v>12926</v>
      </c>
      <c r="Q17" s="56">
        <v>11586</v>
      </c>
      <c r="R17" s="57">
        <v>11.5656827205248</v>
      </c>
      <c r="S17" s="56">
        <v>41.798226690391502</v>
      </c>
      <c r="T17" s="56">
        <v>92.000712187122403</v>
      </c>
      <c r="U17" s="58">
        <v>-120.106735313418</v>
      </c>
    </row>
    <row r="18" spans="1:21" ht="12" customHeight="1" thickBot="1">
      <c r="A18" s="82"/>
      <c r="B18" s="69" t="s">
        <v>16</v>
      </c>
      <c r="C18" s="70"/>
      <c r="D18" s="56">
        <v>2075052.3995999999</v>
      </c>
      <c r="E18" s="56">
        <v>2471366.679</v>
      </c>
      <c r="F18" s="57">
        <v>83.963760506783103</v>
      </c>
      <c r="G18" s="56">
        <v>1707232.3973999999</v>
      </c>
      <c r="H18" s="57">
        <v>21.5448115183478</v>
      </c>
      <c r="I18" s="56">
        <v>266544.47529999999</v>
      </c>
      <c r="J18" s="57">
        <v>12.845192504602799</v>
      </c>
      <c r="K18" s="56">
        <v>266936.86680000002</v>
      </c>
      <c r="L18" s="57">
        <v>15.635649089516299</v>
      </c>
      <c r="M18" s="57">
        <v>-1.469978668379E-3</v>
      </c>
      <c r="N18" s="56">
        <v>3845684.5780000002</v>
      </c>
      <c r="O18" s="56">
        <v>423876861.47960001</v>
      </c>
      <c r="P18" s="56">
        <v>92649</v>
      </c>
      <c r="Q18" s="56">
        <v>81671</v>
      </c>
      <c r="R18" s="57">
        <v>13.441735744634</v>
      </c>
      <c r="S18" s="56">
        <v>22.3969217109737</v>
      </c>
      <c r="T18" s="56">
        <v>21.680059977225699</v>
      </c>
      <c r="U18" s="58">
        <v>3.2007154509842501</v>
      </c>
    </row>
    <row r="19" spans="1:21" ht="12" customHeight="1" thickBot="1">
      <c r="A19" s="82"/>
      <c r="B19" s="69" t="s">
        <v>17</v>
      </c>
      <c r="C19" s="70"/>
      <c r="D19" s="56">
        <v>564928.02540000004</v>
      </c>
      <c r="E19" s="56">
        <v>740629.6</v>
      </c>
      <c r="F19" s="57">
        <v>76.276727989267499</v>
      </c>
      <c r="G19" s="56">
        <v>391502.4068</v>
      </c>
      <c r="H19" s="57">
        <v>44.297459118455699</v>
      </c>
      <c r="I19" s="56">
        <v>13472.2826</v>
      </c>
      <c r="J19" s="57">
        <v>2.3847785902391498</v>
      </c>
      <c r="K19" s="56">
        <v>35868.115599999997</v>
      </c>
      <c r="L19" s="57">
        <v>9.1616590286565796</v>
      </c>
      <c r="M19" s="57">
        <v>-0.624393911566405</v>
      </c>
      <c r="N19" s="56">
        <v>1092999.1532000001</v>
      </c>
      <c r="O19" s="56">
        <v>125746068.6389</v>
      </c>
      <c r="P19" s="56">
        <v>9460</v>
      </c>
      <c r="Q19" s="56">
        <v>8487</v>
      </c>
      <c r="R19" s="57">
        <v>11.4645929067986</v>
      </c>
      <c r="S19" s="56">
        <v>59.717550253699798</v>
      </c>
      <c r="T19" s="56">
        <v>62.221176835159703</v>
      </c>
      <c r="U19" s="58">
        <v>-4.1924468951315701</v>
      </c>
    </row>
    <row r="20" spans="1:21" ht="12" thickBot="1">
      <c r="A20" s="82"/>
      <c r="B20" s="69" t="s">
        <v>18</v>
      </c>
      <c r="C20" s="70"/>
      <c r="D20" s="56">
        <v>1116681.4458999999</v>
      </c>
      <c r="E20" s="56">
        <v>1336147.0094000001</v>
      </c>
      <c r="F20" s="57">
        <v>83.574744249246095</v>
      </c>
      <c r="G20" s="56">
        <v>826289.18090000004</v>
      </c>
      <c r="H20" s="57">
        <v>35.144144654502497</v>
      </c>
      <c r="I20" s="56">
        <v>110116.84480000001</v>
      </c>
      <c r="J20" s="57">
        <v>9.8610794693781507</v>
      </c>
      <c r="K20" s="56">
        <v>75794.146800000002</v>
      </c>
      <c r="L20" s="57">
        <v>9.1728354372792893</v>
      </c>
      <c r="M20" s="57">
        <v>0.45284101014512601</v>
      </c>
      <c r="N20" s="56">
        <v>2190528.0451000002</v>
      </c>
      <c r="O20" s="56">
        <v>227299018.64680001</v>
      </c>
      <c r="P20" s="56">
        <v>43608</v>
      </c>
      <c r="Q20" s="56">
        <v>40389</v>
      </c>
      <c r="R20" s="57">
        <v>7.9699918294585199</v>
      </c>
      <c r="S20" s="56">
        <v>25.607261188314101</v>
      </c>
      <c r="T20" s="56">
        <v>26.587600564510101</v>
      </c>
      <c r="U20" s="58">
        <v>-3.8283648102259802</v>
      </c>
    </row>
    <row r="21" spans="1:21" ht="12" customHeight="1" thickBot="1">
      <c r="A21" s="82"/>
      <c r="B21" s="69" t="s">
        <v>19</v>
      </c>
      <c r="C21" s="70"/>
      <c r="D21" s="56">
        <v>378537.6568</v>
      </c>
      <c r="E21" s="56">
        <v>477101.12770000001</v>
      </c>
      <c r="F21" s="57">
        <v>79.341178383888405</v>
      </c>
      <c r="G21" s="56">
        <v>300396.43199999997</v>
      </c>
      <c r="H21" s="57">
        <v>26.012700710107001</v>
      </c>
      <c r="I21" s="56">
        <v>57363.921300000002</v>
      </c>
      <c r="J21" s="57">
        <v>15.154085800850201</v>
      </c>
      <c r="K21" s="56">
        <v>39854.344599999997</v>
      </c>
      <c r="L21" s="57">
        <v>13.267249658943999</v>
      </c>
      <c r="M21" s="57">
        <v>0.43933922074834503</v>
      </c>
      <c r="N21" s="56">
        <v>700826.19389999995</v>
      </c>
      <c r="O21" s="56">
        <v>76232015.258300006</v>
      </c>
      <c r="P21" s="56">
        <v>31731</v>
      </c>
      <c r="Q21" s="56">
        <v>28545</v>
      </c>
      <c r="R21" s="57">
        <v>11.161324224908</v>
      </c>
      <c r="S21" s="56">
        <v>11.929584847625399</v>
      </c>
      <c r="T21" s="56">
        <v>11.290542550359101</v>
      </c>
      <c r="U21" s="58">
        <v>5.3567857174298297</v>
      </c>
    </row>
    <row r="22" spans="1:21" ht="12" customHeight="1" thickBot="1">
      <c r="A22" s="82"/>
      <c r="B22" s="69" t="s">
        <v>20</v>
      </c>
      <c r="C22" s="70"/>
      <c r="D22" s="56">
        <v>1485931.6466999999</v>
      </c>
      <c r="E22" s="56">
        <v>1771407.5567999999</v>
      </c>
      <c r="F22" s="57">
        <v>83.884233246938095</v>
      </c>
      <c r="G22" s="56">
        <v>1173671.4898000001</v>
      </c>
      <c r="H22" s="57">
        <v>26.605413832895501</v>
      </c>
      <c r="I22" s="56">
        <v>20014.339400000001</v>
      </c>
      <c r="J22" s="57">
        <v>1.3469219425031</v>
      </c>
      <c r="K22" s="56">
        <v>182276.07769999999</v>
      </c>
      <c r="L22" s="57">
        <v>15.530417095763401</v>
      </c>
      <c r="M22" s="57">
        <v>-0.89019766250982901</v>
      </c>
      <c r="N22" s="56">
        <v>2824319.6641000002</v>
      </c>
      <c r="O22" s="56">
        <v>263151003.87709999</v>
      </c>
      <c r="P22" s="56">
        <v>88437</v>
      </c>
      <c r="Q22" s="56">
        <v>81918</v>
      </c>
      <c r="R22" s="57">
        <v>7.9579579579579498</v>
      </c>
      <c r="S22" s="56">
        <v>16.802148950100101</v>
      </c>
      <c r="T22" s="56">
        <v>16.3381432334774</v>
      </c>
      <c r="U22" s="58">
        <v>2.76158554480575</v>
      </c>
    </row>
    <row r="23" spans="1:21" ht="12" thickBot="1">
      <c r="A23" s="82"/>
      <c r="B23" s="69" t="s">
        <v>21</v>
      </c>
      <c r="C23" s="70"/>
      <c r="D23" s="56">
        <v>2698677.5469999998</v>
      </c>
      <c r="E23" s="56">
        <v>3299625.5608999999</v>
      </c>
      <c r="F23" s="57">
        <v>81.7873876047897</v>
      </c>
      <c r="G23" s="56">
        <v>2431068.5386000001</v>
      </c>
      <c r="H23" s="57">
        <v>11.007875925789801</v>
      </c>
      <c r="I23" s="56">
        <v>205532.83100000001</v>
      </c>
      <c r="J23" s="57">
        <v>7.6160573992428899</v>
      </c>
      <c r="K23" s="56">
        <v>335042.63500000001</v>
      </c>
      <c r="L23" s="57">
        <v>13.7817025591941</v>
      </c>
      <c r="M23" s="57">
        <v>-0.38654723450345402</v>
      </c>
      <c r="N23" s="56">
        <v>5255835.1078000003</v>
      </c>
      <c r="O23" s="56">
        <v>583487070.71529996</v>
      </c>
      <c r="P23" s="56">
        <v>79673</v>
      </c>
      <c r="Q23" s="56">
        <v>76625</v>
      </c>
      <c r="R23" s="57">
        <v>3.97781402936379</v>
      </c>
      <c r="S23" s="56">
        <v>33.871920813826499</v>
      </c>
      <c r="T23" s="56">
        <v>33.372366209461703</v>
      </c>
      <c r="U23" s="58">
        <v>1.4748339992603401</v>
      </c>
    </row>
    <row r="24" spans="1:21" ht="12" thickBot="1">
      <c r="A24" s="82"/>
      <c r="B24" s="69" t="s">
        <v>22</v>
      </c>
      <c r="C24" s="70"/>
      <c r="D24" s="56">
        <v>359222.93920000002</v>
      </c>
      <c r="E24" s="56">
        <v>342112.08039999998</v>
      </c>
      <c r="F24" s="57">
        <v>105.001535982007</v>
      </c>
      <c r="G24" s="56">
        <v>255414.58429999999</v>
      </c>
      <c r="H24" s="57">
        <v>40.643080419429303</v>
      </c>
      <c r="I24" s="56">
        <v>51204.120199999998</v>
      </c>
      <c r="J24" s="57">
        <v>14.2541343027907</v>
      </c>
      <c r="K24" s="56">
        <v>47291.429799999998</v>
      </c>
      <c r="L24" s="57">
        <v>18.515555769694501</v>
      </c>
      <c r="M24" s="57">
        <v>8.2735718005295E-2</v>
      </c>
      <c r="N24" s="56">
        <v>662544.00619999995</v>
      </c>
      <c r="O24" s="56">
        <v>54781484.4331</v>
      </c>
      <c r="P24" s="56">
        <v>32682</v>
      </c>
      <c r="Q24" s="56">
        <v>29315</v>
      </c>
      <c r="R24" s="57">
        <v>11.485587583148501</v>
      </c>
      <c r="S24" s="56">
        <v>10.9914613303959</v>
      </c>
      <c r="T24" s="56">
        <v>10.3469577690602</v>
      </c>
      <c r="U24" s="58">
        <v>5.8636749196706699</v>
      </c>
    </row>
    <row r="25" spans="1:21" ht="12" thickBot="1">
      <c r="A25" s="82"/>
      <c r="B25" s="69" t="s">
        <v>23</v>
      </c>
      <c r="C25" s="70"/>
      <c r="D25" s="56">
        <v>340822.13319999998</v>
      </c>
      <c r="E25" s="56">
        <v>387583.0086</v>
      </c>
      <c r="F25" s="57">
        <v>87.935261772979601</v>
      </c>
      <c r="G25" s="56">
        <v>220861.3198</v>
      </c>
      <c r="H25" s="57">
        <v>54.3149943632638</v>
      </c>
      <c r="I25" s="56">
        <v>29084.464</v>
      </c>
      <c r="J25" s="57">
        <v>8.5336194944043609</v>
      </c>
      <c r="K25" s="56">
        <v>17868.062600000001</v>
      </c>
      <c r="L25" s="57">
        <v>8.0901728814173293</v>
      </c>
      <c r="M25" s="57">
        <v>0.62773461516751095</v>
      </c>
      <c r="N25" s="56">
        <v>623524.80669999996</v>
      </c>
      <c r="O25" s="56">
        <v>67812559.273699999</v>
      </c>
      <c r="P25" s="56">
        <v>20858</v>
      </c>
      <c r="Q25" s="56">
        <v>18388</v>
      </c>
      <c r="R25" s="57">
        <v>13.4326734827061</v>
      </c>
      <c r="S25" s="56">
        <v>16.3401156966152</v>
      </c>
      <c r="T25" s="56">
        <v>15.3743024526865</v>
      </c>
      <c r="U25" s="58">
        <v>5.9106879159291301</v>
      </c>
    </row>
    <row r="26" spans="1:21" ht="12" thickBot="1">
      <c r="A26" s="82"/>
      <c r="B26" s="69" t="s">
        <v>24</v>
      </c>
      <c r="C26" s="70"/>
      <c r="D26" s="56">
        <v>672432.38130000001</v>
      </c>
      <c r="E26" s="56">
        <v>846575.9301</v>
      </c>
      <c r="F26" s="57">
        <v>79.429659808609301</v>
      </c>
      <c r="G26" s="56">
        <v>620339.24509999994</v>
      </c>
      <c r="H26" s="57">
        <v>8.3975238728612993</v>
      </c>
      <c r="I26" s="56">
        <v>128949.7153</v>
      </c>
      <c r="J26" s="57">
        <v>19.1766070293498</v>
      </c>
      <c r="K26" s="56">
        <v>121845.6623</v>
      </c>
      <c r="L26" s="57">
        <v>19.641778794820301</v>
      </c>
      <c r="M26" s="57">
        <v>5.8303700483887E-2</v>
      </c>
      <c r="N26" s="56">
        <v>1277304.4276000001</v>
      </c>
      <c r="O26" s="56">
        <v>129587650.24959999</v>
      </c>
      <c r="P26" s="56">
        <v>45280</v>
      </c>
      <c r="Q26" s="56">
        <v>44179</v>
      </c>
      <c r="R26" s="57">
        <v>2.4921342719391499</v>
      </c>
      <c r="S26" s="56">
        <v>14.850538456272099</v>
      </c>
      <c r="T26" s="56">
        <v>13.6913928857602</v>
      </c>
      <c r="U26" s="58">
        <v>7.8054110558012901</v>
      </c>
    </row>
    <row r="27" spans="1:21" ht="12" thickBot="1">
      <c r="A27" s="82"/>
      <c r="B27" s="69" t="s">
        <v>25</v>
      </c>
      <c r="C27" s="70"/>
      <c r="D27" s="56">
        <v>269777.29190000001</v>
      </c>
      <c r="E27" s="56">
        <v>369483.25410000002</v>
      </c>
      <c r="F27" s="57">
        <v>73.014754770722405</v>
      </c>
      <c r="G27" s="56">
        <v>222137.0558</v>
      </c>
      <c r="H27" s="57">
        <v>21.446325525666801</v>
      </c>
      <c r="I27" s="56">
        <v>65346.337500000001</v>
      </c>
      <c r="J27" s="57">
        <v>24.222326882954398</v>
      </c>
      <c r="K27" s="56">
        <v>61995.231200000002</v>
      </c>
      <c r="L27" s="57">
        <v>27.908549961073199</v>
      </c>
      <c r="M27" s="57">
        <v>5.4054259257283001E-2</v>
      </c>
      <c r="N27" s="56">
        <v>500840.11829999997</v>
      </c>
      <c r="O27" s="56">
        <v>43827121.297200002</v>
      </c>
      <c r="P27" s="56">
        <v>33148</v>
      </c>
      <c r="Q27" s="56">
        <v>29947</v>
      </c>
      <c r="R27" s="57">
        <v>10.688883694527</v>
      </c>
      <c r="S27" s="56">
        <v>8.1385692017618005</v>
      </c>
      <c r="T27" s="56">
        <v>7.7157253280796096</v>
      </c>
      <c r="U27" s="58">
        <v>5.1955554250328504</v>
      </c>
    </row>
    <row r="28" spans="1:21" ht="12" thickBot="1">
      <c r="A28" s="82"/>
      <c r="B28" s="69" t="s">
        <v>26</v>
      </c>
      <c r="C28" s="70"/>
      <c r="D28" s="56">
        <v>1028149.6824</v>
      </c>
      <c r="E28" s="56">
        <v>1087063.0094000001</v>
      </c>
      <c r="F28" s="57">
        <v>94.580504856611995</v>
      </c>
      <c r="G28" s="56">
        <v>722993.2023</v>
      </c>
      <c r="H28" s="57">
        <v>42.207378870123598</v>
      </c>
      <c r="I28" s="56">
        <v>63316.159899999999</v>
      </c>
      <c r="J28" s="57">
        <v>6.15826284672886</v>
      </c>
      <c r="K28" s="56">
        <v>19074.336500000001</v>
      </c>
      <c r="L28" s="57">
        <v>2.6382456210266398</v>
      </c>
      <c r="M28" s="57">
        <v>2.3194423250318601</v>
      </c>
      <c r="N28" s="56">
        <v>1978271.8315000001</v>
      </c>
      <c r="O28" s="56">
        <v>187303757.7114</v>
      </c>
      <c r="P28" s="56">
        <v>43368</v>
      </c>
      <c r="Q28" s="56">
        <v>38786</v>
      </c>
      <c r="R28" s="57">
        <v>11.813540968390599</v>
      </c>
      <c r="S28" s="56">
        <v>23.707565080243501</v>
      </c>
      <c r="T28" s="56">
        <v>24.496523206827199</v>
      </c>
      <c r="U28" s="58">
        <v>-3.3278749796248799</v>
      </c>
    </row>
    <row r="29" spans="1:21" ht="12" thickBot="1">
      <c r="A29" s="82"/>
      <c r="B29" s="69" t="s">
        <v>27</v>
      </c>
      <c r="C29" s="70"/>
      <c r="D29" s="56">
        <v>596278.66410000005</v>
      </c>
      <c r="E29" s="56">
        <v>737905.7426</v>
      </c>
      <c r="F29" s="57">
        <v>80.806887611285006</v>
      </c>
      <c r="G29" s="56">
        <v>545970.13589999999</v>
      </c>
      <c r="H29" s="57">
        <v>9.2145201526580198</v>
      </c>
      <c r="I29" s="56">
        <v>97450.145099999994</v>
      </c>
      <c r="J29" s="57">
        <v>16.343054173687001</v>
      </c>
      <c r="K29" s="56">
        <v>80163.107199999999</v>
      </c>
      <c r="L29" s="57">
        <v>14.6826908522855</v>
      </c>
      <c r="M29" s="57">
        <v>0.21564830136724</v>
      </c>
      <c r="N29" s="56">
        <v>1161131.5673</v>
      </c>
      <c r="O29" s="56">
        <v>138692679.4384</v>
      </c>
      <c r="P29" s="56">
        <v>96211</v>
      </c>
      <c r="Q29" s="56">
        <v>93180</v>
      </c>
      <c r="R29" s="57">
        <v>3.2528439579308799</v>
      </c>
      <c r="S29" s="56">
        <v>6.1976142447329297</v>
      </c>
      <c r="T29" s="56">
        <v>6.0619543163768999</v>
      </c>
      <c r="U29" s="58">
        <v>2.1889056498041399</v>
      </c>
    </row>
    <row r="30" spans="1:21" ht="12" thickBot="1">
      <c r="A30" s="82"/>
      <c r="B30" s="69" t="s">
        <v>28</v>
      </c>
      <c r="C30" s="70"/>
      <c r="D30" s="56">
        <v>1276494.7267</v>
      </c>
      <c r="E30" s="56">
        <v>1511973.8203</v>
      </c>
      <c r="F30" s="57">
        <v>84.425716210266302</v>
      </c>
      <c r="G30" s="56">
        <v>1103127.4401</v>
      </c>
      <c r="H30" s="57">
        <v>15.715979885722399</v>
      </c>
      <c r="I30" s="56">
        <v>151181.9019</v>
      </c>
      <c r="J30" s="57">
        <v>11.8435195021006</v>
      </c>
      <c r="K30" s="56">
        <v>99304.957999999999</v>
      </c>
      <c r="L30" s="57">
        <v>9.0021292545309102</v>
      </c>
      <c r="M30" s="57">
        <v>0.52240034077653996</v>
      </c>
      <c r="N30" s="56">
        <v>2422243.7272000001</v>
      </c>
      <c r="O30" s="56">
        <v>216154104.8213</v>
      </c>
      <c r="P30" s="56">
        <v>77448</v>
      </c>
      <c r="Q30" s="56">
        <v>72777</v>
      </c>
      <c r="R30" s="57">
        <v>6.4182365307720897</v>
      </c>
      <c r="S30" s="56">
        <v>16.4819585618738</v>
      </c>
      <c r="T30" s="56">
        <v>15.7432842862443</v>
      </c>
      <c r="U30" s="58">
        <v>4.4817141898306003</v>
      </c>
    </row>
    <row r="31" spans="1:21" ht="12" thickBot="1">
      <c r="A31" s="82"/>
      <c r="B31" s="69" t="s">
        <v>29</v>
      </c>
      <c r="C31" s="70"/>
      <c r="D31" s="56">
        <v>1630924.6878</v>
      </c>
      <c r="E31" s="56">
        <v>1374706.3659999999</v>
      </c>
      <c r="F31" s="57">
        <v>118.638039957982</v>
      </c>
      <c r="G31" s="56">
        <v>668268.87939999998</v>
      </c>
      <c r="H31" s="57">
        <v>144.05216793340901</v>
      </c>
      <c r="I31" s="56">
        <v>-34398.264900000002</v>
      </c>
      <c r="J31" s="57">
        <v>-2.1091265070247198</v>
      </c>
      <c r="K31" s="56">
        <v>29213.105800000001</v>
      </c>
      <c r="L31" s="57">
        <v>4.3714598570307199</v>
      </c>
      <c r="M31" s="57">
        <v>-2.1774942772432002</v>
      </c>
      <c r="N31" s="56">
        <v>3328387.2045999998</v>
      </c>
      <c r="O31" s="56">
        <v>231266392.42750001</v>
      </c>
      <c r="P31" s="56">
        <v>40258</v>
      </c>
      <c r="Q31" s="56">
        <v>39979</v>
      </c>
      <c r="R31" s="57">
        <v>0.69786637984941002</v>
      </c>
      <c r="S31" s="56">
        <v>40.511815981916598</v>
      </c>
      <c r="T31" s="56">
        <v>42.458853818254603</v>
      </c>
      <c r="U31" s="58">
        <v>-4.8060986384985904</v>
      </c>
    </row>
    <row r="32" spans="1:21" ht="12" thickBot="1">
      <c r="A32" s="82"/>
      <c r="B32" s="69" t="s">
        <v>30</v>
      </c>
      <c r="C32" s="70"/>
      <c r="D32" s="56">
        <v>122184.0999</v>
      </c>
      <c r="E32" s="56">
        <v>144964.06690000001</v>
      </c>
      <c r="F32" s="57">
        <v>84.285783720655303</v>
      </c>
      <c r="G32" s="56">
        <v>98441.942999999999</v>
      </c>
      <c r="H32" s="57">
        <v>24.117927964912301</v>
      </c>
      <c r="I32" s="56">
        <v>26865.103500000001</v>
      </c>
      <c r="J32" s="57">
        <v>21.987397314370199</v>
      </c>
      <c r="K32" s="56">
        <v>26842.472900000001</v>
      </c>
      <c r="L32" s="57">
        <v>27.267313181740001</v>
      </c>
      <c r="M32" s="57">
        <v>8.4308923713200001E-4</v>
      </c>
      <c r="N32" s="56">
        <v>230270.0816</v>
      </c>
      <c r="O32" s="56">
        <v>22607876.467300002</v>
      </c>
      <c r="P32" s="56">
        <v>23541</v>
      </c>
      <c r="Q32" s="56">
        <v>22113</v>
      </c>
      <c r="R32" s="57">
        <v>6.4577397910731102</v>
      </c>
      <c r="S32" s="56">
        <v>5.1902680387409204</v>
      </c>
      <c r="T32" s="56">
        <v>4.8878931714376197</v>
      </c>
      <c r="U32" s="58">
        <v>5.8258044680223398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10.256399999999999</v>
      </c>
      <c r="O33" s="56">
        <v>353.9178</v>
      </c>
      <c r="P33" s="59"/>
      <c r="Q33" s="56">
        <v>1</v>
      </c>
      <c r="R33" s="59"/>
      <c r="S33" s="59"/>
      <c r="T33" s="56">
        <v>10.256399999999999</v>
      </c>
      <c r="U33" s="60"/>
    </row>
    <row r="34" spans="1:21" ht="12" thickBot="1">
      <c r="A34" s="82"/>
      <c r="B34" s="69" t="s">
        <v>31</v>
      </c>
      <c r="C34" s="70"/>
      <c r="D34" s="56">
        <v>201245.97459999999</v>
      </c>
      <c r="E34" s="56">
        <v>232769.63440000001</v>
      </c>
      <c r="F34" s="57">
        <v>86.457142538691897</v>
      </c>
      <c r="G34" s="56">
        <v>132079.75570000001</v>
      </c>
      <c r="H34" s="57">
        <v>52.367010018629202</v>
      </c>
      <c r="I34" s="56">
        <v>30890.1037</v>
      </c>
      <c r="J34" s="57">
        <v>15.3494268699773</v>
      </c>
      <c r="K34" s="56">
        <v>19071.3351</v>
      </c>
      <c r="L34" s="57">
        <v>14.4392567952032</v>
      </c>
      <c r="M34" s="57">
        <v>0.61971375040229904</v>
      </c>
      <c r="N34" s="56">
        <v>375989.67629999999</v>
      </c>
      <c r="O34" s="56">
        <v>36089001.681000002</v>
      </c>
      <c r="P34" s="56">
        <v>13553</v>
      </c>
      <c r="Q34" s="56">
        <v>11905</v>
      </c>
      <c r="R34" s="57">
        <v>13.8429231415372</v>
      </c>
      <c r="S34" s="56">
        <v>14.8488138862245</v>
      </c>
      <c r="T34" s="56">
        <v>14.6781773792524</v>
      </c>
      <c r="U34" s="58">
        <v>1.1491591737865401</v>
      </c>
    </row>
    <row r="35" spans="1:21" ht="12" customHeight="1" thickBot="1">
      <c r="A35" s="82"/>
      <c r="B35" s="69" t="s">
        <v>78</v>
      </c>
      <c r="C35" s="70"/>
      <c r="D35" s="56">
        <v>5.0427</v>
      </c>
      <c r="E35" s="59"/>
      <c r="F35" s="59"/>
      <c r="G35" s="59"/>
      <c r="H35" s="59"/>
      <c r="I35" s="56">
        <v>0.50019999999999998</v>
      </c>
      <c r="J35" s="57">
        <v>9.9192892696373001</v>
      </c>
      <c r="K35" s="59"/>
      <c r="L35" s="59"/>
      <c r="M35" s="59"/>
      <c r="N35" s="56">
        <v>51.196100000000001</v>
      </c>
      <c r="O35" s="56">
        <v>392908.29330000002</v>
      </c>
      <c r="P35" s="56">
        <v>2</v>
      </c>
      <c r="Q35" s="56">
        <v>13</v>
      </c>
      <c r="R35" s="57">
        <v>-84.615384615384599</v>
      </c>
      <c r="S35" s="56">
        <v>2.52135</v>
      </c>
      <c r="T35" s="56">
        <v>3.5502615384615401</v>
      </c>
      <c r="U35" s="58">
        <v>-40.807961546851402</v>
      </c>
    </row>
    <row r="36" spans="1:21" ht="12" customHeight="1" thickBot="1">
      <c r="A36" s="82"/>
      <c r="B36" s="69" t="s">
        <v>64</v>
      </c>
      <c r="C36" s="70"/>
      <c r="D36" s="56">
        <v>169833.37</v>
      </c>
      <c r="E36" s="59"/>
      <c r="F36" s="59"/>
      <c r="G36" s="56">
        <v>84956.91</v>
      </c>
      <c r="H36" s="57">
        <v>99.905304936349495</v>
      </c>
      <c r="I36" s="56">
        <v>5644.94</v>
      </c>
      <c r="J36" s="57">
        <v>3.32381086237646</v>
      </c>
      <c r="K36" s="56">
        <v>-1172.0999999999999</v>
      </c>
      <c r="L36" s="57">
        <v>-1.3796405730858201</v>
      </c>
      <c r="M36" s="57">
        <v>-5.8160907772374397</v>
      </c>
      <c r="N36" s="56">
        <v>270272.73</v>
      </c>
      <c r="O36" s="56">
        <v>28751408.66</v>
      </c>
      <c r="P36" s="56">
        <v>113</v>
      </c>
      <c r="Q36" s="56">
        <v>75</v>
      </c>
      <c r="R36" s="57">
        <v>50.6666666666667</v>
      </c>
      <c r="S36" s="56">
        <v>1502.9501769911501</v>
      </c>
      <c r="T36" s="56">
        <v>1339.1914666666701</v>
      </c>
      <c r="U36" s="58">
        <v>10.895817627988301</v>
      </c>
    </row>
    <row r="37" spans="1:21" ht="12" thickBot="1">
      <c r="A37" s="82"/>
      <c r="B37" s="69" t="s">
        <v>35</v>
      </c>
      <c r="C37" s="70"/>
      <c r="D37" s="56">
        <v>541787.97</v>
      </c>
      <c r="E37" s="59"/>
      <c r="F37" s="59"/>
      <c r="G37" s="56">
        <v>178546.23</v>
      </c>
      <c r="H37" s="57">
        <v>203.44408280141201</v>
      </c>
      <c r="I37" s="56">
        <v>-93034.13</v>
      </c>
      <c r="J37" s="57">
        <v>-17.1716861856493</v>
      </c>
      <c r="K37" s="56">
        <v>-10676.98</v>
      </c>
      <c r="L37" s="57">
        <v>-5.97995264307737</v>
      </c>
      <c r="M37" s="57">
        <v>7.71352479821073</v>
      </c>
      <c r="N37" s="56">
        <v>946983.53</v>
      </c>
      <c r="O37" s="56">
        <v>78147315.900000006</v>
      </c>
      <c r="P37" s="56">
        <v>320</v>
      </c>
      <c r="Q37" s="56">
        <v>277</v>
      </c>
      <c r="R37" s="57">
        <v>15.5234657039711</v>
      </c>
      <c r="S37" s="56">
        <v>1693.08740625</v>
      </c>
      <c r="T37" s="56">
        <v>1462.7998555956699</v>
      </c>
      <c r="U37" s="58">
        <v>13.601633902906</v>
      </c>
    </row>
    <row r="38" spans="1:21" ht="12" thickBot="1">
      <c r="A38" s="82"/>
      <c r="B38" s="69" t="s">
        <v>36</v>
      </c>
      <c r="C38" s="70"/>
      <c r="D38" s="56">
        <v>779615.42</v>
      </c>
      <c r="E38" s="59"/>
      <c r="F38" s="59"/>
      <c r="G38" s="56">
        <v>429603.14</v>
      </c>
      <c r="H38" s="57">
        <v>81.473398914169906</v>
      </c>
      <c r="I38" s="56">
        <v>-72608.58</v>
      </c>
      <c r="J38" s="57">
        <v>-9.3133842837536491</v>
      </c>
      <c r="K38" s="56">
        <v>-41608.9</v>
      </c>
      <c r="L38" s="57">
        <v>-9.6854273458057101</v>
      </c>
      <c r="M38" s="57">
        <v>0.74502522296912399</v>
      </c>
      <c r="N38" s="56">
        <v>1473429.96</v>
      </c>
      <c r="O38" s="56">
        <v>62771172.460000001</v>
      </c>
      <c r="P38" s="56">
        <v>323</v>
      </c>
      <c r="Q38" s="56">
        <v>294</v>
      </c>
      <c r="R38" s="57">
        <v>9.8639455782312897</v>
      </c>
      <c r="S38" s="56">
        <v>2413.67003095975</v>
      </c>
      <c r="T38" s="56">
        <v>2359.9134013605399</v>
      </c>
      <c r="U38" s="58">
        <v>2.2271739264141499</v>
      </c>
    </row>
    <row r="39" spans="1:21" ht="12" thickBot="1">
      <c r="A39" s="82"/>
      <c r="B39" s="69" t="s">
        <v>37</v>
      </c>
      <c r="C39" s="70"/>
      <c r="D39" s="56">
        <v>475713.09</v>
      </c>
      <c r="E39" s="59"/>
      <c r="F39" s="59"/>
      <c r="G39" s="56">
        <v>218297.65</v>
      </c>
      <c r="H39" s="57">
        <v>117.919473709405</v>
      </c>
      <c r="I39" s="56">
        <v>-127230.54</v>
      </c>
      <c r="J39" s="57">
        <v>-26.745225783045001</v>
      </c>
      <c r="K39" s="56">
        <v>-38692.300000000003</v>
      </c>
      <c r="L39" s="57">
        <v>-17.724560937783799</v>
      </c>
      <c r="M39" s="57">
        <v>2.2882651070109601</v>
      </c>
      <c r="N39" s="56">
        <v>901727.84</v>
      </c>
      <c r="O39" s="56">
        <v>51451871.200000003</v>
      </c>
      <c r="P39" s="56">
        <v>254</v>
      </c>
      <c r="Q39" s="56">
        <v>262</v>
      </c>
      <c r="R39" s="57">
        <v>-3.0534351145038201</v>
      </c>
      <c r="S39" s="56">
        <v>1872.8861811023601</v>
      </c>
      <c r="T39" s="56">
        <v>1626.0104961832101</v>
      </c>
      <c r="U39" s="58">
        <v>13.1815636961904</v>
      </c>
    </row>
    <row r="40" spans="1:21" ht="12" thickBot="1">
      <c r="A40" s="82"/>
      <c r="B40" s="69" t="s">
        <v>66</v>
      </c>
      <c r="C40" s="70"/>
      <c r="D40" s="59"/>
      <c r="E40" s="59"/>
      <c r="F40" s="59"/>
      <c r="G40" s="56">
        <v>10.15</v>
      </c>
      <c r="H40" s="59"/>
      <c r="I40" s="59"/>
      <c r="J40" s="59"/>
      <c r="K40" s="56">
        <v>9.7100000000000009</v>
      </c>
      <c r="L40" s="57">
        <v>95.665024630541893</v>
      </c>
      <c r="M40" s="59"/>
      <c r="N40" s="56">
        <v>0.01</v>
      </c>
      <c r="O40" s="56">
        <v>1282.5</v>
      </c>
      <c r="P40" s="59"/>
      <c r="Q40" s="56">
        <v>1</v>
      </c>
      <c r="R40" s="59"/>
      <c r="S40" s="59"/>
      <c r="T40" s="56">
        <v>0.01</v>
      </c>
      <c r="U40" s="60"/>
    </row>
    <row r="41" spans="1:21" ht="12" customHeight="1" thickBot="1">
      <c r="A41" s="82"/>
      <c r="B41" s="69" t="s">
        <v>32</v>
      </c>
      <c r="C41" s="70"/>
      <c r="D41" s="56">
        <v>82791.025699999998</v>
      </c>
      <c r="E41" s="59"/>
      <c r="F41" s="59"/>
      <c r="G41" s="56">
        <v>160148.71799999999</v>
      </c>
      <c r="H41" s="57">
        <v>-48.303660039289198</v>
      </c>
      <c r="I41" s="56">
        <v>5807.7169000000004</v>
      </c>
      <c r="J41" s="57">
        <v>7.0149111584204</v>
      </c>
      <c r="K41" s="56">
        <v>8944.3688000000002</v>
      </c>
      <c r="L41" s="57">
        <v>5.58503927580613</v>
      </c>
      <c r="M41" s="57">
        <v>-0.35068454467128002</v>
      </c>
      <c r="N41" s="56">
        <v>137238.889</v>
      </c>
      <c r="O41" s="56">
        <v>14530623.4935</v>
      </c>
      <c r="P41" s="56">
        <v>113</v>
      </c>
      <c r="Q41" s="56">
        <v>99</v>
      </c>
      <c r="R41" s="57">
        <v>14.141414141414099</v>
      </c>
      <c r="S41" s="56">
        <v>732.66394424778798</v>
      </c>
      <c r="T41" s="56">
        <v>549.97841717171696</v>
      </c>
      <c r="U41" s="58">
        <v>24.934423006666499</v>
      </c>
    </row>
    <row r="42" spans="1:21" ht="12" thickBot="1">
      <c r="A42" s="82"/>
      <c r="B42" s="69" t="s">
        <v>33</v>
      </c>
      <c r="C42" s="70"/>
      <c r="D42" s="56">
        <v>422632.0466</v>
      </c>
      <c r="E42" s="56">
        <v>1158159.8711000001</v>
      </c>
      <c r="F42" s="57">
        <v>36.4916845373507</v>
      </c>
      <c r="G42" s="56">
        <v>377959.44439999998</v>
      </c>
      <c r="H42" s="57">
        <v>11.819416834765599</v>
      </c>
      <c r="I42" s="56">
        <v>20965.372800000001</v>
      </c>
      <c r="J42" s="57">
        <v>4.9606680252154796</v>
      </c>
      <c r="K42" s="56">
        <v>21712.712500000001</v>
      </c>
      <c r="L42" s="57">
        <v>5.7447201867037103</v>
      </c>
      <c r="M42" s="57">
        <v>-3.4419453580477002E-2</v>
      </c>
      <c r="N42" s="56">
        <v>802542.52560000005</v>
      </c>
      <c r="O42" s="56">
        <v>89937262.171299994</v>
      </c>
      <c r="P42" s="56">
        <v>1875</v>
      </c>
      <c r="Q42" s="56">
        <v>1788</v>
      </c>
      <c r="R42" s="57">
        <v>4.8657718120805402</v>
      </c>
      <c r="S42" s="56">
        <v>225.40375818666701</v>
      </c>
      <c r="T42" s="56">
        <v>212.477896532438</v>
      </c>
      <c r="U42" s="58">
        <v>5.7345368853715897</v>
      </c>
    </row>
    <row r="43" spans="1:21" ht="12" thickBot="1">
      <c r="A43" s="82"/>
      <c r="B43" s="69" t="s">
        <v>38</v>
      </c>
      <c r="C43" s="70"/>
      <c r="D43" s="56">
        <v>236013.78</v>
      </c>
      <c r="E43" s="59"/>
      <c r="F43" s="59"/>
      <c r="G43" s="56">
        <v>70456.47</v>
      </c>
      <c r="H43" s="57">
        <v>234.97815033878399</v>
      </c>
      <c r="I43" s="56">
        <v>-72493</v>
      </c>
      <c r="J43" s="57">
        <v>-30.7155794038806</v>
      </c>
      <c r="K43" s="56">
        <v>-1999.69</v>
      </c>
      <c r="L43" s="57">
        <v>-2.8381921489963902</v>
      </c>
      <c r="M43" s="57">
        <v>35.252119078457198</v>
      </c>
      <c r="N43" s="56">
        <v>423536.12</v>
      </c>
      <c r="O43" s="56">
        <v>37411378.020000003</v>
      </c>
      <c r="P43" s="56">
        <v>155</v>
      </c>
      <c r="Q43" s="56">
        <v>145</v>
      </c>
      <c r="R43" s="57">
        <v>6.8965517241379199</v>
      </c>
      <c r="S43" s="56">
        <v>1522.6695483870999</v>
      </c>
      <c r="T43" s="56">
        <v>1293.2575172413799</v>
      </c>
      <c r="U43" s="58">
        <v>15.066435878272101</v>
      </c>
    </row>
    <row r="44" spans="1:21" ht="12" thickBot="1">
      <c r="A44" s="82"/>
      <c r="B44" s="69" t="s">
        <v>39</v>
      </c>
      <c r="C44" s="70"/>
      <c r="D44" s="56">
        <v>116341.09</v>
      </c>
      <c r="E44" s="59"/>
      <c r="F44" s="59"/>
      <c r="G44" s="56">
        <v>46038.48</v>
      </c>
      <c r="H44" s="57">
        <v>152.70402063665</v>
      </c>
      <c r="I44" s="56">
        <v>11673.11</v>
      </c>
      <c r="J44" s="57">
        <v>10.033522979714199</v>
      </c>
      <c r="K44" s="56">
        <v>5919.95</v>
      </c>
      <c r="L44" s="57">
        <v>12.8586999397026</v>
      </c>
      <c r="M44" s="57">
        <v>0.97182577555553695</v>
      </c>
      <c r="N44" s="56">
        <v>185470.18</v>
      </c>
      <c r="O44" s="56">
        <v>15353780.390000001</v>
      </c>
      <c r="P44" s="56">
        <v>93</v>
      </c>
      <c r="Q44" s="56">
        <v>75</v>
      </c>
      <c r="R44" s="57">
        <v>24</v>
      </c>
      <c r="S44" s="56">
        <v>1250.9794623655901</v>
      </c>
      <c r="T44" s="56">
        <v>921.72119999999995</v>
      </c>
      <c r="U44" s="58">
        <v>26.3200374003716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17449.6368</v>
      </c>
      <c r="E46" s="62"/>
      <c r="F46" s="62"/>
      <c r="G46" s="61">
        <v>5921.5087999999996</v>
      </c>
      <c r="H46" s="63">
        <v>194.682274220381</v>
      </c>
      <c r="I46" s="61">
        <v>1553.4816000000001</v>
      </c>
      <c r="J46" s="63">
        <v>8.9026586501788998</v>
      </c>
      <c r="K46" s="61">
        <v>833.11770000000001</v>
      </c>
      <c r="L46" s="63">
        <v>14.0693483390585</v>
      </c>
      <c r="M46" s="63">
        <v>0.86466041953015804</v>
      </c>
      <c r="N46" s="61">
        <v>24516.905599999998</v>
      </c>
      <c r="O46" s="61">
        <v>5299095.78</v>
      </c>
      <c r="P46" s="61">
        <v>21</v>
      </c>
      <c r="Q46" s="61">
        <v>8</v>
      </c>
      <c r="R46" s="63">
        <v>162.5</v>
      </c>
      <c r="S46" s="61">
        <v>830.93508571428595</v>
      </c>
      <c r="T46" s="61">
        <v>883.40859999999998</v>
      </c>
      <c r="U46" s="64">
        <v>-6.3149956221438197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9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131496</v>
      </c>
      <c r="D2" s="37">
        <v>618401.38814871805</v>
      </c>
      <c r="E2" s="37">
        <v>453258.78809401701</v>
      </c>
      <c r="F2" s="37">
        <v>156481.06159316201</v>
      </c>
      <c r="G2" s="37">
        <v>453258.78809401701</v>
      </c>
      <c r="H2" s="37">
        <v>0.25663577946142702</v>
      </c>
    </row>
    <row r="3" spans="1:8">
      <c r="A3" s="37">
        <v>2</v>
      </c>
      <c r="B3" s="37">
        <v>13</v>
      </c>
      <c r="C3" s="37">
        <v>11034</v>
      </c>
      <c r="D3" s="37">
        <v>114478.042749573</v>
      </c>
      <c r="E3" s="37">
        <v>89782.116296581196</v>
      </c>
      <c r="F3" s="37">
        <v>23940.868760683799</v>
      </c>
      <c r="G3" s="37">
        <v>89782.116296581196</v>
      </c>
      <c r="H3" s="37">
        <v>0.210519172958997</v>
      </c>
    </row>
    <row r="4" spans="1:8">
      <c r="A4" s="37">
        <v>3</v>
      </c>
      <c r="B4" s="37">
        <v>14</v>
      </c>
      <c r="C4" s="37">
        <v>128931</v>
      </c>
      <c r="D4" s="37">
        <v>196925.692504031</v>
      </c>
      <c r="E4" s="37">
        <v>142606.12940965901</v>
      </c>
      <c r="F4" s="37">
        <v>52703.477094825997</v>
      </c>
      <c r="G4" s="37">
        <v>142606.12940965901</v>
      </c>
      <c r="H4" s="37">
        <v>0.26984580040928802</v>
      </c>
    </row>
    <row r="5" spans="1:8">
      <c r="A5" s="37">
        <v>4</v>
      </c>
      <c r="B5" s="37">
        <v>15</v>
      </c>
      <c r="C5" s="37">
        <v>4240</v>
      </c>
      <c r="D5" s="37">
        <v>66868.617181824404</v>
      </c>
      <c r="E5" s="37">
        <v>60667.826149330598</v>
      </c>
      <c r="F5" s="37">
        <v>5744.8780153241096</v>
      </c>
      <c r="G5" s="37">
        <v>60667.826149330598</v>
      </c>
      <c r="H5" s="37">
        <v>8.6502696849702604E-2</v>
      </c>
    </row>
    <row r="6" spans="1:8">
      <c r="A6" s="37">
        <v>5</v>
      </c>
      <c r="B6" s="37">
        <v>16</v>
      </c>
      <c r="C6" s="37">
        <v>4234</v>
      </c>
      <c r="D6" s="37">
        <v>208383.249834188</v>
      </c>
      <c r="E6" s="37">
        <v>172648.070855556</v>
      </c>
      <c r="F6" s="37">
        <v>27159.8712863248</v>
      </c>
      <c r="G6" s="37">
        <v>172648.070855556</v>
      </c>
      <c r="H6" s="37">
        <v>0.13592988844777301</v>
      </c>
    </row>
    <row r="7" spans="1:8">
      <c r="A7" s="37">
        <v>6</v>
      </c>
      <c r="B7" s="37">
        <v>17</v>
      </c>
      <c r="C7" s="37">
        <v>33547</v>
      </c>
      <c r="D7" s="37">
        <v>266517.91698974301</v>
      </c>
      <c r="E7" s="37">
        <v>186529.67248205101</v>
      </c>
      <c r="F7" s="37">
        <v>78288.945362393206</v>
      </c>
      <c r="G7" s="37">
        <v>186529.67248205101</v>
      </c>
      <c r="H7" s="37">
        <v>0.29563233129016803</v>
      </c>
    </row>
    <row r="8" spans="1:8">
      <c r="A8" s="37">
        <v>7</v>
      </c>
      <c r="B8" s="37">
        <v>18</v>
      </c>
      <c r="C8" s="37">
        <v>45408</v>
      </c>
      <c r="D8" s="37">
        <v>137973.33611880301</v>
      </c>
      <c r="E8" s="37">
        <v>106934.339081197</v>
      </c>
      <c r="F8" s="37">
        <v>30971.868832478602</v>
      </c>
      <c r="G8" s="37">
        <v>106934.339081197</v>
      </c>
      <c r="H8" s="37">
        <v>0.22458647294446701</v>
      </c>
    </row>
    <row r="9" spans="1:8">
      <c r="A9" s="37">
        <v>8</v>
      </c>
      <c r="B9" s="37">
        <v>19</v>
      </c>
      <c r="C9" s="37">
        <v>13427</v>
      </c>
      <c r="D9" s="37">
        <v>106586.598696581</v>
      </c>
      <c r="E9" s="37">
        <v>87137.532225641</v>
      </c>
      <c r="F9" s="37">
        <v>17262.545103418801</v>
      </c>
      <c r="G9" s="37">
        <v>87137.532225641</v>
      </c>
      <c r="H9" s="37">
        <v>0.165349926408663</v>
      </c>
    </row>
    <row r="10" spans="1:8">
      <c r="A10" s="37">
        <v>9</v>
      </c>
      <c r="B10" s="37">
        <v>21</v>
      </c>
      <c r="C10" s="37">
        <v>235129</v>
      </c>
      <c r="D10" s="37">
        <v>999338.05623071606</v>
      </c>
      <c r="E10" s="37">
        <v>949392.22423333302</v>
      </c>
      <c r="F10" s="37">
        <v>48837.719827350396</v>
      </c>
      <c r="G10" s="37">
        <v>949392.22423333302</v>
      </c>
      <c r="H10" s="37">
        <v>4.8924318608079699E-2</v>
      </c>
    </row>
    <row r="11" spans="1:8">
      <c r="A11" s="37">
        <v>10</v>
      </c>
      <c r="B11" s="37">
        <v>22</v>
      </c>
      <c r="C11" s="37">
        <v>39877</v>
      </c>
      <c r="D11" s="37">
        <v>540283.85818119603</v>
      </c>
      <c r="E11" s="37">
        <v>479704.16212307703</v>
      </c>
      <c r="F11" s="37">
        <v>59829.012297435896</v>
      </c>
      <c r="G11" s="37">
        <v>479704.16212307703</v>
      </c>
      <c r="H11" s="37">
        <v>0.110890331000861</v>
      </c>
    </row>
    <row r="12" spans="1:8">
      <c r="A12" s="37">
        <v>11</v>
      </c>
      <c r="B12" s="37">
        <v>23</v>
      </c>
      <c r="C12" s="37">
        <v>251972.84400000001</v>
      </c>
      <c r="D12" s="37">
        <v>2075052.8024444401</v>
      </c>
      <c r="E12" s="37">
        <v>1808507.8844316199</v>
      </c>
      <c r="F12" s="37">
        <v>265513.00529487198</v>
      </c>
      <c r="G12" s="37">
        <v>1808507.8844316199</v>
      </c>
      <c r="H12" s="37">
        <v>0.128018481689394</v>
      </c>
    </row>
    <row r="13" spans="1:8">
      <c r="A13" s="37">
        <v>12</v>
      </c>
      <c r="B13" s="37">
        <v>24</v>
      </c>
      <c r="C13" s="37">
        <v>16016.9</v>
      </c>
      <c r="D13" s="37">
        <v>564927.99278888898</v>
      </c>
      <c r="E13" s="37">
        <v>551455.742371795</v>
      </c>
      <c r="F13" s="37">
        <v>12870.9427247863</v>
      </c>
      <c r="G13" s="37">
        <v>551455.742371795</v>
      </c>
      <c r="H13" s="37">
        <v>2.2807609607515801E-2</v>
      </c>
    </row>
    <row r="14" spans="1:8">
      <c r="A14" s="37">
        <v>13</v>
      </c>
      <c r="B14" s="37">
        <v>25</v>
      </c>
      <c r="C14" s="37">
        <v>92174</v>
      </c>
      <c r="D14" s="37">
        <v>1116681.6567645499</v>
      </c>
      <c r="E14" s="37">
        <v>1006564.6011</v>
      </c>
      <c r="F14" s="37">
        <v>109462.321</v>
      </c>
      <c r="G14" s="37">
        <v>1006564.6011</v>
      </c>
      <c r="H14" s="37">
        <v>9.8082150916240896E-2</v>
      </c>
    </row>
    <row r="15" spans="1:8">
      <c r="A15" s="37">
        <v>14</v>
      </c>
      <c r="B15" s="37">
        <v>26</v>
      </c>
      <c r="C15" s="37">
        <v>70253</v>
      </c>
      <c r="D15" s="37">
        <v>378536.92007027502</v>
      </c>
      <c r="E15" s="37">
        <v>321173.73537460802</v>
      </c>
      <c r="F15" s="37">
        <v>57218.060624869497</v>
      </c>
      <c r="G15" s="37">
        <v>321173.73537460802</v>
      </c>
      <c r="H15" s="37">
        <v>0.15121379805218699</v>
      </c>
    </row>
    <row r="16" spans="1:8">
      <c r="A16" s="37">
        <v>15</v>
      </c>
      <c r="B16" s="37">
        <v>27</v>
      </c>
      <c r="C16" s="37">
        <v>210955.58</v>
      </c>
      <c r="D16" s="37">
        <v>1485932.7812896499</v>
      </c>
      <c r="E16" s="37">
        <v>1465917.3092221201</v>
      </c>
      <c r="F16" s="37">
        <v>19374.323667256602</v>
      </c>
      <c r="G16" s="37">
        <v>1465917.3092221201</v>
      </c>
      <c r="H16" s="37">
        <v>1.30441209242977E-2</v>
      </c>
    </row>
    <row r="17" spans="1:8">
      <c r="A17" s="37">
        <v>16</v>
      </c>
      <c r="B17" s="37">
        <v>29</v>
      </c>
      <c r="C17" s="37">
        <v>199643</v>
      </c>
      <c r="D17" s="37">
        <v>2698679.08894188</v>
      </c>
      <c r="E17" s="37">
        <v>2493144.7435102598</v>
      </c>
      <c r="F17" s="37">
        <v>202269.417568376</v>
      </c>
      <c r="G17" s="37">
        <v>2493144.7435102598</v>
      </c>
      <c r="H17" s="37">
        <v>7.5042054942470598E-2</v>
      </c>
    </row>
    <row r="18" spans="1:8">
      <c r="A18" s="37">
        <v>17</v>
      </c>
      <c r="B18" s="37">
        <v>31</v>
      </c>
      <c r="C18" s="37">
        <v>37565.171000000002</v>
      </c>
      <c r="D18" s="37">
        <v>359223.063848185</v>
      </c>
      <c r="E18" s="37">
        <v>308018.82752554998</v>
      </c>
      <c r="F18" s="37">
        <v>51061.278207707997</v>
      </c>
      <c r="G18" s="37">
        <v>308018.82752554998</v>
      </c>
      <c r="H18" s="37">
        <v>0.14220024276599399</v>
      </c>
    </row>
    <row r="19" spans="1:8">
      <c r="A19" s="37">
        <v>18</v>
      </c>
      <c r="B19" s="37">
        <v>32</v>
      </c>
      <c r="C19" s="37">
        <v>17339.241999999998</v>
      </c>
      <c r="D19" s="37">
        <v>340822.10937946697</v>
      </c>
      <c r="E19" s="37">
        <v>311737.66523936001</v>
      </c>
      <c r="F19" s="37">
        <v>28947.355427541301</v>
      </c>
      <c r="G19" s="37">
        <v>311737.66523936001</v>
      </c>
      <c r="H19" s="37">
        <v>8.4968089794132798E-2</v>
      </c>
    </row>
    <row r="20" spans="1:8">
      <c r="A20" s="37">
        <v>19</v>
      </c>
      <c r="B20" s="37">
        <v>33</v>
      </c>
      <c r="C20" s="37">
        <v>57610.080999999998</v>
      </c>
      <c r="D20" s="37">
        <v>672432.26765872305</v>
      </c>
      <c r="E20" s="37">
        <v>543482.60331558494</v>
      </c>
      <c r="F20" s="37">
        <v>128628.899478038</v>
      </c>
      <c r="G20" s="37">
        <v>543482.60331558494</v>
      </c>
      <c r="H20" s="37">
        <v>0.19138029767887299</v>
      </c>
    </row>
    <row r="21" spans="1:8">
      <c r="A21" s="37">
        <v>20</v>
      </c>
      <c r="B21" s="37">
        <v>34</v>
      </c>
      <c r="C21" s="37">
        <v>44347.337</v>
      </c>
      <c r="D21" s="37">
        <v>269777.01214574499</v>
      </c>
      <c r="E21" s="37">
        <v>204430.95324256801</v>
      </c>
      <c r="F21" s="37">
        <v>65228.620800612902</v>
      </c>
      <c r="G21" s="37">
        <v>204430.95324256801</v>
      </c>
      <c r="H21" s="37">
        <v>0.24189247139494399</v>
      </c>
    </row>
    <row r="22" spans="1:8">
      <c r="A22" s="37">
        <v>21</v>
      </c>
      <c r="B22" s="37">
        <v>35</v>
      </c>
      <c r="C22" s="37">
        <v>31462.488000000001</v>
      </c>
      <c r="D22" s="37">
        <v>1028152.24608195</v>
      </c>
      <c r="E22" s="37">
        <v>964833.51920884999</v>
      </c>
      <c r="F22" s="37">
        <v>62769.815553097302</v>
      </c>
      <c r="G22" s="37">
        <v>964833.51920884999</v>
      </c>
      <c r="H22" s="37">
        <v>6.1083701686934E-2</v>
      </c>
    </row>
    <row r="23" spans="1:8">
      <c r="A23" s="37">
        <v>22</v>
      </c>
      <c r="B23" s="37">
        <v>36</v>
      </c>
      <c r="C23" s="37">
        <v>135527.25899999999</v>
      </c>
      <c r="D23" s="37">
        <v>596278.66468955798</v>
      </c>
      <c r="E23" s="37">
        <v>498828.51140624197</v>
      </c>
      <c r="F23" s="37">
        <v>97214.580343315596</v>
      </c>
      <c r="G23" s="37">
        <v>498828.51140624197</v>
      </c>
      <c r="H23" s="37">
        <v>0.163099919601388</v>
      </c>
    </row>
    <row r="24" spans="1:8">
      <c r="A24" s="37">
        <v>23</v>
      </c>
      <c r="B24" s="37">
        <v>37</v>
      </c>
      <c r="C24" s="37">
        <v>150104.47500000001</v>
      </c>
      <c r="D24" s="37">
        <v>1276494.7418522099</v>
      </c>
      <c r="E24" s="37">
        <v>1125312.82317295</v>
      </c>
      <c r="F24" s="37">
        <v>150751.77037837301</v>
      </c>
      <c r="G24" s="37">
        <v>1125312.82317295</v>
      </c>
      <c r="H24" s="37">
        <v>0.11813804030000299</v>
      </c>
    </row>
    <row r="25" spans="1:8">
      <c r="A25" s="37">
        <v>24</v>
      </c>
      <c r="B25" s="37">
        <v>38</v>
      </c>
      <c r="C25" s="37">
        <v>390843.01400000002</v>
      </c>
      <c r="D25" s="37">
        <v>1630924.7840359299</v>
      </c>
      <c r="E25" s="37">
        <v>1665322.7958017699</v>
      </c>
      <c r="F25" s="37">
        <v>-34702.769804424803</v>
      </c>
      <c r="G25" s="37">
        <v>1665322.7958017699</v>
      </c>
      <c r="H25" s="37">
        <v>-2.1281947511468401E-2</v>
      </c>
    </row>
    <row r="26" spans="1:8">
      <c r="A26" s="37">
        <v>25</v>
      </c>
      <c r="B26" s="37">
        <v>39</v>
      </c>
      <c r="C26" s="37">
        <v>74100.073999999993</v>
      </c>
      <c r="D26" s="37">
        <v>122184.019101445</v>
      </c>
      <c r="E26" s="37">
        <v>95319.020757991006</v>
      </c>
      <c r="F26" s="37">
        <v>26852.238531487801</v>
      </c>
      <c r="G26" s="37">
        <v>95319.020757991006</v>
      </c>
      <c r="H26" s="37">
        <v>0.219791779896962</v>
      </c>
    </row>
    <row r="27" spans="1:8">
      <c r="A27" s="37">
        <v>26</v>
      </c>
      <c r="B27" s="37">
        <v>42</v>
      </c>
      <c r="C27" s="37">
        <v>10327.531000000001</v>
      </c>
      <c r="D27" s="37">
        <v>201245.97336</v>
      </c>
      <c r="E27" s="37">
        <v>170355.8695</v>
      </c>
      <c r="F27" s="37">
        <v>30760.036700000001</v>
      </c>
      <c r="G27" s="37">
        <v>170355.8695</v>
      </c>
      <c r="H27" s="37">
        <v>0.15294681202097801</v>
      </c>
    </row>
    <row r="28" spans="1:8">
      <c r="A28" s="37">
        <v>27</v>
      </c>
      <c r="B28" s="37">
        <v>43</v>
      </c>
      <c r="C28" s="37">
        <v>2</v>
      </c>
      <c r="D28" s="37">
        <v>5.0427</v>
      </c>
      <c r="E28" s="37">
        <v>4.5425000000000004</v>
      </c>
      <c r="F28" s="37">
        <v>0.50019999999999998</v>
      </c>
      <c r="G28" s="37">
        <v>4.5425000000000004</v>
      </c>
      <c r="H28" s="37">
        <v>9.9192892696373006E-2</v>
      </c>
    </row>
    <row r="29" spans="1:8">
      <c r="A29" s="37">
        <v>28</v>
      </c>
      <c r="B29" s="37">
        <v>75</v>
      </c>
      <c r="C29" s="37">
        <v>118</v>
      </c>
      <c r="D29" s="37">
        <v>82791.025641025597</v>
      </c>
      <c r="E29" s="37">
        <v>76983.309829059799</v>
      </c>
      <c r="F29" s="37">
        <v>5807.7158119658097</v>
      </c>
      <c r="G29" s="37">
        <v>76983.309829059799</v>
      </c>
      <c r="H29" s="37">
        <v>7.0149098492239201E-2</v>
      </c>
    </row>
    <row r="30" spans="1:8">
      <c r="A30" s="37">
        <v>29</v>
      </c>
      <c r="B30" s="37">
        <v>76</v>
      </c>
      <c r="C30" s="37">
        <v>2092</v>
      </c>
      <c r="D30" s="37">
        <v>422632.03834786301</v>
      </c>
      <c r="E30" s="37">
        <v>401666.67575128202</v>
      </c>
      <c r="F30" s="37">
        <v>18546.559177777799</v>
      </c>
      <c r="G30" s="37">
        <v>401666.67575128202</v>
      </c>
      <c r="H30" s="37">
        <v>4.4136066254335797E-2</v>
      </c>
    </row>
    <row r="31" spans="1:8">
      <c r="A31" s="30">
        <v>30</v>
      </c>
      <c r="B31" s="39">
        <v>99</v>
      </c>
      <c r="C31" s="40">
        <v>19</v>
      </c>
      <c r="D31" s="40">
        <v>17449.636941229899</v>
      </c>
      <c r="E31" s="40">
        <v>15896.1552832615</v>
      </c>
      <c r="F31" s="40">
        <v>1553.48165796838</v>
      </c>
      <c r="G31" s="40">
        <v>15896.1552832615</v>
      </c>
      <c r="H31" s="40">
        <v>8.9026589103285605E-2</v>
      </c>
    </row>
    <row r="32" spans="1:8">
      <c r="A32" s="30"/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111</v>
      </c>
      <c r="D34" s="34">
        <v>169833.37</v>
      </c>
      <c r="E34" s="34">
        <v>164188.43</v>
      </c>
      <c r="F34" s="30"/>
      <c r="G34" s="30"/>
      <c r="H34" s="30"/>
    </row>
    <row r="35" spans="1:8">
      <c r="A35" s="30"/>
      <c r="B35" s="33">
        <v>71</v>
      </c>
      <c r="C35" s="34">
        <v>306</v>
      </c>
      <c r="D35" s="34">
        <v>541787.97</v>
      </c>
      <c r="E35" s="34">
        <v>634822.1</v>
      </c>
      <c r="F35" s="30"/>
      <c r="G35" s="30"/>
      <c r="H35" s="30"/>
    </row>
    <row r="36" spans="1:8">
      <c r="A36" s="30"/>
      <c r="B36" s="33">
        <v>72</v>
      </c>
      <c r="C36" s="34">
        <v>303</v>
      </c>
      <c r="D36" s="34">
        <v>779615.42</v>
      </c>
      <c r="E36" s="34">
        <v>852224</v>
      </c>
      <c r="F36" s="30"/>
      <c r="G36" s="30"/>
      <c r="H36" s="30"/>
    </row>
    <row r="37" spans="1:8">
      <c r="A37" s="30"/>
      <c r="B37" s="33">
        <v>73</v>
      </c>
      <c r="C37" s="34">
        <v>234</v>
      </c>
      <c r="D37" s="34">
        <v>475713.09</v>
      </c>
      <c r="E37" s="34">
        <v>602943.63</v>
      </c>
      <c r="F37" s="30"/>
      <c r="G37" s="30"/>
      <c r="H37" s="30"/>
    </row>
    <row r="38" spans="1:8">
      <c r="A38" s="30"/>
      <c r="B38" s="33">
        <v>77</v>
      </c>
      <c r="C38" s="34">
        <v>141</v>
      </c>
      <c r="D38" s="34">
        <v>236013.78</v>
      </c>
      <c r="E38" s="34">
        <v>308506.78000000003</v>
      </c>
      <c r="F38" s="30"/>
      <c r="G38" s="30"/>
      <c r="H38" s="30"/>
    </row>
    <row r="39" spans="1:8">
      <c r="A39" s="30"/>
      <c r="B39" s="33">
        <v>78</v>
      </c>
      <c r="C39" s="34">
        <v>89</v>
      </c>
      <c r="D39" s="34">
        <v>116341.09</v>
      </c>
      <c r="E39" s="34">
        <v>104667.98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2016-07-04T03:47:26Z</dcterms:modified>
</cp:coreProperties>
</file>