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<sst xmlns="http://schemas.openxmlformats.org/spreadsheetml/2006/main" count="120" uniqueCount="79">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</sst>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22974496.461300001</v>
      </c>
      <c r="F3" s="25">
        <f>RA!I7</f>
        <v>1450592.7792</v>
      </c>
      <c r="G3" s="16">
        <f>SUM(G4:G42)</f>
        <v>21523903.682100002</v>
      </c>
      <c r="H3" s="27">
        <f>RA!J7</f>
        <v>6.3139263210555701</v>
      </c>
      <c r="I3" s="20">
        <f>SUM(I4:I42)</f>
        <v>22974504.533303082</v>
      </c>
      <c r="J3" s="21">
        <f>SUM(J4:J42)</f>
        <v>21523903.579193763</v>
      </c>
      <c r="K3" s="22">
        <f>E3-I3</f>
        <v>-8.0720030814409256</v>
      </c>
      <c r="L3" s="22">
        <f>G3-J3</f>
        <v>0.1029062382876873</v>
      </c>
    </row>
    <row r="4" spans="1:13">
      <c r="A4" s="70">
        <f>RA!A8</f>
        <v>42554</v>
      </c>
      <c r="B4" s="12">
        <v>12</v>
      </c>
      <c r="C4" s="65" t="s">
        <v>6</v>
      </c>
      <c r="D4" s="65"/>
      <c r="E4" s="15">
        <f>VLOOKUP(C4,RA!B8:D35,3,0)</f>
        <v>665159.22840000002</v>
      </c>
      <c r="F4" s="25">
        <f>VLOOKUP(C4,RA!B8:I38,8,0)</f>
        <v>179795.21590000001</v>
      </c>
      <c r="G4" s="16">
        <f t="shared" ref="G4:G42" si="0">E4-F4</f>
        <v>485364.01250000001</v>
      </c>
      <c r="H4" s="27">
        <f>RA!J8</f>
        <v>27.0304023793651</v>
      </c>
      <c r="I4" s="20">
        <f>VLOOKUP(B4,RMS!B:D,3,FALSE)</f>
        <v>665160.16393504303</v>
      </c>
      <c r="J4" s="21">
        <f>VLOOKUP(B4,RMS!B:E,4,FALSE)</f>
        <v>485364.02901880298</v>
      </c>
      <c r="K4" s="22">
        <f t="shared" ref="K4:K42" si="1">E4-I4</f>
        <v>-0.9355350430123508</v>
      </c>
      <c r="L4" s="22">
        <f t="shared" ref="L4:L42" si="2">G4-J4</f>
        <v>-1.6518802964128554E-2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125351.0122</v>
      </c>
      <c r="F5" s="25">
        <f>VLOOKUP(C5,RA!B9:I39,8,0)</f>
        <v>27068.997299999999</v>
      </c>
      <c r="G5" s="16">
        <f t="shared" si="0"/>
        <v>98282.014899999995</v>
      </c>
      <c r="H5" s="27">
        <f>RA!J9</f>
        <v>21.594558212909298</v>
      </c>
      <c r="I5" s="20">
        <f>VLOOKUP(B5,RMS!B:D,3,FALSE)</f>
        <v>125351.05208034199</v>
      </c>
      <c r="J5" s="21">
        <f>VLOOKUP(B5,RMS!B:E,4,FALSE)</f>
        <v>98281.981712820503</v>
      </c>
      <c r="K5" s="22">
        <f t="shared" si="1"/>
        <v>-3.9880341995740309E-2</v>
      </c>
      <c r="L5" s="22">
        <f t="shared" si="2"/>
        <v>3.3187179491505958E-2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178023.0104</v>
      </c>
      <c r="F6" s="25">
        <f>VLOOKUP(C6,RA!B10:I40,8,0)</f>
        <v>52188.415200000003</v>
      </c>
      <c r="G6" s="16">
        <f t="shared" si="0"/>
        <v>125834.5952</v>
      </c>
      <c r="H6" s="27">
        <f>RA!J10</f>
        <v>29.315544705562399</v>
      </c>
      <c r="I6" s="20">
        <f>VLOOKUP(B6,RMS!B:D,3,FALSE)</f>
        <v>178025.50750564999</v>
      </c>
      <c r="J6" s="21">
        <f>VLOOKUP(B6,RMS!B:E,4,FALSE)</f>
        <v>125834.592180505</v>
      </c>
      <c r="K6" s="22">
        <f>E6-I6</f>
        <v>-2.4971056499925908</v>
      </c>
      <c r="L6" s="22">
        <f t="shared" si="2"/>
        <v>3.0194949940778315E-3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69125.193799999994</v>
      </c>
      <c r="F7" s="25">
        <f>VLOOKUP(C7,RA!B11:I41,8,0)</f>
        <v>6098.8832000000002</v>
      </c>
      <c r="G7" s="16">
        <f t="shared" si="0"/>
        <v>63026.310599999997</v>
      </c>
      <c r="H7" s="27">
        <f>RA!J11</f>
        <v>8.8229527683436295</v>
      </c>
      <c r="I7" s="20">
        <f>VLOOKUP(B7,RMS!B:D,3,FALSE)</f>
        <v>69125.243384033005</v>
      </c>
      <c r="J7" s="21">
        <f>VLOOKUP(B7,RMS!B:E,4,FALSE)</f>
        <v>63026.309262952898</v>
      </c>
      <c r="K7" s="22">
        <f t="shared" si="1"/>
        <v>-4.9584033011342399E-2</v>
      </c>
      <c r="L7" s="22">
        <f t="shared" si="2"/>
        <v>1.3370470987865701E-3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232406.549</v>
      </c>
      <c r="F8" s="25">
        <f>VLOOKUP(C8,RA!B12:I42,8,0)</f>
        <v>36557.616099999999</v>
      </c>
      <c r="G8" s="16">
        <f t="shared" si="0"/>
        <v>195848.93290000001</v>
      </c>
      <c r="H8" s="27">
        <f>RA!J12</f>
        <v>15.7300283736841</v>
      </c>
      <c r="I8" s="20">
        <f>VLOOKUP(B8,RMS!B:D,3,FALSE)</f>
        <v>232406.567476923</v>
      </c>
      <c r="J8" s="21">
        <f>VLOOKUP(B8,RMS!B:E,4,FALSE)</f>
        <v>195848.93483247899</v>
      </c>
      <c r="K8" s="22">
        <f t="shared" si="1"/>
        <v>-1.8476922996342182E-2</v>
      </c>
      <c r="L8" s="22">
        <f t="shared" si="2"/>
        <v>-1.9324789755046368E-3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283334.23910000001</v>
      </c>
      <c r="F9" s="25">
        <f>VLOOKUP(C9,RA!B13:I43,8,0)</f>
        <v>87507.507899999997</v>
      </c>
      <c r="G9" s="16">
        <f t="shared" si="0"/>
        <v>195826.73120000001</v>
      </c>
      <c r="H9" s="27">
        <f>RA!J13</f>
        <v>30.884904054647301</v>
      </c>
      <c r="I9" s="20">
        <f>VLOOKUP(B9,RMS!B:D,3,FALSE)</f>
        <v>283334.56535299099</v>
      </c>
      <c r="J9" s="21">
        <f>VLOOKUP(B9,RMS!B:E,4,FALSE)</f>
        <v>195826.729681197</v>
      </c>
      <c r="K9" s="22">
        <f t="shared" si="1"/>
        <v>-0.32625299098435789</v>
      </c>
      <c r="L9" s="22">
        <f t="shared" si="2"/>
        <v>1.5188030083663762E-3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149219.4662</v>
      </c>
      <c r="F10" s="25">
        <f>VLOOKUP(C10,RA!B14:I43,8,0)</f>
        <v>33950.2961</v>
      </c>
      <c r="G10" s="16">
        <f t="shared" si="0"/>
        <v>115269.17009999999</v>
      </c>
      <c r="H10" s="27">
        <f>RA!J14</f>
        <v>22.751921692640401</v>
      </c>
      <c r="I10" s="20">
        <f>VLOOKUP(B10,RMS!B:D,3,FALSE)</f>
        <v>149219.49164188001</v>
      </c>
      <c r="J10" s="21">
        <f>VLOOKUP(B10,RMS!B:E,4,FALSE)</f>
        <v>115269.164104273</v>
      </c>
      <c r="K10" s="22">
        <f t="shared" si="1"/>
        <v>-2.5441880017751828E-2</v>
      </c>
      <c r="L10" s="22">
        <f t="shared" si="2"/>
        <v>5.9957269841106609E-3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111509.3763</v>
      </c>
      <c r="F11" s="25">
        <f>VLOOKUP(C11,RA!B15:I44,8,0)</f>
        <v>21003.394499999999</v>
      </c>
      <c r="G11" s="16">
        <f t="shared" si="0"/>
        <v>90505.981800000009</v>
      </c>
      <c r="H11" s="27">
        <f>RA!J15</f>
        <v>18.835541186683098</v>
      </c>
      <c r="I11" s="20">
        <f>VLOOKUP(B11,RMS!B:D,3,FALSE)</f>
        <v>111509.548880342</v>
      </c>
      <c r="J11" s="21">
        <f>VLOOKUP(B11,RMS!B:E,4,FALSE)</f>
        <v>90505.981803418807</v>
      </c>
      <c r="K11" s="22">
        <f t="shared" si="1"/>
        <v>-0.1725803419976728</v>
      </c>
      <c r="L11" s="22">
        <f t="shared" si="2"/>
        <v>-3.4187978599220514E-6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1095337.8816</v>
      </c>
      <c r="F12" s="25">
        <f>VLOOKUP(C12,RA!B16:I45,8,0)</f>
        <v>46407.616199999997</v>
      </c>
      <c r="G12" s="16">
        <f t="shared" si="0"/>
        <v>1048930.2653999999</v>
      </c>
      <c r="H12" s="27">
        <f>RA!J16</f>
        <v>4.2368311166423602</v>
      </c>
      <c r="I12" s="20">
        <f>VLOOKUP(B12,RMS!B:D,3,FALSE)</f>
        <v>1095336.7102899901</v>
      </c>
      <c r="J12" s="21">
        <f>VLOOKUP(B12,RMS!B:E,4,FALSE)</f>
        <v>1048930.2658333301</v>
      </c>
      <c r="K12" s="22">
        <f t="shared" si="1"/>
        <v>1.1713100099004805</v>
      </c>
      <c r="L12" s="22">
        <f t="shared" si="2"/>
        <v>-4.3333019129931927E-4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501210.95110000001</v>
      </c>
      <c r="F13" s="25">
        <f>VLOOKUP(C13,RA!B17:I46,8,0)</f>
        <v>80943.083799999993</v>
      </c>
      <c r="G13" s="16">
        <f t="shared" si="0"/>
        <v>420267.86730000004</v>
      </c>
      <c r="H13" s="27">
        <f>RA!J17</f>
        <v>16.149504240151899</v>
      </c>
      <c r="I13" s="20">
        <f>VLOOKUP(B13,RMS!B:D,3,FALSE)</f>
        <v>501210.94737094</v>
      </c>
      <c r="J13" s="21">
        <f>VLOOKUP(B13,RMS!B:E,4,FALSE)</f>
        <v>420267.86564871803</v>
      </c>
      <c r="K13" s="22">
        <f t="shared" si="1"/>
        <v>3.729060001205653E-3</v>
      </c>
      <c r="L13" s="22">
        <f t="shared" si="2"/>
        <v>1.6512820147909224E-3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2231918.7415999998</v>
      </c>
      <c r="F14" s="25">
        <f>VLOOKUP(C14,RA!B18:I47,8,0)</f>
        <v>296309.26740000001</v>
      </c>
      <c r="G14" s="16">
        <f t="shared" si="0"/>
        <v>1935609.4741999998</v>
      </c>
      <c r="H14" s="27">
        <f>RA!J18</f>
        <v>13.2759881386893</v>
      </c>
      <c r="I14" s="20">
        <f>VLOOKUP(B14,RMS!B:D,3,FALSE)</f>
        <v>2231919.1791102602</v>
      </c>
      <c r="J14" s="21">
        <f>VLOOKUP(B14,RMS!B:E,4,FALSE)</f>
        <v>1935609.4467923101</v>
      </c>
      <c r="K14" s="22">
        <f t="shared" si="1"/>
        <v>-0.43751026038080454</v>
      </c>
      <c r="L14" s="22">
        <f t="shared" si="2"/>
        <v>2.7407689718529582E-2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585196.1936</v>
      </c>
      <c r="F15" s="25">
        <f>VLOOKUP(C15,RA!B19:I48,8,0)</f>
        <v>17749.814999999999</v>
      </c>
      <c r="G15" s="16">
        <f t="shared" si="0"/>
        <v>567446.37860000005</v>
      </c>
      <c r="H15" s="27">
        <f>RA!J19</f>
        <v>3.0331391752237802</v>
      </c>
      <c r="I15" s="20">
        <f>VLOOKUP(B15,RMS!B:D,3,FALSE)</f>
        <v>585196.15518034203</v>
      </c>
      <c r="J15" s="21">
        <f>VLOOKUP(B15,RMS!B:E,4,FALSE)</f>
        <v>567446.37841965805</v>
      </c>
      <c r="K15" s="22">
        <f t="shared" si="1"/>
        <v>3.8419657968915999E-2</v>
      </c>
      <c r="L15" s="22">
        <f t="shared" si="2"/>
        <v>1.8034200184047222E-4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1330101.2545</v>
      </c>
      <c r="F16" s="25">
        <f>VLOOKUP(C16,RA!B20:I49,8,0)</f>
        <v>122441.8993</v>
      </c>
      <c r="G16" s="16">
        <f t="shared" si="0"/>
        <v>1207659.3552000001</v>
      </c>
      <c r="H16" s="27">
        <f>RA!J20</f>
        <v>9.2054570195881293</v>
      </c>
      <c r="I16" s="20">
        <f>VLOOKUP(B16,RMS!B:D,3,FALSE)</f>
        <v>1330101.4617762701</v>
      </c>
      <c r="J16" s="21">
        <f>VLOOKUP(B16,RMS!B:E,4,FALSE)</f>
        <v>1207659.3552000001</v>
      </c>
      <c r="K16" s="22">
        <f t="shared" si="1"/>
        <v>-0.20727627002634108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404794.71580000001</v>
      </c>
      <c r="F17" s="25">
        <f>VLOOKUP(C17,RA!B21:I50,8,0)</f>
        <v>62771.436500000003</v>
      </c>
      <c r="G17" s="16">
        <f t="shared" si="0"/>
        <v>342023.27929999999</v>
      </c>
      <c r="H17" s="27">
        <f>RA!J21</f>
        <v>15.506980217353901</v>
      </c>
      <c r="I17" s="20">
        <f>VLOOKUP(B17,RMS!B:D,3,FALSE)</f>
        <v>404793.90460854699</v>
      </c>
      <c r="J17" s="21">
        <f>VLOOKUP(B17,RMS!B:E,4,FALSE)</f>
        <v>342023.27929734503</v>
      </c>
      <c r="K17" s="22">
        <f t="shared" si="1"/>
        <v>0.81119145301636308</v>
      </c>
      <c r="L17" s="22">
        <f t="shared" si="2"/>
        <v>2.6549678295850754E-6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1593974.9476999999</v>
      </c>
      <c r="F18" s="25">
        <f>VLOOKUP(C18,RA!B22:I51,8,0)</f>
        <v>27824.0262</v>
      </c>
      <c r="G18" s="16">
        <f t="shared" si="0"/>
        <v>1566150.9214999999</v>
      </c>
      <c r="H18" s="27">
        <f>RA!J22</f>
        <v>1.74557487494695</v>
      </c>
      <c r="I18" s="20">
        <f>VLOOKUP(B18,RMS!B:D,3,FALSE)</f>
        <v>1593976.21855784</v>
      </c>
      <c r="J18" s="21">
        <f>VLOOKUP(B18,RMS!B:E,4,FALSE)</f>
        <v>1566150.92240531</v>
      </c>
      <c r="K18" s="22">
        <f t="shared" si="1"/>
        <v>-1.2708578400779516</v>
      </c>
      <c r="L18" s="22">
        <f t="shared" si="2"/>
        <v>-9.0531003661453724E-4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3123019.827</v>
      </c>
      <c r="F19" s="25">
        <f>VLOOKUP(C19,RA!B23:I52,8,0)</f>
        <v>258572.87280000001</v>
      </c>
      <c r="G19" s="16">
        <f t="shared" si="0"/>
        <v>2864446.9542</v>
      </c>
      <c r="H19" s="27">
        <f>RA!J23</f>
        <v>8.2795783287865792</v>
      </c>
      <c r="I19" s="20">
        <f>VLOOKUP(B19,RMS!B:D,3,FALSE)</f>
        <v>3123021.5157205099</v>
      </c>
      <c r="J19" s="21">
        <f>VLOOKUP(B19,RMS!B:E,4,FALSE)</f>
        <v>2864446.9863504302</v>
      </c>
      <c r="K19" s="22">
        <f t="shared" si="1"/>
        <v>-1.6887205098755658</v>
      </c>
      <c r="L19" s="22">
        <f t="shared" si="2"/>
        <v>-3.2150430139154196E-2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363540.50199999998</v>
      </c>
      <c r="F20" s="25">
        <f>VLOOKUP(C20,RA!B24:I53,8,0)</f>
        <v>51311.110699999997</v>
      </c>
      <c r="G20" s="16">
        <f t="shared" si="0"/>
        <v>312229.39129999996</v>
      </c>
      <c r="H20" s="27">
        <f>RA!J24</f>
        <v>14.1142762409455</v>
      </c>
      <c r="I20" s="20">
        <f>VLOOKUP(B20,RMS!B:D,3,FALSE)</f>
        <v>363540.63179874001</v>
      </c>
      <c r="J20" s="21">
        <f>VLOOKUP(B20,RMS!B:E,4,FALSE)</f>
        <v>312229.39416838699</v>
      </c>
      <c r="K20" s="22">
        <f t="shared" si="1"/>
        <v>-0.12979874003212899</v>
      </c>
      <c r="L20" s="22">
        <f t="shared" si="2"/>
        <v>-2.8683870332315564E-3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353002.87459999998</v>
      </c>
      <c r="F21" s="25">
        <f>VLOOKUP(C21,RA!B25:I54,8,0)</f>
        <v>26593.313999999998</v>
      </c>
      <c r="G21" s="16">
        <f t="shared" si="0"/>
        <v>326409.56059999997</v>
      </c>
      <c r="H21" s="27">
        <f>RA!J25</f>
        <v>7.5334553663716797</v>
      </c>
      <c r="I21" s="20">
        <f>VLOOKUP(B21,RMS!B:D,3,FALSE)</f>
        <v>353002.84211222001</v>
      </c>
      <c r="J21" s="21">
        <f>VLOOKUP(B21,RMS!B:E,4,FALSE)</f>
        <v>326409.54505884403</v>
      </c>
      <c r="K21" s="22">
        <f t="shared" si="1"/>
        <v>3.2487779972143471E-2</v>
      </c>
      <c r="L21" s="22">
        <f t="shared" si="2"/>
        <v>1.5541155938990414E-2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668468.10129999998</v>
      </c>
      <c r="F22" s="25">
        <f>VLOOKUP(C22,RA!B26:I55,8,0)</f>
        <v>136383.76310000001</v>
      </c>
      <c r="G22" s="16">
        <f t="shared" si="0"/>
        <v>532084.3382</v>
      </c>
      <c r="H22" s="27">
        <f>RA!J26</f>
        <v>20.402433988214</v>
      </c>
      <c r="I22" s="20">
        <f>VLOOKUP(B22,RMS!B:D,3,FALSE)</f>
        <v>668467.98793815402</v>
      </c>
      <c r="J22" s="21">
        <f>VLOOKUP(B22,RMS!B:E,4,FALSE)</f>
        <v>532084.33171720197</v>
      </c>
      <c r="K22" s="22">
        <f t="shared" si="1"/>
        <v>0.11336184595711529</v>
      </c>
      <c r="L22" s="22">
        <f t="shared" si="2"/>
        <v>6.4827980240806937E-3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298191.63890000002</v>
      </c>
      <c r="F23" s="25">
        <f>VLOOKUP(C23,RA!B27:I56,8,0)</f>
        <v>73730.400099999999</v>
      </c>
      <c r="G23" s="16">
        <f t="shared" si="0"/>
        <v>224461.23880000002</v>
      </c>
      <c r="H23" s="27">
        <f>RA!J27</f>
        <v>24.725844216150499</v>
      </c>
      <c r="I23" s="20">
        <f>VLOOKUP(B23,RMS!B:D,3,FALSE)</f>
        <v>298191.324675221</v>
      </c>
      <c r="J23" s="21">
        <f>VLOOKUP(B23,RMS!B:E,4,FALSE)</f>
        <v>224461.22810747</v>
      </c>
      <c r="K23" s="22">
        <f t="shared" si="1"/>
        <v>0.31422477902378887</v>
      </c>
      <c r="L23" s="22">
        <f t="shared" si="2"/>
        <v>1.0692530020605773E-2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1055533.5152</v>
      </c>
      <c r="F24" s="25">
        <f>VLOOKUP(C24,RA!B28:I57,8,0)</f>
        <v>59679.749799999998</v>
      </c>
      <c r="G24" s="16">
        <f t="shared" si="0"/>
        <v>995853.76540000003</v>
      </c>
      <c r="H24" s="27">
        <f>RA!J28</f>
        <v>5.6539890908809296</v>
      </c>
      <c r="I24" s="20">
        <f>VLOOKUP(B24,RMS!B:D,3,FALSE)</f>
        <v>1055536.28080673</v>
      </c>
      <c r="J24" s="21">
        <f>VLOOKUP(B24,RMS!B:E,4,FALSE)</f>
        <v>995853.78461238905</v>
      </c>
      <c r="K24" s="22">
        <f t="shared" si="1"/>
        <v>-2.7656067300122231</v>
      </c>
      <c r="L24" s="22">
        <f t="shared" si="2"/>
        <v>-1.9212389015592635E-2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614810.37219999998</v>
      </c>
      <c r="F25" s="25">
        <f>VLOOKUP(C25,RA!B29:I58,8,0)</f>
        <v>103074.0134</v>
      </c>
      <c r="G25" s="16">
        <f t="shared" si="0"/>
        <v>511736.35879999999</v>
      </c>
      <c r="H25" s="27">
        <f>RA!J29</f>
        <v>16.7651715164086</v>
      </c>
      <c r="I25" s="20">
        <f>VLOOKUP(B25,RMS!B:D,3,FALSE)</f>
        <v>614810.37306442496</v>
      </c>
      <c r="J25" s="21">
        <f>VLOOKUP(B25,RMS!B:E,4,FALSE)</f>
        <v>511736.34263366699</v>
      </c>
      <c r="K25" s="22">
        <f t="shared" si="1"/>
        <v>-8.6442497558891773E-4</v>
      </c>
      <c r="L25" s="22">
        <f t="shared" si="2"/>
        <v>1.6166332992725074E-2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1344978.6092999999</v>
      </c>
      <c r="F26" s="25">
        <f>VLOOKUP(C26,RA!B30:I59,8,0)</f>
        <v>157304.3628</v>
      </c>
      <c r="G26" s="16">
        <f t="shared" si="0"/>
        <v>1187674.2464999999</v>
      </c>
      <c r="H26" s="27">
        <f>RA!J30</f>
        <v>11.695677664484901</v>
      </c>
      <c r="I26" s="20">
        <f>VLOOKUP(B26,RMS!B:D,3,FALSE)</f>
        <v>1344978.60014779</v>
      </c>
      <c r="J26" s="21">
        <f>VLOOKUP(B26,RMS!B:E,4,FALSE)</f>
        <v>1187674.2207271699</v>
      </c>
      <c r="K26" s="22">
        <f t="shared" si="1"/>
        <v>9.1522098518908024E-3</v>
      </c>
      <c r="L26" s="22">
        <f t="shared" si="2"/>
        <v>2.5772830005735159E-2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1562494.6421000001</v>
      </c>
      <c r="F27" s="25">
        <f>VLOOKUP(C27,RA!B31:I60,8,0)</f>
        <v>-22358.771700000001</v>
      </c>
      <c r="G27" s="16">
        <f t="shared" si="0"/>
        <v>1584853.4138</v>
      </c>
      <c r="H27" s="27">
        <f>RA!J31</f>
        <v>-1.43096629566356</v>
      </c>
      <c r="I27" s="20">
        <f>VLOOKUP(B27,RMS!B:D,3,FALSE)</f>
        <v>1562494.72190142</v>
      </c>
      <c r="J27" s="21">
        <f>VLOOKUP(B27,RMS!B:E,4,FALSE)</f>
        <v>1584853.37476372</v>
      </c>
      <c r="K27" s="22">
        <f t="shared" si="1"/>
        <v>-7.9801419982686639E-2</v>
      </c>
      <c r="L27" s="22">
        <f t="shared" si="2"/>
        <v>3.9036280009895563E-2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135331.53109999999</v>
      </c>
      <c r="F28" s="25">
        <f>VLOOKUP(C28,RA!B32:I61,8,0)</f>
        <v>29454.0949</v>
      </c>
      <c r="G28" s="16">
        <f t="shared" si="0"/>
        <v>105877.4362</v>
      </c>
      <c r="H28" s="27">
        <f>RA!J32</f>
        <v>21.7643993684189</v>
      </c>
      <c r="I28" s="20">
        <f>VLOOKUP(B28,RMS!B:D,3,FALSE)</f>
        <v>135331.45258056899</v>
      </c>
      <c r="J28" s="21">
        <f>VLOOKUP(B28,RMS!B:E,4,FALSE)</f>
        <v>105877.444912413</v>
      </c>
      <c r="K28" s="22">
        <f t="shared" si="1"/>
        <v>7.8519431001041085E-2</v>
      </c>
      <c r="L28" s="22">
        <f t="shared" si="2"/>
        <v>-8.7124130077427253E-3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202374.01490000001</v>
      </c>
      <c r="F30" s="25">
        <f>VLOOKUP(C30,RA!B34:I64,8,0)</f>
        <v>31396.732800000002</v>
      </c>
      <c r="G30" s="16">
        <f t="shared" si="0"/>
        <v>170977.28210000001</v>
      </c>
      <c r="H30" s="27">
        <f>RA!J34</f>
        <v>15.5142115530565</v>
      </c>
      <c r="I30" s="20">
        <f>VLOOKUP(B30,RMS!B:D,3,FALSE)</f>
        <v>202374.02084000001</v>
      </c>
      <c r="J30" s="21">
        <f>VLOOKUP(B30,RMS!B:E,4,FALSE)</f>
        <v>170977.27979999999</v>
      </c>
      <c r="K30" s="22">
        <f t="shared" si="1"/>
        <v>-5.9400000027380884E-3</v>
      </c>
      <c r="L30" s="22">
        <f t="shared" si="2"/>
        <v>2.3000000219326466E-3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4.5298999999999996</v>
      </c>
      <c r="F31" s="25">
        <f>VLOOKUP(C31,RA!B35:I65,8,0)</f>
        <v>0.45</v>
      </c>
      <c r="G31" s="16">
        <f t="shared" si="0"/>
        <v>4.0798999999999994</v>
      </c>
      <c r="H31" s="27">
        <f>RA!J35</f>
        <v>9.9339941279056898</v>
      </c>
      <c r="I31" s="20">
        <f>VLOOKUP(B31,RMS!B:D,3,FALSE)</f>
        <v>4.5298999999999996</v>
      </c>
      <c r="J31" s="21">
        <f>VLOOKUP(B31,RMS!B:E,4,FALSE)</f>
        <v>4.0799000000000003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177499.25</v>
      </c>
      <c r="F32" s="25">
        <f>VLOOKUP(C32,RA!B34:I65,8,0)</f>
        <v>5925.93</v>
      </c>
      <c r="G32" s="16">
        <f t="shared" si="0"/>
        <v>171573.32</v>
      </c>
      <c r="H32" s="27">
        <f>RA!J34</f>
        <v>15.5142115530565</v>
      </c>
      <c r="I32" s="20">
        <f>VLOOKUP(B32,RMS!B:D,3,FALSE)</f>
        <v>177499.25</v>
      </c>
      <c r="J32" s="21">
        <f>VLOOKUP(B32,RMS!B:E,4,FALSE)</f>
        <v>171573.32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712586.25</v>
      </c>
      <c r="F33" s="25">
        <f>VLOOKUP(C33,RA!B34:I65,8,0)</f>
        <v>-153736.03</v>
      </c>
      <c r="G33" s="16">
        <f t="shared" si="0"/>
        <v>866322.28</v>
      </c>
      <c r="H33" s="27">
        <f>RA!J34</f>
        <v>15.5142115530565</v>
      </c>
      <c r="I33" s="20">
        <f>VLOOKUP(B33,RMS!B:D,3,FALSE)</f>
        <v>712586.25</v>
      </c>
      <c r="J33" s="21">
        <f>VLOOKUP(B33,RMS!B:E,4,FALSE)</f>
        <v>866322.28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1017821.88</v>
      </c>
      <c r="F34" s="25">
        <f>VLOOKUP(C34,RA!B34:I66,8,0)</f>
        <v>-98088.03</v>
      </c>
      <c r="G34" s="16">
        <f t="shared" si="0"/>
        <v>1115909.9099999999</v>
      </c>
      <c r="H34" s="27">
        <f>RA!J35</f>
        <v>9.9339941279056898</v>
      </c>
      <c r="I34" s="20">
        <f>VLOOKUP(B34,RMS!B:D,3,FALSE)</f>
        <v>1017821.88</v>
      </c>
      <c r="J34" s="21">
        <f>VLOOKUP(B34,RMS!B:E,4,FALSE)</f>
        <v>1115909.9099999999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771186.71</v>
      </c>
      <c r="F35" s="25">
        <f>VLOOKUP(C35,RA!B34:I67,8,0)</f>
        <v>-242100.81</v>
      </c>
      <c r="G35" s="16">
        <f t="shared" si="0"/>
        <v>1013287.52</v>
      </c>
      <c r="H35" s="27">
        <f>RA!J34</f>
        <v>15.5142115530565</v>
      </c>
      <c r="I35" s="20">
        <f>VLOOKUP(B35,RMS!B:D,3,FALSE)</f>
        <v>771186.71</v>
      </c>
      <c r="J35" s="21">
        <f>VLOOKUP(B35,RMS!B:E,4,FALSE)</f>
        <v>1013287.52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9.9339941279056898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81476.922999999995</v>
      </c>
      <c r="F37" s="25">
        <f>VLOOKUP(C37,RA!B8:I68,8,0)</f>
        <v>5924.9994999999999</v>
      </c>
      <c r="G37" s="16">
        <f t="shared" si="0"/>
        <v>75551.92349999999</v>
      </c>
      <c r="H37" s="27">
        <f>RA!J35</f>
        <v>9.9339941279056898</v>
      </c>
      <c r="I37" s="20">
        <f>VLOOKUP(B37,RMS!B:D,3,FALSE)</f>
        <v>81476.923076923107</v>
      </c>
      <c r="J37" s="21">
        <f>VLOOKUP(B37,RMS!B:E,4,FALSE)</f>
        <v>75551.923076923107</v>
      </c>
      <c r="K37" s="22">
        <f t="shared" si="1"/>
        <v>-7.6923111919313669E-5</v>
      </c>
      <c r="L37" s="22">
        <f t="shared" si="2"/>
        <v>4.2307688272558153E-4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440592.42420000001</v>
      </c>
      <c r="F38" s="25">
        <f>VLOOKUP(C38,RA!B8:I69,8,0)</f>
        <v>27785.585800000001</v>
      </c>
      <c r="G38" s="16">
        <f t="shared" si="0"/>
        <v>412806.83840000001</v>
      </c>
      <c r="H38" s="27">
        <f>RA!J36</f>
        <v>3.3385662192938801</v>
      </c>
      <c r="I38" s="20">
        <f>VLOOKUP(B38,RMS!B:D,3,FALSE)</f>
        <v>440592.41731623898</v>
      </c>
      <c r="J38" s="21">
        <f>VLOOKUP(B38,RMS!B:E,4,FALSE)</f>
        <v>412806.84374187997</v>
      </c>
      <c r="K38" s="22">
        <f t="shared" si="1"/>
        <v>6.8837610306218266E-3</v>
      </c>
      <c r="L38" s="22">
        <f t="shared" si="2"/>
        <v>-5.3418799652718008E-3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329342.01</v>
      </c>
      <c r="F39" s="25">
        <f>VLOOKUP(C39,RA!B9:I70,8,0)</f>
        <v>-109372.9</v>
      </c>
      <c r="G39" s="16">
        <f t="shared" si="0"/>
        <v>438714.91000000003</v>
      </c>
      <c r="H39" s="27">
        <f>RA!J37</f>
        <v>-21.5743750317944</v>
      </c>
      <c r="I39" s="20">
        <f>VLOOKUP(B39,RMS!B:D,3,FALSE)</f>
        <v>329342.01</v>
      </c>
      <c r="J39" s="21">
        <f>VLOOKUP(B39,RMS!B:E,4,FALSE)</f>
        <v>438714.91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149742.78</v>
      </c>
      <c r="F40" s="25">
        <f>VLOOKUP(C40,RA!B10:I71,8,0)</f>
        <v>9659.01</v>
      </c>
      <c r="G40" s="16">
        <f t="shared" si="0"/>
        <v>140083.76999999999</v>
      </c>
      <c r="H40" s="27">
        <f>RA!J38</f>
        <v>-9.6370526049214007</v>
      </c>
      <c r="I40" s="20">
        <f>VLOOKUP(B40,RMS!B:D,3,FALSE)</f>
        <v>149742.78</v>
      </c>
      <c r="J40" s="21">
        <f>VLOOKUP(B40,RMS!B:E,4,FALSE)</f>
        <v>140083.76999999999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-31.393280882654199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15835.3143</v>
      </c>
      <c r="F42" s="25">
        <f>VLOOKUP(C42,RA!B8:I72,8,0)</f>
        <v>835.4606</v>
      </c>
      <c r="G42" s="16">
        <f t="shared" si="0"/>
        <v>14999.8537</v>
      </c>
      <c r="H42" s="27">
        <f>RA!J39</f>
        <v>-31.393280882654199</v>
      </c>
      <c r="I42" s="20">
        <f>VLOOKUP(B42,RMS!B:D,3,FALSE)</f>
        <v>15835.314272747901</v>
      </c>
      <c r="J42" s="21">
        <f>VLOOKUP(B42,RMS!B:E,4,FALSE)</f>
        <v>14999.853430149</v>
      </c>
      <c r="K42" s="22">
        <f t="shared" si="1"/>
        <v>2.7252099243924022E-5</v>
      </c>
      <c r="L42" s="22">
        <f t="shared" si="2"/>
        <v>2.6985099975718185E-4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22974496.461300001</v>
      </c>
      <c r="E7" s="53">
        <v>23107805.949099999</v>
      </c>
      <c r="F7" s="54">
        <v>99.423097597004002</v>
      </c>
      <c r="G7" s="53">
        <v>15372301.9374</v>
      </c>
      <c r="H7" s="54">
        <v>49.453845981285802</v>
      </c>
      <c r="I7" s="53">
        <v>1450592.7792</v>
      </c>
      <c r="J7" s="54">
        <v>6.3139263210555701</v>
      </c>
      <c r="K7" s="53">
        <v>1804656.9909000001</v>
      </c>
      <c r="L7" s="54">
        <v>11.7396665655478</v>
      </c>
      <c r="M7" s="54">
        <v>-0.196194741430295</v>
      </c>
      <c r="N7" s="53">
        <v>63063343.037</v>
      </c>
      <c r="O7" s="53">
        <v>4026169336.3193998</v>
      </c>
      <c r="P7" s="53">
        <v>1077332</v>
      </c>
      <c r="Q7" s="53">
        <v>1009862</v>
      </c>
      <c r="R7" s="54">
        <v>6.6811108844574898</v>
      </c>
      <c r="S7" s="53">
        <v>21.3253634546268</v>
      </c>
      <c r="T7" s="53">
        <v>20.597200020497802</v>
      </c>
      <c r="U7" s="55">
        <v>3.4145417295148999</v>
      </c>
    </row>
    <row r="8" spans="1:23" ht="12" thickBot="1">
      <c r="A8" s="81">
        <v>42554</v>
      </c>
      <c r="B8" s="71" t="s">
        <v>6</v>
      </c>
      <c r="C8" s="72"/>
      <c r="D8" s="56">
        <v>665159.22840000002</v>
      </c>
      <c r="E8" s="56">
        <v>838322.01809999999</v>
      </c>
      <c r="F8" s="57">
        <v>79.344120044411895</v>
      </c>
      <c r="G8" s="56">
        <v>505920.31640000001</v>
      </c>
      <c r="H8" s="57">
        <v>31.475097330169199</v>
      </c>
      <c r="I8" s="56">
        <v>179795.21590000001</v>
      </c>
      <c r="J8" s="57">
        <v>27.0304023793651</v>
      </c>
      <c r="K8" s="56">
        <v>130291.455</v>
      </c>
      <c r="L8" s="57">
        <v>25.7533549803101</v>
      </c>
      <c r="M8" s="57">
        <v>0.37994633569791703</v>
      </c>
      <c r="N8" s="56">
        <v>1852214.702</v>
      </c>
      <c r="O8" s="56">
        <v>142138980.71340001</v>
      </c>
      <c r="P8" s="56">
        <v>27845</v>
      </c>
      <c r="Q8" s="56">
        <v>24993</v>
      </c>
      <c r="R8" s="57">
        <v>11.411195134637699</v>
      </c>
      <c r="S8" s="56">
        <v>23.8879234476567</v>
      </c>
      <c r="T8" s="56">
        <v>24.689856735886099</v>
      </c>
      <c r="U8" s="58">
        <v>-3.3570657155971602</v>
      </c>
    </row>
    <row r="9" spans="1:23" ht="12" thickBot="1">
      <c r="A9" s="82"/>
      <c r="B9" s="71" t="s">
        <v>7</v>
      </c>
      <c r="C9" s="72"/>
      <c r="D9" s="56">
        <v>125351.0122</v>
      </c>
      <c r="E9" s="56">
        <v>172913.171</v>
      </c>
      <c r="F9" s="57">
        <v>72.493617157712094</v>
      </c>
      <c r="G9" s="56">
        <v>104090.8575</v>
      </c>
      <c r="H9" s="57">
        <v>20.424612891674901</v>
      </c>
      <c r="I9" s="56">
        <v>27068.997299999999</v>
      </c>
      <c r="J9" s="57">
        <v>21.594558212909298</v>
      </c>
      <c r="K9" s="56">
        <v>22936.4935</v>
      </c>
      <c r="L9" s="57">
        <v>22.035070178954001</v>
      </c>
      <c r="M9" s="57">
        <v>0.180171559353656</v>
      </c>
      <c r="N9" s="56">
        <v>330201.3872</v>
      </c>
      <c r="O9" s="56">
        <v>20363693.260400001</v>
      </c>
      <c r="P9" s="56">
        <v>6587</v>
      </c>
      <c r="Q9" s="56">
        <v>6070</v>
      </c>
      <c r="R9" s="57">
        <v>8.5172981878088905</v>
      </c>
      <c r="S9" s="56">
        <v>19.030061059663002</v>
      </c>
      <c r="T9" s="56">
        <v>18.762648336079099</v>
      </c>
      <c r="U9" s="58">
        <v>1.4052121154288699</v>
      </c>
    </row>
    <row r="10" spans="1:23" ht="12" thickBot="1">
      <c r="A10" s="82"/>
      <c r="B10" s="71" t="s">
        <v>8</v>
      </c>
      <c r="C10" s="72"/>
      <c r="D10" s="56">
        <v>178023.0104</v>
      </c>
      <c r="E10" s="56">
        <v>253316.45680000001</v>
      </c>
      <c r="F10" s="57">
        <v>70.276922648003804</v>
      </c>
      <c r="G10" s="56">
        <v>151982.0852</v>
      </c>
      <c r="H10" s="57">
        <v>17.1342070782432</v>
      </c>
      <c r="I10" s="56">
        <v>52188.415200000003</v>
      </c>
      <c r="J10" s="57">
        <v>29.315544705562399</v>
      </c>
      <c r="K10" s="56">
        <v>40234.431799999998</v>
      </c>
      <c r="L10" s="57">
        <v>26.4731410593911</v>
      </c>
      <c r="M10" s="57">
        <v>0.29710829419492402</v>
      </c>
      <c r="N10" s="56">
        <v>503610.81400000001</v>
      </c>
      <c r="O10" s="56">
        <v>36038038.492399998</v>
      </c>
      <c r="P10" s="56">
        <v>115716</v>
      </c>
      <c r="Q10" s="56">
        <v>108210</v>
      </c>
      <c r="R10" s="57">
        <v>6.9365123371222701</v>
      </c>
      <c r="S10" s="56">
        <v>1.5384476684296</v>
      </c>
      <c r="T10" s="56">
        <v>1.8076034275944901</v>
      </c>
      <c r="U10" s="58">
        <v>-17.495282074796499</v>
      </c>
    </row>
    <row r="11" spans="1:23" ht="12" thickBot="1">
      <c r="A11" s="82"/>
      <c r="B11" s="71" t="s">
        <v>9</v>
      </c>
      <c r="C11" s="72"/>
      <c r="D11" s="56">
        <v>69125.193799999994</v>
      </c>
      <c r="E11" s="56">
        <v>71333.547500000001</v>
      </c>
      <c r="F11" s="57">
        <v>96.904186350748901</v>
      </c>
      <c r="G11" s="56">
        <v>50483.618000000002</v>
      </c>
      <c r="H11" s="57">
        <v>36.925990130105198</v>
      </c>
      <c r="I11" s="56">
        <v>6098.8832000000002</v>
      </c>
      <c r="J11" s="57">
        <v>8.8229527683436295</v>
      </c>
      <c r="K11" s="56">
        <v>11400.436100000001</v>
      </c>
      <c r="L11" s="57">
        <v>22.582446646355699</v>
      </c>
      <c r="M11" s="57">
        <v>-0.46503071053571399</v>
      </c>
      <c r="N11" s="56">
        <v>192423.12890000001</v>
      </c>
      <c r="O11" s="56">
        <v>12151772.688999999</v>
      </c>
      <c r="P11" s="56">
        <v>3587</v>
      </c>
      <c r="Q11" s="56">
        <v>3294</v>
      </c>
      <c r="R11" s="57">
        <v>8.8949605343047899</v>
      </c>
      <c r="S11" s="56">
        <v>19.2710325620296</v>
      </c>
      <c r="T11" s="56">
        <v>20.2750459319976</v>
      </c>
      <c r="U11" s="58">
        <v>-5.2099614628137099</v>
      </c>
    </row>
    <row r="12" spans="1:23" ht="12" thickBot="1">
      <c r="A12" s="82"/>
      <c r="B12" s="71" t="s">
        <v>10</v>
      </c>
      <c r="C12" s="72"/>
      <c r="D12" s="56">
        <v>232406.549</v>
      </c>
      <c r="E12" s="56">
        <v>202566.91800000001</v>
      </c>
      <c r="F12" s="57">
        <v>114.730752333409</v>
      </c>
      <c r="G12" s="56">
        <v>136881.0759</v>
      </c>
      <c r="H12" s="57">
        <v>69.787202118273299</v>
      </c>
      <c r="I12" s="56">
        <v>36557.616099999999</v>
      </c>
      <c r="J12" s="57">
        <v>15.7300283736841</v>
      </c>
      <c r="K12" s="56">
        <v>20017.595799999999</v>
      </c>
      <c r="L12" s="57">
        <v>14.624078360272399</v>
      </c>
      <c r="M12" s="57">
        <v>0.826274067338296</v>
      </c>
      <c r="N12" s="56">
        <v>682581.88970000006</v>
      </c>
      <c r="O12" s="56">
        <v>43333463.581299998</v>
      </c>
      <c r="P12" s="56">
        <v>2558</v>
      </c>
      <c r="Q12" s="56">
        <v>2353</v>
      </c>
      <c r="R12" s="57">
        <v>8.7122821929451799</v>
      </c>
      <c r="S12" s="56">
        <v>90.854788506645804</v>
      </c>
      <c r="T12" s="56">
        <v>88.215983042923895</v>
      </c>
      <c r="U12" s="58">
        <v>2.9044208974509602</v>
      </c>
    </row>
    <row r="13" spans="1:23" ht="12" thickBot="1">
      <c r="A13" s="82"/>
      <c r="B13" s="71" t="s">
        <v>11</v>
      </c>
      <c r="C13" s="72"/>
      <c r="D13" s="56">
        <v>283334.23910000001</v>
      </c>
      <c r="E13" s="56">
        <v>400919.78210000001</v>
      </c>
      <c r="F13" s="57">
        <v>70.6710548469092</v>
      </c>
      <c r="G13" s="56">
        <v>245377.78719999999</v>
      </c>
      <c r="H13" s="57">
        <v>15.4685769780224</v>
      </c>
      <c r="I13" s="56">
        <v>87507.507899999997</v>
      </c>
      <c r="J13" s="57">
        <v>30.884904054647301</v>
      </c>
      <c r="K13" s="56">
        <v>66381.232199999999</v>
      </c>
      <c r="L13" s="57">
        <v>27.052665588631601</v>
      </c>
      <c r="M13" s="57">
        <v>0.31825675721638702</v>
      </c>
      <c r="N13" s="56">
        <v>775875.04819999996</v>
      </c>
      <c r="O13" s="56">
        <v>61969225.102600001</v>
      </c>
      <c r="P13" s="56">
        <v>12582</v>
      </c>
      <c r="Q13" s="56">
        <v>11441</v>
      </c>
      <c r="R13" s="57">
        <v>9.9729044663928104</v>
      </c>
      <c r="S13" s="56">
        <v>22.5190143935781</v>
      </c>
      <c r="T13" s="56">
        <v>23.176977370859198</v>
      </c>
      <c r="U13" s="58">
        <v>-2.9218107230691999</v>
      </c>
    </row>
    <row r="14" spans="1:23" ht="12" thickBot="1">
      <c r="A14" s="82"/>
      <c r="B14" s="71" t="s">
        <v>12</v>
      </c>
      <c r="C14" s="72"/>
      <c r="D14" s="56">
        <v>149219.4662</v>
      </c>
      <c r="E14" s="56">
        <v>182975.65849999999</v>
      </c>
      <c r="F14" s="57">
        <v>81.551539381398101</v>
      </c>
      <c r="G14" s="56">
        <v>189281.97510000001</v>
      </c>
      <c r="H14" s="57">
        <v>-21.1655171491287</v>
      </c>
      <c r="I14" s="56">
        <v>33950.2961</v>
      </c>
      <c r="J14" s="57">
        <v>22.751921692640401</v>
      </c>
      <c r="K14" s="56">
        <v>37678.617700000003</v>
      </c>
      <c r="L14" s="57">
        <v>19.906078051063201</v>
      </c>
      <c r="M14" s="57">
        <v>-9.8950593933279998E-2</v>
      </c>
      <c r="N14" s="56">
        <v>394374.68160000001</v>
      </c>
      <c r="O14" s="56">
        <v>28499733.442499999</v>
      </c>
      <c r="P14" s="56">
        <v>3617</v>
      </c>
      <c r="Q14" s="56">
        <v>3203</v>
      </c>
      <c r="R14" s="57">
        <v>12.9253824539494</v>
      </c>
      <c r="S14" s="56">
        <v>41.255036273154602</v>
      </c>
      <c r="T14" s="56">
        <v>42.892343709022803</v>
      </c>
      <c r="U14" s="58">
        <v>-3.9687455975736601</v>
      </c>
    </row>
    <row r="15" spans="1:23" ht="12" thickBot="1">
      <c r="A15" s="82"/>
      <c r="B15" s="71" t="s">
        <v>13</v>
      </c>
      <c r="C15" s="72"/>
      <c r="D15" s="56">
        <v>111509.3763</v>
      </c>
      <c r="E15" s="56">
        <v>153906.55379999999</v>
      </c>
      <c r="F15" s="57">
        <v>72.452649706461102</v>
      </c>
      <c r="G15" s="56">
        <v>112517.4241</v>
      </c>
      <c r="H15" s="57">
        <v>-0.89590373052275096</v>
      </c>
      <c r="I15" s="56">
        <v>21003.394499999999</v>
      </c>
      <c r="J15" s="57">
        <v>18.835541186683098</v>
      </c>
      <c r="K15" s="56">
        <v>20072.537799999998</v>
      </c>
      <c r="L15" s="57">
        <v>17.839492825716</v>
      </c>
      <c r="M15" s="57">
        <v>4.6374639284525003E-2</v>
      </c>
      <c r="N15" s="56">
        <v>308299.47279999999</v>
      </c>
      <c r="O15" s="56">
        <v>23834101.513700001</v>
      </c>
      <c r="P15" s="56">
        <v>5323</v>
      </c>
      <c r="Q15" s="56">
        <v>5013</v>
      </c>
      <c r="R15" s="57">
        <v>6.1839218033114003</v>
      </c>
      <c r="S15" s="56">
        <v>20.948595960924301</v>
      </c>
      <c r="T15" s="56">
        <v>21.193959345701199</v>
      </c>
      <c r="U15" s="58">
        <v>-1.17126410397416</v>
      </c>
    </row>
    <row r="16" spans="1:23" ht="12" thickBot="1">
      <c r="A16" s="82"/>
      <c r="B16" s="71" t="s">
        <v>14</v>
      </c>
      <c r="C16" s="72"/>
      <c r="D16" s="56">
        <v>1095337.8816</v>
      </c>
      <c r="E16" s="56">
        <v>1305186.4584999999</v>
      </c>
      <c r="F16" s="57">
        <v>83.9219465132077</v>
      </c>
      <c r="G16" s="56">
        <v>754364.28509999998</v>
      </c>
      <c r="H16" s="57">
        <v>45.200124559820601</v>
      </c>
      <c r="I16" s="56">
        <v>46407.616199999997</v>
      </c>
      <c r="J16" s="57">
        <v>4.2368311166423602</v>
      </c>
      <c r="K16" s="56">
        <v>42313.227099999996</v>
      </c>
      <c r="L16" s="57">
        <v>5.6091238590902899</v>
      </c>
      <c r="M16" s="57">
        <v>9.6763810765924996E-2</v>
      </c>
      <c r="N16" s="56">
        <v>2980622.5386000001</v>
      </c>
      <c r="O16" s="56">
        <v>204724891.70840001</v>
      </c>
      <c r="P16" s="56">
        <v>58559</v>
      </c>
      <c r="Q16" s="56">
        <v>57185</v>
      </c>
      <c r="R16" s="57">
        <v>2.40272798810877</v>
      </c>
      <c r="S16" s="56">
        <v>18.704859741457302</v>
      </c>
      <c r="T16" s="56">
        <v>17.333131403340001</v>
      </c>
      <c r="U16" s="58">
        <v>7.33353982375505</v>
      </c>
    </row>
    <row r="17" spans="1:21" ht="12" thickBot="1">
      <c r="A17" s="82"/>
      <c r="B17" s="71" t="s">
        <v>15</v>
      </c>
      <c r="C17" s="72"/>
      <c r="D17" s="56">
        <v>501210.95110000001</v>
      </c>
      <c r="E17" s="56">
        <v>991197.51009999996</v>
      </c>
      <c r="F17" s="57">
        <v>50.5662036065278</v>
      </c>
      <c r="G17" s="56">
        <v>429331.56089999998</v>
      </c>
      <c r="H17" s="57">
        <v>16.7421631079999</v>
      </c>
      <c r="I17" s="56">
        <v>80943.083799999993</v>
      </c>
      <c r="J17" s="57">
        <v>16.149504240151899</v>
      </c>
      <c r="K17" s="56">
        <v>56997.6368</v>
      </c>
      <c r="L17" s="57">
        <v>13.2759018881624</v>
      </c>
      <c r="M17" s="57">
        <v>0.420112979140216</v>
      </c>
      <c r="N17" s="56">
        <v>2103758.6683</v>
      </c>
      <c r="O17" s="56">
        <v>221849317.3506</v>
      </c>
      <c r="P17" s="56">
        <v>13105</v>
      </c>
      <c r="Q17" s="56">
        <v>12926</v>
      </c>
      <c r="R17" s="57">
        <v>1.3848058177317</v>
      </c>
      <c r="S17" s="56">
        <v>38.2457803204884</v>
      </c>
      <c r="T17" s="56">
        <v>41.6468850843262</v>
      </c>
      <c r="U17" s="58">
        <v>-8.8927581953814094</v>
      </c>
    </row>
    <row r="18" spans="1:21" ht="12" customHeight="1" thickBot="1">
      <c r="A18" s="82"/>
      <c r="B18" s="71" t="s">
        <v>16</v>
      </c>
      <c r="C18" s="72"/>
      <c r="D18" s="56">
        <v>2231918.7415999998</v>
      </c>
      <c r="E18" s="56">
        <v>2377716.2412</v>
      </c>
      <c r="F18" s="57">
        <v>93.868170765136497</v>
      </c>
      <c r="G18" s="56">
        <v>1825287.6368</v>
      </c>
      <c r="H18" s="57">
        <v>22.277645265427001</v>
      </c>
      <c r="I18" s="56">
        <v>296309.26740000001</v>
      </c>
      <c r="J18" s="57">
        <v>13.2759881386893</v>
      </c>
      <c r="K18" s="56">
        <v>287227.47470000002</v>
      </c>
      <c r="L18" s="57">
        <v>15.7360116240941</v>
      </c>
      <c r="M18" s="57">
        <v>3.1618816095103003E-2</v>
      </c>
      <c r="N18" s="56">
        <v>6059210.1747000003</v>
      </c>
      <c r="O18" s="56">
        <v>426090387.07630002</v>
      </c>
      <c r="P18" s="56">
        <v>98623</v>
      </c>
      <c r="Q18" s="56">
        <v>92649</v>
      </c>
      <c r="R18" s="57">
        <v>6.4479918833446597</v>
      </c>
      <c r="S18" s="56">
        <v>22.630813720937301</v>
      </c>
      <c r="T18" s="56">
        <v>22.297124689958899</v>
      </c>
      <c r="U18" s="58">
        <v>1.47448976025863</v>
      </c>
    </row>
    <row r="19" spans="1:21" ht="12" customHeight="1" thickBot="1">
      <c r="A19" s="82"/>
      <c r="B19" s="71" t="s">
        <v>17</v>
      </c>
      <c r="C19" s="72"/>
      <c r="D19" s="56">
        <v>585196.1936</v>
      </c>
      <c r="E19" s="56">
        <v>729938.62100000004</v>
      </c>
      <c r="F19" s="57">
        <v>80.170602947175695</v>
      </c>
      <c r="G19" s="56">
        <v>419111.89649999997</v>
      </c>
      <c r="H19" s="57">
        <v>39.627674252859102</v>
      </c>
      <c r="I19" s="56">
        <v>17749.814999999999</v>
      </c>
      <c r="J19" s="57">
        <v>3.0331391752237802</v>
      </c>
      <c r="K19" s="56">
        <v>26300.074700000001</v>
      </c>
      <c r="L19" s="57">
        <v>6.2751916420487497</v>
      </c>
      <c r="M19" s="57">
        <v>-0.32510400816466101</v>
      </c>
      <c r="N19" s="56">
        <v>1673302.0556999999</v>
      </c>
      <c r="O19" s="56">
        <v>126326371.5414</v>
      </c>
      <c r="P19" s="56">
        <v>10414</v>
      </c>
      <c r="Q19" s="56">
        <v>9460</v>
      </c>
      <c r="R19" s="57">
        <v>10.084566596194501</v>
      </c>
      <c r="S19" s="56">
        <v>56.193220049932798</v>
      </c>
      <c r="T19" s="56">
        <v>59.403547071881597</v>
      </c>
      <c r="U19" s="58">
        <v>-5.7130148781225802</v>
      </c>
    </row>
    <row r="20" spans="1:21" ht="12" thickBot="1">
      <c r="A20" s="82"/>
      <c r="B20" s="71" t="s">
        <v>18</v>
      </c>
      <c r="C20" s="72"/>
      <c r="D20" s="56">
        <v>1330101.2545</v>
      </c>
      <c r="E20" s="56">
        <v>1295846.9624000001</v>
      </c>
      <c r="F20" s="57">
        <v>102.64339023773</v>
      </c>
      <c r="G20" s="56">
        <v>808940.72790000006</v>
      </c>
      <c r="H20" s="57">
        <v>64.425057192129003</v>
      </c>
      <c r="I20" s="56">
        <v>122441.8993</v>
      </c>
      <c r="J20" s="57">
        <v>9.2054570195881293</v>
      </c>
      <c r="K20" s="56">
        <v>64669.831700000002</v>
      </c>
      <c r="L20" s="57">
        <v>7.9943844424649102</v>
      </c>
      <c r="M20" s="57">
        <v>0.89333876525304201</v>
      </c>
      <c r="N20" s="56">
        <v>3505422.7152999998</v>
      </c>
      <c r="O20" s="56">
        <v>228613913.317</v>
      </c>
      <c r="P20" s="56">
        <v>49262</v>
      </c>
      <c r="Q20" s="56">
        <v>43608</v>
      </c>
      <c r="R20" s="57">
        <v>12.9655109154284</v>
      </c>
      <c r="S20" s="56">
        <v>27.000553256059401</v>
      </c>
      <c r="T20" s="56">
        <v>25.445688999724801</v>
      </c>
      <c r="U20" s="58">
        <v>5.7586385048820201</v>
      </c>
    </row>
    <row r="21" spans="1:21" ht="12" customHeight="1" thickBot="1">
      <c r="A21" s="82"/>
      <c r="B21" s="71" t="s">
        <v>19</v>
      </c>
      <c r="C21" s="72"/>
      <c r="D21" s="56">
        <v>404794.71580000001</v>
      </c>
      <c r="E21" s="56">
        <v>495984.91379999998</v>
      </c>
      <c r="F21" s="57">
        <v>81.614320221688999</v>
      </c>
      <c r="G21" s="56">
        <v>306558.52789999999</v>
      </c>
      <c r="H21" s="57">
        <v>32.044839389379099</v>
      </c>
      <c r="I21" s="56">
        <v>62771.436500000003</v>
      </c>
      <c r="J21" s="57">
        <v>15.506980217353901</v>
      </c>
      <c r="K21" s="56">
        <v>38417.752200000003</v>
      </c>
      <c r="L21" s="57">
        <v>12.5319469868188</v>
      </c>
      <c r="M21" s="57">
        <v>0.633917470580176</v>
      </c>
      <c r="N21" s="56">
        <v>1100148.2777</v>
      </c>
      <c r="O21" s="56">
        <v>76631337.342099994</v>
      </c>
      <c r="P21" s="56">
        <v>34706</v>
      </c>
      <c r="Q21" s="56">
        <v>31731</v>
      </c>
      <c r="R21" s="57">
        <v>9.3756893889256592</v>
      </c>
      <c r="S21" s="56">
        <v>11.6635370195355</v>
      </c>
      <c r="T21" s="56">
        <v>11.8387317008604</v>
      </c>
      <c r="U21" s="58">
        <v>-1.50207163600024</v>
      </c>
    </row>
    <row r="22" spans="1:21" ht="12" customHeight="1" thickBot="1">
      <c r="A22" s="82"/>
      <c r="B22" s="71" t="s">
        <v>20</v>
      </c>
      <c r="C22" s="72"/>
      <c r="D22" s="56">
        <v>1593974.9476999999</v>
      </c>
      <c r="E22" s="56">
        <v>1837522.3400999999</v>
      </c>
      <c r="F22" s="57">
        <v>86.745881283448995</v>
      </c>
      <c r="G22" s="56">
        <v>1140693.7512999999</v>
      </c>
      <c r="H22" s="57">
        <v>39.737326156421403</v>
      </c>
      <c r="I22" s="56">
        <v>27824.0262</v>
      </c>
      <c r="J22" s="57">
        <v>1.74557487494695</v>
      </c>
      <c r="K22" s="56">
        <v>161628.47029999999</v>
      </c>
      <c r="L22" s="57">
        <v>14.1693132022332</v>
      </c>
      <c r="M22" s="57">
        <v>-0.827851948679861</v>
      </c>
      <c r="N22" s="56">
        <v>4400202.4574999996</v>
      </c>
      <c r="O22" s="56">
        <v>264726886.67050001</v>
      </c>
      <c r="P22" s="56">
        <v>93445</v>
      </c>
      <c r="Q22" s="56">
        <v>88437</v>
      </c>
      <c r="R22" s="57">
        <v>5.6627881995092499</v>
      </c>
      <c r="S22" s="56">
        <v>17.057894458772498</v>
      </c>
      <c r="T22" s="56">
        <v>16.730973624161798</v>
      </c>
      <c r="U22" s="58">
        <v>1.91653685864249</v>
      </c>
    </row>
    <row r="23" spans="1:21" ht="12" thickBot="1">
      <c r="A23" s="82"/>
      <c r="B23" s="71" t="s">
        <v>21</v>
      </c>
      <c r="C23" s="72"/>
      <c r="D23" s="56">
        <v>3123019.827</v>
      </c>
      <c r="E23" s="56">
        <v>3553480.9545</v>
      </c>
      <c r="F23" s="57">
        <v>87.886212617662096</v>
      </c>
      <c r="G23" s="56">
        <v>2255119.3413999998</v>
      </c>
      <c r="H23" s="57">
        <v>38.485789628375002</v>
      </c>
      <c r="I23" s="56">
        <v>258572.87280000001</v>
      </c>
      <c r="J23" s="57">
        <v>8.2795783287865792</v>
      </c>
      <c r="K23" s="56">
        <v>287151.23499999999</v>
      </c>
      <c r="L23" s="57">
        <v>12.7333054942331</v>
      </c>
      <c r="M23" s="57">
        <v>-9.9523730761596998E-2</v>
      </c>
      <c r="N23" s="56">
        <v>8346768.7852999996</v>
      </c>
      <c r="O23" s="56">
        <v>586578004.39279997</v>
      </c>
      <c r="P23" s="56">
        <v>87426</v>
      </c>
      <c r="Q23" s="56">
        <v>79673</v>
      </c>
      <c r="R23" s="57">
        <v>9.7310255670051404</v>
      </c>
      <c r="S23" s="56">
        <v>35.721865657813503</v>
      </c>
      <c r="T23" s="56">
        <v>33.686864589007598</v>
      </c>
      <c r="U23" s="58">
        <v>5.69679391412408</v>
      </c>
    </row>
    <row r="24" spans="1:21" ht="12" thickBot="1">
      <c r="A24" s="82"/>
      <c r="B24" s="71" t="s">
        <v>22</v>
      </c>
      <c r="C24" s="72"/>
      <c r="D24" s="56">
        <v>363540.50199999998</v>
      </c>
      <c r="E24" s="56">
        <v>356578.19390000001</v>
      </c>
      <c r="F24" s="57">
        <v>101.952533334653</v>
      </c>
      <c r="G24" s="56">
        <v>265119.43939999997</v>
      </c>
      <c r="H24" s="57">
        <v>37.1232916087706</v>
      </c>
      <c r="I24" s="56">
        <v>51311.110699999997</v>
      </c>
      <c r="J24" s="57">
        <v>14.1142762409455</v>
      </c>
      <c r="K24" s="56">
        <v>41930.135699999999</v>
      </c>
      <c r="L24" s="57">
        <v>15.8155644093445</v>
      </c>
      <c r="M24" s="57">
        <v>0.223728705938817</v>
      </c>
      <c r="N24" s="56">
        <v>1021511.1617000001</v>
      </c>
      <c r="O24" s="56">
        <v>55140451.588600002</v>
      </c>
      <c r="P24" s="56">
        <v>33740</v>
      </c>
      <c r="Q24" s="56">
        <v>32682</v>
      </c>
      <c r="R24" s="57">
        <v>3.2372559818860398</v>
      </c>
      <c r="S24" s="56">
        <v>10.774762951985799</v>
      </c>
      <c r="T24" s="56">
        <v>10.904551086224799</v>
      </c>
      <c r="U24" s="58">
        <v>-1.2045567481848001</v>
      </c>
    </row>
    <row r="25" spans="1:21" ht="12" thickBot="1">
      <c r="A25" s="82"/>
      <c r="B25" s="71" t="s">
        <v>23</v>
      </c>
      <c r="C25" s="72"/>
      <c r="D25" s="56">
        <v>353002.87459999998</v>
      </c>
      <c r="E25" s="56">
        <v>393710.26740000001</v>
      </c>
      <c r="F25" s="57">
        <v>89.660571193932796</v>
      </c>
      <c r="G25" s="56">
        <v>233273.2905</v>
      </c>
      <c r="H25" s="57">
        <v>51.325886407042397</v>
      </c>
      <c r="I25" s="56">
        <v>26593.313999999998</v>
      </c>
      <c r="J25" s="57">
        <v>7.5334553663716797</v>
      </c>
      <c r="K25" s="56">
        <v>15906.637500000001</v>
      </c>
      <c r="L25" s="57">
        <v>6.8188850364761304</v>
      </c>
      <c r="M25" s="57">
        <v>0.67183755837775305</v>
      </c>
      <c r="N25" s="56">
        <v>972904.23759999999</v>
      </c>
      <c r="O25" s="56">
        <v>68161938.704600006</v>
      </c>
      <c r="P25" s="56">
        <v>21964</v>
      </c>
      <c r="Q25" s="56">
        <v>20858</v>
      </c>
      <c r="R25" s="57">
        <v>5.3025218141720103</v>
      </c>
      <c r="S25" s="56">
        <v>16.071884656710999</v>
      </c>
      <c r="T25" s="56">
        <v>16.216148839773702</v>
      </c>
      <c r="U25" s="58">
        <v>-0.89761833253630496</v>
      </c>
    </row>
    <row r="26" spans="1:21" ht="12" thickBot="1">
      <c r="A26" s="82"/>
      <c r="B26" s="71" t="s">
        <v>24</v>
      </c>
      <c r="C26" s="72"/>
      <c r="D26" s="56">
        <v>668468.10129999998</v>
      </c>
      <c r="E26" s="56">
        <v>891500.55610000005</v>
      </c>
      <c r="F26" s="57">
        <v>74.982353821999993</v>
      </c>
      <c r="G26" s="56">
        <v>572847.00670000003</v>
      </c>
      <c r="H26" s="57">
        <v>16.692257004334301</v>
      </c>
      <c r="I26" s="56">
        <v>136383.76310000001</v>
      </c>
      <c r="J26" s="57">
        <v>20.402433988214</v>
      </c>
      <c r="K26" s="56">
        <v>111148.52370000001</v>
      </c>
      <c r="L26" s="57">
        <v>19.4028287483413</v>
      </c>
      <c r="M26" s="57">
        <v>0.22704070697431999</v>
      </c>
      <c r="N26" s="56">
        <v>1939701.7198000001</v>
      </c>
      <c r="O26" s="56">
        <v>130250047.54180001</v>
      </c>
      <c r="P26" s="56">
        <v>47896</v>
      </c>
      <c r="Q26" s="56">
        <v>45280</v>
      </c>
      <c r="R26" s="57">
        <v>5.7773851590106098</v>
      </c>
      <c r="S26" s="56">
        <v>13.9566582031902</v>
      </c>
      <c r="T26" s="56">
        <v>14.7694765061837</v>
      </c>
      <c r="U26" s="58">
        <v>-5.8238748213214997</v>
      </c>
    </row>
    <row r="27" spans="1:21" ht="12" thickBot="1">
      <c r="A27" s="82"/>
      <c r="B27" s="71" t="s">
        <v>25</v>
      </c>
      <c r="C27" s="72"/>
      <c r="D27" s="56">
        <v>298191.63890000002</v>
      </c>
      <c r="E27" s="56">
        <v>344391.92609999998</v>
      </c>
      <c r="F27" s="57">
        <v>86.584967968562395</v>
      </c>
      <c r="G27" s="56">
        <v>236646.7242</v>
      </c>
      <c r="H27" s="57">
        <v>26.007084994756099</v>
      </c>
      <c r="I27" s="56">
        <v>73730.400099999999</v>
      </c>
      <c r="J27" s="57">
        <v>24.725844216150499</v>
      </c>
      <c r="K27" s="56">
        <v>65121.618399999999</v>
      </c>
      <c r="L27" s="57">
        <v>27.518495605695801</v>
      </c>
      <c r="M27" s="57">
        <v>0.13219545078136499</v>
      </c>
      <c r="N27" s="56">
        <v>795845.32079999999</v>
      </c>
      <c r="O27" s="56">
        <v>44122126.499700002</v>
      </c>
      <c r="P27" s="56">
        <v>36958</v>
      </c>
      <c r="Q27" s="56">
        <v>33148</v>
      </c>
      <c r="R27" s="57">
        <v>11.4939061180162</v>
      </c>
      <c r="S27" s="56">
        <v>8.0683921992532106</v>
      </c>
      <c r="T27" s="56">
        <v>8.0688498702787506</v>
      </c>
      <c r="U27" s="58">
        <v>-5.6723943784939999E-3</v>
      </c>
    </row>
    <row r="28" spans="1:21" ht="12" thickBot="1">
      <c r="A28" s="82"/>
      <c r="B28" s="71" t="s">
        <v>26</v>
      </c>
      <c r="C28" s="72"/>
      <c r="D28" s="56">
        <v>1055533.5152</v>
      </c>
      <c r="E28" s="56">
        <v>1078766.868</v>
      </c>
      <c r="F28" s="57">
        <v>97.846304564110895</v>
      </c>
      <c r="G28" s="56">
        <v>726106.82220000005</v>
      </c>
      <c r="H28" s="57">
        <v>45.368902057948503</v>
      </c>
      <c r="I28" s="56">
        <v>59679.749799999998</v>
      </c>
      <c r="J28" s="57">
        <v>5.6539890908809296</v>
      </c>
      <c r="K28" s="56">
        <v>25750.749899999999</v>
      </c>
      <c r="L28" s="57">
        <v>3.54641343569517</v>
      </c>
      <c r="M28" s="57">
        <v>1.3175926927083399</v>
      </c>
      <c r="N28" s="56">
        <v>2948499.1713</v>
      </c>
      <c r="O28" s="56">
        <v>188273985.0512</v>
      </c>
      <c r="P28" s="56">
        <v>45436</v>
      </c>
      <c r="Q28" s="56">
        <v>43368</v>
      </c>
      <c r="R28" s="57">
        <v>4.7684928979893098</v>
      </c>
      <c r="S28" s="56">
        <v>23.2312156703935</v>
      </c>
      <c r="T28" s="56">
        <v>23.570180236580001</v>
      </c>
      <c r="U28" s="58">
        <v>-1.4590909532919101</v>
      </c>
    </row>
    <row r="29" spans="1:21" ht="12" thickBot="1">
      <c r="A29" s="82"/>
      <c r="B29" s="71" t="s">
        <v>27</v>
      </c>
      <c r="C29" s="72"/>
      <c r="D29" s="56">
        <v>614810.37219999998</v>
      </c>
      <c r="E29" s="56">
        <v>768495.88390000002</v>
      </c>
      <c r="F29" s="57">
        <v>80.001778159165994</v>
      </c>
      <c r="G29" s="56">
        <v>548895.04200000002</v>
      </c>
      <c r="H29" s="57">
        <v>12.0087312065756</v>
      </c>
      <c r="I29" s="56">
        <v>103074.0134</v>
      </c>
      <c r="J29" s="57">
        <v>16.7651715164086</v>
      </c>
      <c r="K29" s="56">
        <v>81182.324999999997</v>
      </c>
      <c r="L29" s="57">
        <v>14.7901363262815</v>
      </c>
      <c r="M29" s="57">
        <v>0.26966077160268598</v>
      </c>
      <c r="N29" s="56">
        <v>1767089.8810000001</v>
      </c>
      <c r="O29" s="56">
        <v>139298637.75209999</v>
      </c>
      <c r="P29" s="56">
        <v>99714</v>
      </c>
      <c r="Q29" s="56">
        <v>96211</v>
      </c>
      <c r="R29" s="57">
        <v>3.6409558158630602</v>
      </c>
      <c r="S29" s="56">
        <v>6.1657377319132696</v>
      </c>
      <c r="T29" s="56">
        <v>6.1414316980386898</v>
      </c>
      <c r="U29" s="58">
        <v>0.39421128389521198</v>
      </c>
    </row>
    <row r="30" spans="1:21" ht="12" thickBot="1">
      <c r="A30" s="82"/>
      <c r="B30" s="71" t="s">
        <v>28</v>
      </c>
      <c r="C30" s="72"/>
      <c r="D30" s="56">
        <v>1344978.6092999999</v>
      </c>
      <c r="E30" s="56">
        <v>1580681.2993000001</v>
      </c>
      <c r="F30" s="57">
        <v>85.088538081371595</v>
      </c>
      <c r="G30" s="56">
        <v>1038239.718</v>
      </c>
      <c r="H30" s="57">
        <v>29.544129932813899</v>
      </c>
      <c r="I30" s="56">
        <v>157304.3628</v>
      </c>
      <c r="J30" s="57">
        <v>11.695677664484901</v>
      </c>
      <c r="K30" s="56">
        <v>114009.58199999999</v>
      </c>
      <c r="L30" s="57">
        <v>10.9810460940197</v>
      </c>
      <c r="M30" s="57">
        <v>0.37974686022443299</v>
      </c>
      <c r="N30" s="56">
        <v>3755173.6771</v>
      </c>
      <c r="O30" s="56">
        <v>217487034.7712</v>
      </c>
      <c r="P30" s="56">
        <v>81398</v>
      </c>
      <c r="Q30" s="56">
        <v>77448</v>
      </c>
      <c r="R30" s="57">
        <v>5.1001962607168698</v>
      </c>
      <c r="S30" s="56">
        <v>16.523484720754801</v>
      </c>
      <c r="T30" s="56">
        <v>16.4012045281996</v>
      </c>
      <c r="U30" s="58">
        <v>0.74003876677206604</v>
      </c>
    </row>
    <row r="31" spans="1:21" ht="12" thickBot="1">
      <c r="A31" s="82"/>
      <c r="B31" s="71" t="s">
        <v>29</v>
      </c>
      <c r="C31" s="72"/>
      <c r="D31" s="56">
        <v>1562494.6421000001</v>
      </c>
      <c r="E31" s="56">
        <v>1331563.9375</v>
      </c>
      <c r="F31" s="57">
        <v>117.342817576869</v>
      </c>
      <c r="G31" s="56">
        <v>676971.8321</v>
      </c>
      <c r="H31" s="57">
        <v>130.80644836478101</v>
      </c>
      <c r="I31" s="56">
        <v>-22358.771700000001</v>
      </c>
      <c r="J31" s="57">
        <v>-1.43096629566356</v>
      </c>
      <c r="K31" s="56">
        <v>21287.292399999998</v>
      </c>
      <c r="L31" s="57">
        <v>3.1444871692764198</v>
      </c>
      <c r="M31" s="57">
        <v>-2.0503342219323302</v>
      </c>
      <c r="N31" s="56">
        <v>4856423.3101000004</v>
      </c>
      <c r="O31" s="56">
        <v>232794428.53299999</v>
      </c>
      <c r="P31" s="56">
        <v>42820</v>
      </c>
      <c r="Q31" s="56">
        <v>40258</v>
      </c>
      <c r="R31" s="57">
        <v>6.36395250633415</v>
      </c>
      <c r="S31" s="56">
        <v>36.489832837459097</v>
      </c>
      <c r="T31" s="56">
        <v>40.0191605345521</v>
      </c>
      <c r="U31" s="58">
        <v>-9.6720851334510307</v>
      </c>
    </row>
    <row r="32" spans="1:21" ht="12" thickBot="1">
      <c r="A32" s="82"/>
      <c r="B32" s="71" t="s">
        <v>30</v>
      </c>
      <c r="C32" s="72"/>
      <c r="D32" s="56">
        <v>135331.53109999999</v>
      </c>
      <c r="E32" s="56">
        <v>138966.36240000001</v>
      </c>
      <c r="F32" s="57">
        <v>97.384380480840804</v>
      </c>
      <c r="G32" s="56">
        <v>101671.6683</v>
      </c>
      <c r="H32" s="57">
        <v>33.106433053385899</v>
      </c>
      <c r="I32" s="56">
        <v>29454.0949</v>
      </c>
      <c r="J32" s="57">
        <v>21.7643993684189</v>
      </c>
      <c r="K32" s="56">
        <v>27610.874500000002</v>
      </c>
      <c r="L32" s="57">
        <v>27.156901191519101</v>
      </c>
      <c r="M32" s="57">
        <v>6.6757045308362004E-2</v>
      </c>
      <c r="N32" s="56">
        <v>363632.13689999998</v>
      </c>
      <c r="O32" s="56">
        <v>22741238.522599999</v>
      </c>
      <c r="P32" s="56">
        <v>26110</v>
      </c>
      <c r="Q32" s="56">
        <v>23541</v>
      </c>
      <c r="R32" s="57">
        <v>10.912875408861099</v>
      </c>
      <c r="S32" s="56">
        <v>5.1831302604366201</v>
      </c>
      <c r="T32" s="56">
        <v>5.1426044857907502</v>
      </c>
      <c r="U32" s="58">
        <v>0.78187837483469602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10.256399999999999</v>
      </c>
      <c r="O33" s="56">
        <v>353.9178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71" t="s">
        <v>31</v>
      </c>
      <c r="C34" s="72"/>
      <c r="D34" s="56">
        <v>202374.01490000001</v>
      </c>
      <c r="E34" s="56">
        <v>238294.16740000001</v>
      </c>
      <c r="F34" s="57">
        <v>84.926130214633204</v>
      </c>
      <c r="G34" s="56">
        <v>137649.27129999999</v>
      </c>
      <c r="H34" s="57">
        <v>47.0214938217403</v>
      </c>
      <c r="I34" s="56">
        <v>31396.732800000002</v>
      </c>
      <c r="J34" s="57">
        <v>15.5142115530565</v>
      </c>
      <c r="K34" s="56">
        <v>18148.8177</v>
      </c>
      <c r="L34" s="57">
        <v>13.1848265730703</v>
      </c>
      <c r="M34" s="57">
        <v>0.72996022765714397</v>
      </c>
      <c r="N34" s="56">
        <v>574589.03319999995</v>
      </c>
      <c r="O34" s="56">
        <v>36287601.037900001</v>
      </c>
      <c r="P34" s="56">
        <v>14183</v>
      </c>
      <c r="Q34" s="56">
        <v>13553</v>
      </c>
      <c r="R34" s="57">
        <v>4.6484173245775899</v>
      </c>
      <c r="S34" s="56">
        <v>14.268773524642199</v>
      </c>
      <c r="T34" s="56">
        <v>14.6609033202981</v>
      </c>
      <c r="U34" s="58">
        <v>-2.7481674930133502</v>
      </c>
    </row>
    <row r="35" spans="1:21" ht="12" customHeight="1" thickBot="1">
      <c r="A35" s="82"/>
      <c r="B35" s="71" t="s">
        <v>78</v>
      </c>
      <c r="C35" s="72"/>
      <c r="D35" s="56">
        <v>4.5298999999999996</v>
      </c>
      <c r="E35" s="59"/>
      <c r="F35" s="59"/>
      <c r="G35" s="59"/>
      <c r="H35" s="59"/>
      <c r="I35" s="56">
        <v>0.45</v>
      </c>
      <c r="J35" s="57">
        <v>9.9339941279056898</v>
      </c>
      <c r="K35" s="59"/>
      <c r="L35" s="59"/>
      <c r="M35" s="59"/>
      <c r="N35" s="56">
        <v>55.725999999999999</v>
      </c>
      <c r="O35" s="56">
        <v>392912.82319999998</v>
      </c>
      <c r="P35" s="56">
        <v>1</v>
      </c>
      <c r="Q35" s="56">
        <v>2</v>
      </c>
      <c r="R35" s="57">
        <v>-50</v>
      </c>
      <c r="S35" s="56">
        <v>4.5298999999999996</v>
      </c>
      <c r="T35" s="56">
        <v>2.52135</v>
      </c>
      <c r="U35" s="58">
        <v>44.339830901344399</v>
      </c>
    </row>
    <row r="36" spans="1:21" ht="12" customHeight="1" thickBot="1">
      <c r="A36" s="82"/>
      <c r="B36" s="71" t="s">
        <v>64</v>
      </c>
      <c r="C36" s="72"/>
      <c r="D36" s="56">
        <v>177499.25</v>
      </c>
      <c r="E36" s="59"/>
      <c r="F36" s="59"/>
      <c r="G36" s="56">
        <v>74741.960000000006</v>
      </c>
      <c r="H36" s="57">
        <v>137.48273392883999</v>
      </c>
      <c r="I36" s="56">
        <v>5925.93</v>
      </c>
      <c r="J36" s="57">
        <v>3.3385662192938801</v>
      </c>
      <c r="K36" s="56">
        <v>2773.22</v>
      </c>
      <c r="L36" s="57">
        <v>3.7103923953827298</v>
      </c>
      <c r="M36" s="57">
        <v>1.13684092859564</v>
      </c>
      <c r="N36" s="56">
        <v>447771.98</v>
      </c>
      <c r="O36" s="56">
        <v>28928907.91</v>
      </c>
      <c r="P36" s="56">
        <v>107</v>
      </c>
      <c r="Q36" s="56">
        <v>113</v>
      </c>
      <c r="R36" s="57">
        <v>-5.3097345132743303</v>
      </c>
      <c r="S36" s="56">
        <v>1658.8714953271001</v>
      </c>
      <c r="T36" s="56">
        <v>1502.9501769911501</v>
      </c>
      <c r="U36" s="58">
        <v>9.3992403133798703</v>
      </c>
    </row>
    <row r="37" spans="1:21" ht="12" thickBot="1">
      <c r="A37" s="82"/>
      <c r="B37" s="71" t="s">
        <v>35</v>
      </c>
      <c r="C37" s="72"/>
      <c r="D37" s="56">
        <v>712586.25</v>
      </c>
      <c r="E37" s="59"/>
      <c r="F37" s="59"/>
      <c r="G37" s="56">
        <v>164004.32</v>
      </c>
      <c r="H37" s="57">
        <v>334.49236581085199</v>
      </c>
      <c r="I37" s="56">
        <v>-153736.03</v>
      </c>
      <c r="J37" s="57">
        <v>-21.5743750317944</v>
      </c>
      <c r="K37" s="56">
        <v>-13751.41</v>
      </c>
      <c r="L37" s="57">
        <v>-8.3847852300475996</v>
      </c>
      <c r="M37" s="57">
        <v>10.1796557589367</v>
      </c>
      <c r="N37" s="56">
        <v>1659569.78</v>
      </c>
      <c r="O37" s="56">
        <v>78859902.150000006</v>
      </c>
      <c r="P37" s="56">
        <v>378</v>
      </c>
      <c r="Q37" s="56">
        <v>320</v>
      </c>
      <c r="R37" s="57">
        <v>18.125</v>
      </c>
      <c r="S37" s="56">
        <v>1885.1488095238101</v>
      </c>
      <c r="T37" s="56">
        <v>1693.08740625</v>
      </c>
      <c r="U37" s="58">
        <v>10.1881295685259</v>
      </c>
    </row>
    <row r="38" spans="1:21" ht="12" thickBot="1">
      <c r="A38" s="82"/>
      <c r="B38" s="71" t="s">
        <v>36</v>
      </c>
      <c r="C38" s="72"/>
      <c r="D38" s="56">
        <v>1017821.88</v>
      </c>
      <c r="E38" s="59"/>
      <c r="F38" s="59"/>
      <c r="G38" s="56">
        <v>341537.6</v>
      </c>
      <c r="H38" s="57">
        <v>198.01166255194201</v>
      </c>
      <c r="I38" s="56">
        <v>-98088.03</v>
      </c>
      <c r="J38" s="57">
        <v>-9.6370526049214007</v>
      </c>
      <c r="K38" s="56">
        <v>-25662.36</v>
      </c>
      <c r="L38" s="57">
        <v>-7.5137730077156997</v>
      </c>
      <c r="M38" s="57">
        <v>2.82225290269484</v>
      </c>
      <c r="N38" s="56">
        <v>2491251.84</v>
      </c>
      <c r="O38" s="56">
        <v>63788994.340000004</v>
      </c>
      <c r="P38" s="56">
        <v>442</v>
      </c>
      <c r="Q38" s="56">
        <v>323</v>
      </c>
      <c r="R38" s="57">
        <v>36.842105263157897</v>
      </c>
      <c r="S38" s="56">
        <v>2302.7644343891402</v>
      </c>
      <c r="T38" s="56">
        <v>2413.67003095975</v>
      </c>
      <c r="U38" s="58">
        <v>-4.8161937415032297</v>
      </c>
    </row>
    <row r="39" spans="1:21" ht="12" thickBot="1">
      <c r="A39" s="82"/>
      <c r="B39" s="71" t="s">
        <v>37</v>
      </c>
      <c r="C39" s="72"/>
      <c r="D39" s="56">
        <v>771186.71</v>
      </c>
      <c r="E39" s="59"/>
      <c r="F39" s="59"/>
      <c r="G39" s="56">
        <v>190034.12</v>
      </c>
      <c r="H39" s="57">
        <v>305.81486629874701</v>
      </c>
      <c r="I39" s="56">
        <v>-242100.81</v>
      </c>
      <c r="J39" s="57">
        <v>-31.393280882654199</v>
      </c>
      <c r="K39" s="56">
        <v>-32745.599999999999</v>
      </c>
      <c r="L39" s="57">
        <v>-17.2314319133848</v>
      </c>
      <c r="M39" s="57">
        <v>6.3933844547053598</v>
      </c>
      <c r="N39" s="56">
        <v>1672914.55</v>
      </c>
      <c r="O39" s="56">
        <v>52223057.909999996</v>
      </c>
      <c r="P39" s="56">
        <v>367</v>
      </c>
      <c r="Q39" s="56">
        <v>254</v>
      </c>
      <c r="R39" s="57">
        <v>44.488188976377998</v>
      </c>
      <c r="S39" s="56">
        <v>2101.3261852861001</v>
      </c>
      <c r="T39" s="56">
        <v>1872.8861811023601</v>
      </c>
      <c r="U39" s="58">
        <v>10.8712300728617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6">
        <v>0.01</v>
      </c>
      <c r="O40" s="56">
        <v>1282.5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81476.922999999995</v>
      </c>
      <c r="E41" s="59"/>
      <c r="F41" s="59"/>
      <c r="G41" s="56">
        <v>128898.2049</v>
      </c>
      <c r="H41" s="57">
        <v>-36.789714749549603</v>
      </c>
      <c r="I41" s="56">
        <v>5924.9994999999999</v>
      </c>
      <c r="J41" s="57">
        <v>7.2719971273338304</v>
      </c>
      <c r="K41" s="56">
        <v>7023.3882999999996</v>
      </c>
      <c r="L41" s="57">
        <v>5.4487867425685197</v>
      </c>
      <c r="M41" s="57">
        <v>-0.15639015715534299</v>
      </c>
      <c r="N41" s="56">
        <v>218417.5214</v>
      </c>
      <c r="O41" s="56">
        <v>14611802.1259</v>
      </c>
      <c r="P41" s="56">
        <v>106</v>
      </c>
      <c r="Q41" s="56">
        <v>113</v>
      </c>
      <c r="R41" s="57">
        <v>-6.1946902654867202</v>
      </c>
      <c r="S41" s="56">
        <v>768.65021698113196</v>
      </c>
      <c r="T41" s="56">
        <v>730.02420442477899</v>
      </c>
      <c r="U41" s="58">
        <v>5.0251742213846899</v>
      </c>
    </row>
    <row r="42" spans="1:21" ht="12" thickBot="1">
      <c r="A42" s="82"/>
      <c r="B42" s="71" t="s">
        <v>33</v>
      </c>
      <c r="C42" s="72"/>
      <c r="D42" s="56">
        <v>440592.42420000001</v>
      </c>
      <c r="E42" s="56">
        <v>1121728.3796999999</v>
      </c>
      <c r="F42" s="57">
        <v>39.277995651481497</v>
      </c>
      <c r="G42" s="56">
        <v>334153.77879999997</v>
      </c>
      <c r="H42" s="57">
        <v>31.853192198585401</v>
      </c>
      <c r="I42" s="56">
        <v>27785.585800000001</v>
      </c>
      <c r="J42" s="57">
        <v>6.3064147892355003</v>
      </c>
      <c r="K42" s="56">
        <v>21003.396799999999</v>
      </c>
      <c r="L42" s="57">
        <v>6.2855481914424498</v>
      </c>
      <c r="M42" s="57">
        <v>0.32290914962859701</v>
      </c>
      <c r="N42" s="56">
        <v>1240521.6163000001</v>
      </c>
      <c r="O42" s="56">
        <v>90375241.261999995</v>
      </c>
      <c r="P42" s="56">
        <v>2001</v>
      </c>
      <c r="Q42" s="56">
        <v>1875</v>
      </c>
      <c r="R42" s="57">
        <v>6.71999999999999</v>
      </c>
      <c r="S42" s="56">
        <v>220.18611904048001</v>
      </c>
      <c r="T42" s="56">
        <v>224.10962714666701</v>
      </c>
      <c r="U42" s="58">
        <v>-1.78190529143464</v>
      </c>
    </row>
    <row r="43" spans="1:21" ht="12" thickBot="1">
      <c r="A43" s="82"/>
      <c r="B43" s="71" t="s">
        <v>38</v>
      </c>
      <c r="C43" s="72"/>
      <c r="D43" s="56">
        <v>329342.01</v>
      </c>
      <c r="E43" s="59"/>
      <c r="F43" s="59"/>
      <c r="G43" s="56">
        <v>69448.72</v>
      </c>
      <c r="H43" s="57">
        <v>374.22329742002398</v>
      </c>
      <c r="I43" s="56">
        <v>-109372.9</v>
      </c>
      <c r="J43" s="57">
        <v>-33.209519793724503</v>
      </c>
      <c r="K43" s="56">
        <v>-4016.71</v>
      </c>
      <c r="L43" s="57">
        <v>-5.7837063087699798</v>
      </c>
      <c r="M43" s="57">
        <v>26.229473872896001</v>
      </c>
      <c r="N43" s="56">
        <v>752878.13</v>
      </c>
      <c r="O43" s="56">
        <v>37740720.030000001</v>
      </c>
      <c r="P43" s="56">
        <v>224</v>
      </c>
      <c r="Q43" s="56">
        <v>155</v>
      </c>
      <c r="R43" s="57">
        <v>44.5161290322581</v>
      </c>
      <c r="S43" s="56">
        <v>1470.2768303571399</v>
      </c>
      <c r="T43" s="56">
        <v>1522.6695483870999</v>
      </c>
      <c r="U43" s="58">
        <v>-3.5634594076563899</v>
      </c>
    </row>
    <row r="44" spans="1:21" ht="12" thickBot="1">
      <c r="A44" s="82"/>
      <c r="B44" s="71" t="s">
        <v>39</v>
      </c>
      <c r="C44" s="72"/>
      <c r="D44" s="56">
        <v>149742.78</v>
      </c>
      <c r="E44" s="59"/>
      <c r="F44" s="59"/>
      <c r="G44" s="56">
        <v>45710.29</v>
      </c>
      <c r="H44" s="57">
        <v>227.590964747762</v>
      </c>
      <c r="I44" s="56">
        <v>9659.01</v>
      </c>
      <c r="J44" s="57">
        <v>6.4504011478883996</v>
      </c>
      <c r="K44" s="56">
        <v>5474.63</v>
      </c>
      <c r="L44" s="57">
        <v>11.9767999721726</v>
      </c>
      <c r="M44" s="57">
        <v>0.76432197244379996</v>
      </c>
      <c r="N44" s="56">
        <v>335212.96000000002</v>
      </c>
      <c r="O44" s="56">
        <v>15503523.17</v>
      </c>
      <c r="P44" s="56">
        <v>118</v>
      </c>
      <c r="Q44" s="56">
        <v>93</v>
      </c>
      <c r="R44" s="57">
        <v>26.881720430107499</v>
      </c>
      <c r="S44" s="56">
        <v>1269.0066101694899</v>
      </c>
      <c r="T44" s="56">
        <v>1250.9794623655901</v>
      </c>
      <c r="U44" s="58">
        <v>1.4205716234600501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15835.3143</v>
      </c>
      <c r="E46" s="62"/>
      <c r="F46" s="62"/>
      <c r="G46" s="61">
        <v>50409.2618</v>
      </c>
      <c r="H46" s="63">
        <v>-68.586498324797901</v>
      </c>
      <c r="I46" s="61">
        <v>835.4606</v>
      </c>
      <c r="J46" s="63">
        <v>5.27593317172113</v>
      </c>
      <c r="K46" s="61">
        <v>8743.3765999999996</v>
      </c>
      <c r="L46" s="63">
        <v>17.3447820654259</v>
      </c>
      <c r="M46" s="63">
        <v>-0.904446458362551</v>
      </c>
      <c r="N46" s="61">
        <v>40352.219899999996</v>
      </c>
      <c r="O46" s="61">
        <v>5314931.0943</v>
      </c>
      <c r="P46" s="61">
        <v>14</v>
      </c>
      <c r="Q46" s="61">
        <v>21</v>
      </c>
      <c r="R46" s="63">
        <v>-33.3333333333333</v>
      </c>
      <c r="S46" s="61">
        <v>1131.09387857143</v>
      </c>
      <c r="T46" s="61">
        <v>830.93508571428595</v>
      </c>
      <c r="U46" s="64">
        <v>26.5370362746763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sqref="A1:H3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134687</v>
      </c>
      <c r="D2" s="37">
        <v>665160.16393504303</v>
      </c>
      <c r="E2" s="37">
        <v>485364.02901880298</v>
      </c>
      <c r="F2" s="37">
        <v>169015.78448888901</v>
      </c>
      <c r="G2" s="37">
        <v>485364.02901880298</v>
      </c>
      <c r="H2" s="37">
        <v>0.25828392166150199</v>
      </c>
    </row>
    <row r="3" spans="1:8">
      <c r="A3" s="37">
        <v>2</v>
      </c>
      <c r="B3" s="37">
        <v>13</v>
      </c>
      <c r="C3" s="37">
        <v>12353</v>
      </c>
      <c r="D3" s="37">
        <v>125351.05208034199</v>
      </c>
      <c r="E3" s="37">
        <v>98281.981712820503</v>
      </c>
      <c r="F3" s="37">
        <v>26285.913273504299</v>
      </c>
      <c r="G3" s="37">
        <v>98281.981712820503</v>
      </c>
      <c r="H3" s="37">
        <v>0.21101675737869699</v>
      </c>
    </row>
    <row r="4" spans="1:8">
      <c r="A4" s="37">
        <v>3</v>
      </c>
      <c r="B4" s="37">
        <v>14</v>
      </c>
      <c r="C4" s="37">
        <v>137278</v>
      </c>
      <c r="D4" s="37">
        <v>178025.50750564999</v>
      </c>
      <c r="E4" s="37">
        <v>125834.592180505</v>
      </c>
      <c r="F4" s="37">
        <v>49479.734400858397</v>
      </c>
      <c r="G4" s="37">
        <v>125834.592180505</v>
      </c>
      <c r="H4" s="37">
        <v>0.282234403575084</v>
      </c>
    </row>
    <row r="5" spans="1:8">
      <c r="A5" s="37">
        <v>4</v>
      </c>
      <c r="B5" s="37">
        <v>15</v>
      </c>
      <c r="C5" s="37">
        <v>4462</v>
      </c>
      <c r="D5" s="37">
        <v>69125.243384033005</v>
      </c>
      <c r="E5" s="37">
        <v>63026.309262952898</v>
      </c>
      <c r="F5" s="37">
        <v>5551.7033518493299</v>
      </c>
      <c r="G5" s="37">
        <v>63026.309262952898</v>
      </c>
      <c r="H5" s="37">
        <v>8.0954567508872699E-2</v>
      </c>
    </row>
    <row r="6" spans="1:8">
      <c r="A6" s="37">
        <v>5</v>
      </c>
      <c r="B6" s="37">
        <v>16</v>
      </c>
      <c r="C6" s="37">
        <v>4828</v>
      </c>
      <c r="D6" s="37">
        <v>232406.567476923</v>
      </c>
      <c r="E6" s="37">
        <v>195848.93483247899</v>
      </c>
      <c r="F6" s="37">
        <v>29848.1625589744</v>
      </c>
      <c r="G6" s="37">
        <v>195848.93483247899</v>
      </c>
      <c r="H6" s="37">
        <v>0.13224876573049199</v>
      </c>
    </row>
    <row r="7" spans="1:8">
      <c r="A7" s="37">
        <v>6</v>
      </c>
      <c r="B7" s="37">
        <v>17</v>
      </c>
      <c r="C7" s="37">
        <v>27418</v>
      </c>
      <c r="D7" s="37">
        <v>283334.56535299099</v>
      </c>
      <c r="E7" s="37">
        <v>195826.729681197</v>
      </c>
      <c r="F7" s="37">
        <v>85922.664731623896</v>
      </c>
      <c r="G7" s="37">
        <v>195826.729681197</v>
      </c>
      <c r="H7" s="37">
        <v>0.30496131113499297</v>
      </c>
    </row>
    <row r="8" spans="1:8">
      <c r="A8" s="37">
        <v>7</v>
      </c>
      <c r="B8" s="37">
        <v>18</v>
      </c>
      <c r="C8" s="37">
        <v>46508</v>
      </c>
      <c r="D8" s="37">
        <v>149219.49164188001</v>
      </c>
      <c r="E8" s="37">
        <v>115269.164104273</v>
      </c>
      <c r="F8" s="37">
        <v>33860.934375213699</v>
      </c>
      <c r="G8" s="37">
        <v>115269.164104273</v>
      </c>
      <c r="H8" s="37">
        <v>0.22705634020533599</v>
      </c>
    </row>
    <row r="9" spans="1:8">
      <c r="A9" s="37">
        <v>8</v>
      </c>
      <c r="B9" s="37">
        <v>19</v>
      </c>
      <c r="C9" s="37">
        <v>13899</v>
      </c>
      <c r="D9" s="37">
        <v>111509.548880342</v>
      </c>
      <c r="E9" s="37">
        <v>90505.981803418807</v>
      </c>
      <c r="F9" s="37">
        <v>19069.9773333333</v>
      </c>
      <c r="G9" s="37">
        <v>90505.981803418807</v>
      </c>
      <c r="H9" s="37">
        <v>0.17403431814394399</v>
      </c>
    </row>
    <row r="10" spans="1:8">
      <c r="A10" s="37">
        <v>9</v>
      </c>
      <c r="B10" s="37">
        <v>21</v>
      </c>
      <c r="C10" s="37">
        <v>246589</v>
      </c>
      <c r="D10" s="37">
        <v>1095336.7102899901</v>
      </c>
      <c r="E10" s="37">
        <v>1048930.2658333301</v>
      </c>
      <c r="F10" s="37">
        <v>45387.5178247863</v>
      </c>
      <c r="G10" s="37">
        <v>1048930.2658333301</v>
      </c>
      <c r="H10" s="37">
        <v>4.14756284715245E-2</v>
      </c>
    </row>
    <row r="11" spans="1:8">
      <c r="A11" s="37">
        <v>10</v>
      </c>
      <c r="B11" s="37">
        <v>22</v>
      </c>
      <c r="C11" s="37">
        <v>35856</v>
      </c>
      <c r="D11" s="37">
        <v>501210.94737094</v>
      </c>
      <c r="E11" s="37">
        <v>420267.86564871803</v>
      </c>
      <c r="F11" s="37">
        <v>80256.483431623899</v>
      </c>
      <c r="G11" s="37">
        <v>420267.86564871803</v>
      </c>
      <c r="H11" s="37">
        <v>0.16034481355220001</v>
      </c>
    </row>
    <row r="12" spans="1:8">
      <c r="A12" s="37">
        <v>11</v>
      </c>
      <c r="B12" s="37">
        <v>23</v>
      </c>
      <c r="C12" s="37">
        <v>263981.64</v>
      </c>
      <c r="D12" s="37">
        <v>2231919.1791102602</v>
      </c>
      <c r="E12" s="37">
        <v>1935609.4467923101</v>
      </c>
      <c r="F12" s="37">
        <v>295540.46182222199</v>
      </c>
      <c r="G12" s="37">
        <v>1935609.4467923101</v>
      </c>
      <c r="H12" s="37">
        <v>0.132461050994885</v>
      </c>
    </row>
    <row r="13" spans="1:8">
      <c r="A13" s="37">
        <v>12</v>
      </c>
      <c r="B13" s="37">
        <v>24</v>
      </c>
      <c r="C13" s="37">
        <v>17274</v>
      </c>
      <c r="D13" s="37">
        <v>585196.15518034203</v>
      </c>
      <c r="E13" s="37">
        <v>567446.37841965805</v>
      </c>
      <c r="F13" s="37">
        <v>17473.417786324801</v>
      </c>
      <c r="G13" s="37">
        <v>567446.37841965805</v>
      </c>
      <c r="H13" s="37">
        <v>2.98731858618295E-2</v>
      </c>
    </row>
    <row r="14" spans="1:8">
      <c r="A14" s="37">
        <v>13</v>
      </c>
      <c r="B14" s="37">
        <v>25</v>
      </c>
      <c r="C14" s="37">
        <v>101507</v>
      </c>
      <c r="D14" s="37">
        <v>1330101.4617762701</v>
      </c>
      <c r="E14" s="37">
        <v>1207659.3552000001</v>
      </c>
      <c r="F14" s="37">
        <v>121479.42690000001</v>
      </c>
      <c r="G14" s="37">
        <v>1207659.3552000001</v>
      </c>
      <c r="H14" s="37">
        <v>9.1397097531129207E-2</v>
      </c>
    </row>
    <row r="15" spans="1:8">
      <c r="A15" s="37">
        <v>14</v>
      </c>
      <c r="B15" s="37">
        <v>26</v>
      </c>
      <c r="C15" s="37">
        <v>73828</v>
      </c>
      <c r="D15" s="37">
        <v>404793.90460854699</v>
      </c>
      <c r="E15" s="37">
        <v>342023.27929734503</v>
      </c>
      <c r="F15" s="37">
        <v>62509.099099115003</v>
      </c>
      <c r="G15" s="37">
        <v>342023.27929734503</v>
      </c>
      <c r="H15" s="37">
        <v>0.15452186879798599</v>
      </c>
    </row>
    <row r="16" spans="1:8">
      <c r="A16" s="37">
        <v>15</v>
      </c>
      <c r="B16" s="37">
        <v>27</v>
      </c>
      <c r="C16" s="37">
        <v>223899.57</v>
      </c>
      <c r="D16" s="37">
        <v>1593976.21855784</v>
      </c>
      <c r="E16" s="37">
        <v>1566150.92240531</v>
      </c>
      <c r="F16" s="37">
        <v>27137.471101474901</v>
      </c>
      <c r="G16" s="37">
        <v>1566150.92240531</v>
      </c>
      <c r="H16" s="37">
        <v>1.70323660249267E-2</v>
      </c>
    </row>
    <row r="17" spans="1:8">
      <c r="A17" s="37">
        <v>16</v>
      </c>
      <c r="B17" s="37">
        <v>29</v>
      </c>
      <c r="C17" s="37">
        <v>225667</v>
      </c>
      <c r="D17" s="37">
        <v>3123021.5157205099</v>
      </c>
      <c r="E17" s="37">
        <v>2864446.9863504302</v>
      </c>
      <c r="F17" s="37">
        <v>254805.03219059799</v>
      </c>
      <c r="G17" s="37">
        <v>2864446.9863504302</v>
      </c>
      <c r="H17" s="37">
        <v>8.1687863204390504E-2</v>
      </c>
    </row>
    <row r="18" spans="1:8">
      <c r="A18" s="37">
        <v>17</v>
      </c>
      <c r="B18" s="37">
        <v>31</v>
      </c>
      <c r="C18" s="37">
        <v>38304.061999999998</v>
      </c>
      <c r="D18" s="37">
        <v>363540.63179874001</v>
      </c>
      <c r="E18" s="37">
        <v>312229.39416838699</v>
      </c>
      <c r="F18" s="37">
        <v>51179.836823406098</v>
      </c>
      <c r="G18" s="37">
        <v>312229.39416838699</v>
      </c>
      <c r="H18" s="37">
        <v>0.14083251733515201</v>
      </c>
    </row>
    <row r="19" spans="1:8">
      <c r="A19" s="37">
        <v>18</v>
      </c>
      <c r="B19" s="37">
        <v>32</v>
      </c>
      <c r="C19" s="37">
        <v>18196.858</v>
      </c>
      <c r="D19" s="37">
        <v>353002.84211222001</v>
      </c>
      <c r="E19" s="37">
        <v>326409.54505884403</v>
      </c>
      <c r="F19" s="37">
        <v>26440.638461895898</v>
      </c>
      <c r="G19" s="37">
        <v>326409.54505884403</v>
      </c>
      <c r="H19" s="37">
        <v>7.4934461413824704E-2</v>
      </c>
    </row>
    <row r="20" spans="1:8">
      <c r="A20" s="37">
        <v>19</v>
      </c>
      <c r="B20" s="37">
        <v>33</v>
      </c>
      <c r="C20" s="37">
        <v>54754.303</v>
      </c>
      <c r="D20" s="37">
        <v>668467.98793815402</v>
      </c>
      <c r="E20" s="37">
        <v>532084.33171720197</v>
      </c>
      <c r="F20" s="37">
        <v>136211.71982798399</v>
      </c>
      <c r="G20" s="37">
        <v>532084.33171720197</v>
      </c>
      <c r="H20" s="37">
        <v>0.203819429297906</v>
      </c>
    </row>
    <row r="21" spans="1:8">
      <c r="A21" s="37">
        <v>20</v>
      </c>
      <c r="B21" s="37">
        <v>34</v>
      </c>
      <c r="C21" s="37">
        <v>48305.784</v>
      </c>
      <c r="D21" s="37">
        <v>298191.324675221</v>
      </c>
      <c r="E21" s="37">
        <v>224461.22810747</v>
      </c>
      <c r="F21" s="37">
        <v>73605.863918178802</v>
      </c>
      <c r="G21" s="37">
        <v>224461.22810747</v>
      </c>
      <c r="H21" s="37">
        <v>0.24694394613627799</v>
      </c>
    </row>
    <row r="22" spans="1:8">
      <c r="A22" s="37">
        <v>21</v>
      </c>
      <c r="B22" s="37">
        <v>35</v>
      </c>
      <c r="C22" s="37">
        <v>32613.385999999999</v>
      </c>
      <c r="D22" s="37">
        <v>1055536.28080673</v>
      </c>
      <c r="E22" s="37">
        <v>995853.78461238905</v>
      </c>
      <c r="F22" s="37">
        <v>58528.867174336301</v>
      </c>
      <c r="G22" s="37">
        <v>995853.78461238905</v>
      </c>
      <c r="H22" s="37">
        <v>5.5510081729014601E-2</v>
      </c>
    </row>
    <row r="23" spans="1:8">
      <c r="A23" s="37">
        <v>22</v>
      </c>
      <c r="B23" s="37">
        <v>36</v>
      </c>
      <c r="C23" s="37">
        <v>138846.32199999999</v>
      </c>
      <c r="D23" s="37">
        <v>614810.37306442496</v>
      </c>
      <c r="E23" s="37">
        <v>511736.34263366699</v>
      </c>
      <c r="F23" s="37">
        <v>102801.757570758</v>
      </c>
      <c r="G23" s="37">
        <v>511736.34263366699</v>
      </c>
      <c r="H23" s="37">
        <v>0.16728296835714701</v>
      </c>
    </row>
    <row r="24" spans="1:8">
      <c r="A24" s="37">
        <v>23</v>
      </c>
      <c r="B24" s="37">
        <v>37</v>
      </c>
      <c r="C24" s="37">
        <v>165696.81700000001</v>
      </c>
      <c r="D24" s="37">
        <v>1344978.60014779</v>
      </c>
      <c r="E24" s="37">
        <v>1187674.2207271699</v>
      </c>
      <c r="F24" s="37">
        <v>156770.00102239201</v>
      </c>
      <c r="G24" s="37">
        <v>1187674.2207271699</v>
      </c>
      <c r="H24" s="37">
        <v>0.116605805199105</v>
      </c>
    </row>
    <row r="25" spans="1:8">
      <c r="A25" s="37">
        <v>24</v>
      </c>
      <c r="B25" s="37">
        <v>38</v>
      </c>
      <c r="C25" s="37">
        <v>370471.92300000001</v>
      </c>
      <c r="D25" s="37">
        <v>1562494.72190142</v>
      </c>
      <c r="E25" s="37">
        <v>1584853.37476372</v>
      </c>
      <c r="F25" s="37">
        <v>-23034.300676106199</v>
      </c>
      <c r="G25" s="37">
        <v>1584853.37476372</v>
      </c>
      <c r="H25" s="37">
        <v>-1.47483796671919E-2</v>
      </c>
    </row>
    <row r="26" spans="1:8">
      <c r="A26" s="37">
        <v>25</v>
      </c>
      <c r="B26" s="37">
        <v>39</v>
      </c>
      <c r="C26" s="37">
        <v>79698.539999999994</v>
      </c>
      <c r="D26" s="37">
        <v>135331.45258056899</v>
      </c>
      <c r="E26" s="37">
        <v>105877.444912413</v>
      </c>
      <c r="F26" s="37">
        <v>29409.178266446201</v>
      </c>
      <c r="G26" s="37">
        <v>105877.444912413</v>
      </c>
      <c r="H26" s="37">
        <v>0.217384228946014</v>
      </c>
    </row>
    <row r="27" spans="1:8">
      <c r="A27" s="37">
        <v>26</v>
      </c>
      <c r="B27" s="37">
        <v>42</v>
      </c>
      <c r="C27" s="37">
        <v>10490.946</v>
      </c>
      <c r="D27" s="37">
        <v>202374.02084000001</v>
      </c>
      <c r="E27" s="37">
        <v>170977.27979999999</v>
      </c>
      <c r="F27" s="37">
        <v>31304.399000000001</v>
      </c>
      <c r="G27" s="37">
        <v>170977.27979999999</v>
      </c>
      <c r="H27" s="37">
        <v>0.15475647219119301</v>
      </c>
    </row>
    <row r="28" spans="1:8">
      <c r="A28" s="37">
        <v>27</v>
      </c>
      <c r="B28" s="37">
        <v>43</v>
      </c>
      <c r="C28" s="37">
        <v>0.192</v>
      </c>
      <c r="D28" s="37">
        <v>4.5298999999999996</v>
      </c>
      <c r="E28" s="37">
        <v>4.0799000000000003</v>
      </c>
      <c r="F28" s="37">
        <v>0.45</v>
      </c>
      <c r="G28" s="37">
        <v>4.0799000000000003</v>
      </c>
      <c r="H28" s="37">
        <v>9.9339941279056904E-2</v>
      </c>
    </row>
    <row r="29" spans="1:8">
      <c r="A29" s="37">
        <v>28</v>
      </c>
      <c r="B29" s="37">
        <v>75</v>
      </c>
      <c r="C29" s="37">
        <v>108</v>
      </c>
      <c r="D29" s="37">
        <v>81476.923076923107</v>
      </c>
      <c r="E29" s="37">
        <v>75551.923076923107</v>
      </c>
      <c r="F29" s="37">
        <v>5925</v>
      </c>
      <c r="G29" s="37">
        <v>75551.923076923107</v>
      </c>
      <c r="H29" s="37">
        <v>7.2719977341389699E-2</v>
      </c>
    </row>
    <row r="30" spans="1:8">
      <c r="A30" s="37">
        <v>29</v>
      </c>
      <c r="B30" s="37">
        <v>76</v>
      </c>
      <c r="C30" s="37">
        <v>2342</v>
      </c>
      <c r="D30" s="37">
        <v>440592.41731623898</v>
      </c>
      <c r="E30" s="37">
        <v>412806.84374187997</v>
      </c>
      <c r="F30" s="37">
        <v>25345.402634188002</v>
      </c>
      <c r="G30" s="37">
        <v>412806.84374187997</v>
      </c>
      <c r="H30" s="37">
        <v>5.7846109072402098E-2</v>
      </c>
    </row>
    <row r="31" spans="1:8">
      <c r="A31" s="30">
        <v>30</v>
      </c>
      <c r="B31" s="39">
        <v>99</v>
      </c>
      <c r="C31" s="40">
        <v>14</v>
      </c>
      <c r="D31" s="40">
        <v>15835.314272747901</v>
      </c>
      <c r="E31" s="40">
        <v>14999.853430149</v>
      </c>
      <c r="F31" s="40">
        <v>835.46084259889597</v>
      </c>
      <c r="G31" s="40">
        <v>14999.853430149</v>
      </c>
      <c r="H31" s="40">
        <v>5.2759347128127299E-2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103</v>
      </c>
      <c r="D34" s="34">
        <v>177499.25</v>
      </c>
      <c r="E34" s="34">
        <v>171573.32</v>
      </c>
      <c r="F34" s="30"/>
      <c r="G34" s="30"/>
      <c r="H34" s="30"/>
    </row>
    <row r="35" spans="1:8">
      <c r="A35" s="30"/>
      <c r="B35" s="33">
        <v>71</v>
      </c>
      <c r="C35" s="34">
        <v>356</v>
      </c>
      <c r="D35" s="34">
        <v>712586.25</v>
      </c>
      <c r="E35" s="34">
        <v>866322.28</v>
      </c>
      <c r="F35" s="30"/>
      <c r="G35" s="30"/>
      <c r="H35" s="30"/>
    </row>
    <row r="36" spans="1:8">
      <c r="A36" s="30"/>
      <c r="B36" s="33">
        <v>72</v>
      </c>
      <c r="C36" s="34">
        <v>422</v>
      </c>
      <c r="D36" s="34">
        <v>1017821.88</v>
      </c>
      <c r="E36" s="34">
        <v>1115909.9099999999</v>
      </c>
      <c r="F36" s="30"/>
      <c r="G36" s="30"/>
      <c r="H36" s="30"/>
    </row>
    <row r="37" spans="1:8">
      <c r="A37" s="30"/>
      <c r="B37" s="33">
        <v>73</v>
      </c>
      <c r="C37" s="34">
        <v>349</v>
      </c>
      <c r="D37" s="34">
        <v>771186.71</v>
      </c>
      <c r="E37" s="34">
        <v>1013287.52</v>
      </c>
      <c r="F37" s="30"/>
      <c r="G37" s="30"/>
      <c r="H37" s="30"/>
    </row>
    <row r="38" spans="1:8">
      <c r="A38" s="30"/>
      <c r="B38" s="33">
        <v>77</v>
      </c>
      <c r="C38" s="34">
        <v>204</v>
      </c>
      <c r="D38" s="34">
        <v>329342.01</v>
      </c>
      <c r="E38" s="34">
        <v>438714.91</v>
      </c>
      <c r="F38" s="30"/>
      <c r="G38" s="30"/>
      <c r="H38" s="30"/>
    </row>
    <row r="39" spans="1:8">
      <c r="A39" s="30"/>
      <c r="B39" s="33">
        <v>78</v>
      </c>
      <c r="C39" s="34">
        <v>108</v>
      </c>
      <c r="D39" s="34">
        <v>149742.78</v>
      </c>
      <c r="E39" s="34">
        <v>140083.76999999999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2016-07-04T01:55:41Z</dcterms:modified>
</cp:coreProperties>
</file>