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8505" yWindow="105" windowWidth="10095" windowHeight="528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J31" i="2"/>
  <c r="I31"/>
  <c r="H31"/>
  <c r="F31"/>
  <c r="E31"/>
  <c r="H34"/>
  <c r="H30"/>
  <c r="J41"/>
  <c r="I41"/>
  <c r="H41"/>
  <c r="F41"/>
  <c r="E41"/>
  <c r="G31" l="1"/>
  <c r="L31" s="1"/>
  <c r="K31"/>
  <c r="G41"/>
  <c r="L41" s="1"/>
  <c r="K41"/>
  <c r="E4"/>
  <c r="J36" l="1"/>
  <c r="I36"/>
  <c r="H36"/>
  <c r="F36"/>
  <c r="E36"/>
  <c r="J32"/>
  <c r="I32"/>
  <c r="H32"/>
  <c r="F32"/>
  <c r="E32"/>
  <c r="K32" l="1"/>
  <c r="K36"/>
  <c r="G36"/>
  <c r="L36" s="1"/>
  <c r="G32"/>
  <c r="L32" s="1"/>
  <c r="J39"/>
  <c r="J40"/>
  <c r="J33"/>
  <c r="J34"/>
  <c r="J35"/>
  <c r="I39"/>
  <c r="I40"/>
  <c r="I33"/>
  <c r="I34"/>
  <c r="I35"/>
  <c r="H33" l="1"/>
  <c r="H42" l="1"/>
  <c r="J8" l="1"/>
  <c r="F39" l="1"/>
  <c r="F40"/>
  <c r="F34"/>
  <c r="F35"/>
  <c r="E39"/>
  <c r="K39" s="1"/>
  <c r="E40"/>
  <c r="K40" s="1"/>
  <c r="E35"/>
  <c r="K35" s="1"/>
  <c r="E34"/>
  <c r="K34" s="1"/>
  <c r="F42"/>
  <c r="E13"/>
  <c r="F38"/>
  <c r="F37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3"/>
  <c r="F4"/>
  <c r="E42"/>
  <c r="E38"/>
  <c r="E37"/>
  <c r="E6"/>
  <c r="E7"/>
  <c r="E8"/>
  <c r="E9"/>
  <c r="E10"/>
  <c r="E11"/>
  <c r="E12"/>
  <c r="E14"/>
  <c r="E15"/>
  <c r="E16"/>
  <c r="E17"/>
  <c r="E18"/>
  <c r="E19"/>
  <c r="E20"/>
  <c r="E21"/>
  <c r="E22"/>
  <c r="E23"/>
  <c r="E24"/>
  <c r="E25"/>
  <c r="E26"/>
  <c r="E27"/>
  <c r="E28"/>
  <c r="E29"/>
  <c r="E30"/>
  <c r="E33"/>
  <c r="K33" s="1"/>
  <c r="E5"/>
  <c r="I30"/>
  <c r="I37"/>
  <c r="I38"/>
  <c r="I42"/>
  <c r="J4"/>
  <c r="J5"/>
  <c r="J6"/>
  <c r="J7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7"/>
  <c r="J38"/>
  <c r="J42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A4"/>
  <c r="H35"/>
  <c r="H37"/>
  <c r="H38"/>
  <c r="H39"/>
  <c r="H40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K15" l="1"/>
  <c r="K6"/>
  <c r="E3"/>
  <c r="K19"/>
  <c r="G37"/>
  <c r="L37" s="1"/>
  <c r="G38"/>
  <c r="L38" s="1"/>
  <c r="G30"/>
  <c r="L30" s="1"/>
  <c r="G42"/>
  <c r="L42" s="1"/>
  <c r="G39"/>
  <c r="L39" s="1"/>
  <c r="G34"/>
  <c r="L34" s="1"/>
  <c r="G40"/>
  <c r="L40" s="1"/>
  <c r="G35"/>
  <c r="L35" s="1"/>
  <c r="G29"/>
  <c r="L29" s="1"/>
  <c r="G33"/>
  <c r="L33" s="1"/>
  <c r="I3"/>
  <c r="K5"/>
  <c r="K7"/>
  <c r="K42"/>
  <c r="G19"/>
  <c r="L19" s="1"/>
  <c r="G11"/>
  <c r="L11" s="1"/>
  <c r="G7"/>
  <c r="L7" s="1"/>
  <c r="G5"/>
  <c r="L5" s="1"/>
  <c r="K38"/>
  <c r="K28"/>
  <c r="K26"/>
  <c r="K24"/>
  <c r="K22"/>
  <c r="K20"/>
  <c r="K18"/>
  <c r="K16"/>
  <c r="K14"/>
  <c r="K12"/>
  <c r="K10"/>
  <c r="K8"/>
  <c r="K4"/>
  <c r="K23"/>
  <c r="K21"/>
  <c r="G27"/>
  <c r="L27" s="1"/>
  <c r="G23"/>
  <c r="L23" s="1"/>
  <c r="G21"/>
  <c r="L21" s="1"/>
  <c r="G18"/>
  <c r="L18" s="1"/>
  <c r="K29"/>
  <c r="K13"/>
  <c r="G26"/>
  <c r="L26" s="1"/>
  <c r="G15"/>
  <c r="L15" s="1"/>
  <c r="G13"/>
  <c r="L13" s="1"/>
  <c r="G10"/>
  <c r="L10" s="1"/>
  <c r="G4"/>
  <c r="K37"/>
  <c r="K30"/>
  <c r="K27"/>
  <c r="K25"/>
  <c r="K17"/>
  <c r="K11"/>
  <c r="K9"/>
  <c r="G25"/>
  <c r="L25" s="1"/>
  <c r="G22"/>
  <c r="L22" s="1"/>
  <c r="G17"/>
  <c r="L17" s="1"/>
  <c r="G14"/>
  <c r="L14" s="1"/>
  <c r="G9"/>
  <c r="L9" s="1"/>
  <c r="G6"/>
  <c r="L6" s="1"/>
  <c r="G28"/>
  <c r="L28" s="1"/>
  <c r="G24"/>
  <c r="L24" s="1"/>
  <c r="G20"/>
  <c r="L20" s="1"/>
  <c r="G16"/>
  <c r="L16" s="1"/>
  <c r="G12"/>
  <c r="L12" s="1"/>
  <c r="G8"/>
  <c r="L8" s="1"/>
  <c r="J3"/>
  <c r="K3" l="1"/>
  <c r="L4"/>
  <c r="G3"/>
  <c r="L3" s="1"/>
</calcChain>
</file>

<file path=xl/sharedStrings.xml><?xml version="1.0" encoding="utf-8"?>
<sst xmlns="http://schemas.openxmlformats.org/spreadsheetml/2006/main" count="120" uniqueCount="79">
  <si>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</si>
  <si>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</si>
  <si>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</si>
  <si>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</si>
  <si>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</si>
  <si>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</si>
  <si>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</si>
  <si>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</si>
  <si>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</si>
  <si>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</si>
  <si>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</si>
  <si>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</si>
  <si>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</si>
  <si>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</si>
  <si>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</si>
  <si>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</si>
  <si>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</si>
  <si>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</si>
  <si>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</si>
  <si>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</si>
  <si>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</si>
  <si>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</si>
  <si>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</si>
  <si>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</si>
  <si>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</si>
  <si>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</si>
  <si>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</si>
  <si>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</si>
  <si>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</si>
  <si>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</si>
  <si>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</si>
  <si>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</si>
  <si>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</si>
  <si>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</si>
  <si>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</si>
  <si>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</si>
  <si>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</si>
  <si>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</si>
  <si>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</si>
  <si>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</si>
  <si>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46" type="noConversion"/>
  </si>
  <si>
    <t>COST</t>
    <phoneticPr fontId="46" type="noConversion"/>
  </si>
  <si>
    <t>成本</t>
    <phoneticPr fontId="46" type="noConversion"/>
  </si>
  <si>
    <t>销售金额差异</t>
    <phoneticPr fontId="46" type="noConversion"/>
  </si>
  <si>
    <t>销售成本差异</t>
    <phoneticPr fontId="46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</si>
  <si>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</si>
  <si>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</si>
  <si>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</si>
  <si>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</si>
  <si>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</si>
  <si>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</si>
  <si>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</si>
  <si>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</si>
  <si>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</si>
  <si>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</si>
  <si>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</si>
  <si>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</si>
  <si>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</si>
  <si>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DEPT</t>
  </si>
  <si>
    <t>QTY</t>
  </si>
  <si>
    <t>AMT</t>
  </si>
  <si>
    <t>COST</t>
  </si>
  <si>
    <t>PROFIT</t>
  </si>
  <si>
    <t>PROFIT_RATE</t>
  </si>
  <si>
    <t>70-手机通信自营</t>
  </si>
  <si>
    <r>
      <t>74-</t>
    </r>
    <r>
      <rPr>
        <sz val="8"/>
        <color rgb="FF000000"/>
        <rFont val="宋体"/>
        <family val="3"/>
        <charset val="134"/>
      </rPr>
      <t>赠品</t>
    </r>
    <phoneticPr fontId="46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</si>
  <si>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</si>
  <si>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46" type="noConversion"/>
  </si>
  <si>
    <t xml:space="preserve">   </t>
  </si>
  <si>
    <r>
      <t>40-</t>
    </r>
    <r>
      <rPr>
        <sz val="8"/>
        <color rgb="FF000000"/>
        <rFont val="宋体"/>
        <family val="3"/>
        <charset val="134"/>
      </rPr>
      <t>原材料</t>
    </r>
    <phoneticPr fontId="46" type="noConversion"/>
  </si>
  <si>
    <t>40-原材料</t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</si>
  <si>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46" type="noConversion"/>
  </si>
  <si>
    <t>910-市场部</t>
  </si>
  <si>
    <t>销售预算金额</t>
  </si>
  <si>
    <t>销售预算完成率</t>
  </si>
  <si>
    <t>客流量</t>
  </si>
  <si>
    <t>昨天客流量</t>
  </si>
  <si>
    <r>
      <t>43-</t>
    </r>
    <r>
      <rPr>
        <sz val="8"/>
        <color rgb="FF000000"/>
        <rFont val="宋体"/>
        <family val="3"/>
        <charset val="134"/>
      </rPr>
      <t>加工专柜</t>
    </r>
    <phoneticPr fontId="46" type="noConversion"/>
  </si>
  <si>
    <t>43-加工专柜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</si>
</sst>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  <numFmt numFmtId="180" formatCode="_(* #,##0.00_);_(* \(#,##0.00\);_(* &quot;-&quot;??_);_(@_)"/>
    <numFmt numFmtId="181" formatCode="_(* #,##0_);_(* \(#,##0\);_(* &quot;-&quot;_);_(@_)"/>
  </numFmts>
  <fonts count="101">
    <font>
      <sz val="10"/>
      <name val="Arial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10"/>
      <name val="Arial"/>
      <family val="2"/>
    </font>
    <font>
      <sz val="9"/>
      <name val="Segoe UI"/>
      <family val="2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23">
    <xf numFmtId="0" fontId="0" fillId="0" borderId="0"/>
    <xf numFmtId="0" fontId="61" fillId="0" borderId="0" applyNumberFormat="0" applyFill="0" applyBorder="0" applyAlignment="0" applyProtection="0"/>
    <xf numFmtId="0" fontId="62" fillId="0" borderId="1" applyNumberFormat="0" applyFill="0" applyAlignment="0" applyProtection="0"/>
    <xf numFmtId="0" fontId="63" fillId="0" borderId="2" applyNumberFormat="0" applyFill="0" applyAlignment="0" applyProtection="0"/>
    <xf numFmtId="0" fontId="64" fillId="0" borderId="3" applyNumberFormat="0" applyFill="0" applyAlignment="0" applyProtection="0"/>
    <xf numFmtId="0" fontId="64" fillId="0" borderId="0" applyNumberFormat="0" applyFill="0" applyBorder="0" applyAlignment="0" applyProtection="0"/>
    <xf numFmtId="0" fontId="67" fillId="2" borderId="0" applyNumberFormat="0" applyBorder="0" applyAlignment="0" applyProtection="0"/>
    <xf numFmtId="0" fontId="65" fillId="3" borderId="0" applyNumberFormat="0" applyBorder="0" applyAlignment="0" applyProtection="0"/>
    <xf numFmtId="0" fontId="74" fillId="4" borderId="0" applyNumberFormat="0" applyBorder="0" applyAlignment="0" applyProtection="0"/>
    <xf numFmtId="0" fontId="76" fillId="5" borderId="4" applyNumberFormat="0" applyAlignment="0" applyProtection="0"/>
    <xf numFmtId="0" fontId="75" fillId="6" borderId="5" applyNumberFormat="0" applyAlignment="0" applyProtection="0"/>
    <xf numFmtId="0" fontId="69" fillId="6" borderId="4" applyNumberFormat="0" applyAlignment="0" applyProtection="0"/>
    <xf numFmtId="0" fontId="73" fillId="0" borderId="6" applyNumberFormat="0" applyFill="0" applyAlignment="0" applyProtection="0"/>
    <xf numFmtId="0" fontId="70" fillId="7" borderId="7" applyNumberFormat="0" applyAlignment="0" applyProtection="0"/>
    <xf numFmtId="0" fontId="72" fillId="0" borderId="0" applyNumberFormat="0" applyFill="0" applyBorder="0" applyAlignment="0" applyProtection="0"/>
    <xf numFmtId="0" fontId="42" fillId="8" borderId="8" applyNumberFormat="0" applyFont="0" applyAlignment="0" applyProtection="0">
      <alignment vertical="center"/>
    </xf>
    <xf numFmtId="0" fontId="71" fillId="0" borderId="0" applyNumberFormat="0" applyFill="0" applyBorder="0" applyAlignment="0" applyProtection="0"/>
    <xf numFmtId="0" fontId="68" fillId="0" borderId="9" applyNumberFormat="0" applyFill="0" applyAlignment="0" applyProtection="0"/>
    <xf numFmtId="0" fontId="59" fillId="9" borderId="0" applyNumberFormat="0" applyBorder="0" applyAlignment="0" applyProtection="0"/>
    <xf numFmtId="0" fontId="58" fillId="10" borderId="0" applyNumberFormat="0" applyBorder="0" applyAlignment="0" applyProtection="0"/>
    <xf numFmtId="0" fontId="58" fillId="11" borderId="0" applyNumberFormat="0" applyBorder="0" applyAlignment="0" applyProtection="0"/>
    <xf numFmtId="0" fontId="59" fillId="12" borderId="0" applyNumberFormat="0" applyBorder="0" applyAlignment="0" applyProtection="0"/>
    <xf numFmtId="0" fontId="59" fillId="13" borderId="0" applyNumberFormat="0" applyBorder="0" applyAlignment="0" applyProtection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7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9" fillId="20" borderId="0" applyNumberFormat="0" applyBorder="0" applyAlignment="0" applyProtection="0"/>
    <xf numFmtId="0" fontId="59" fillId="21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9" fillId="24" borderId="0" applyNumberFormat="0" applyBorder="0" applyAlignment="0" applyProtection="0"/>
    <xf numFmtId="0" fontId="59" fillId="25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9" fillId="28" borderId="0" applyNumberFormat="0" applyBorder="0" applyAlignment="0" applyProtection="0"/>
    <xf numFmtId="0" fontId="59" fillId="29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9" fillId="32" borderId="0" applyNumberFormat="0" applyBorder="0" applyAlignment="0" applyProtection="0"/>
    <xf numFmtId="0" fontId="66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>
      <alignment vertical="top"/>
      <protection locked="0"/>
    </xf>
    <xf numFmtId="0" fontId="50" fillId="0" borderId="0"/>
    <xf numFmtId="0" fontId="51" fillId="0" borderId="0"/>
    <xf numFmtId="0" fontId="51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3" fillId="0" borderId="0"/>
    <xf numFmtId="0" fontId="56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7" fillId="0" borderId="0"/>
    <xf numFmtId="43" fontId="57" fillId="0" borderId="0" applyFont="0" applyFill="0" applyBorder="0" applyAlignment="0" applyProtection="0"/>
    <xf numFmtId="41" fontId="57" fillId="0" borderId="0" applyFont="0" applyFill="0" applyBorder="0" applyAlignment="0" applyProtection="0"/>
    <xf numFmtId="178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0" fontId="61" fillId="0" borderId="0" applyNumberFormat="0" applyFill="0" applyBorder="0" applyAlignment="0" applyProtection="0"/>
    <xf numFmtId="0" fontId="62" fillId="0" borderId="1" applyNumberFormat="0" applyFill="0" applyAlignment="0" applyProtection="0"/>
    <xf numFmtId="0" fontId="63" fillId="0" borderId="2" applyNumberFormat="0" applyFill="0" applyAlignment="0" applyProtection="0"/>
    <xf numFmtId="0" fontId="64" fillId="0" borderId="3" applyNumberFormat="0" applyFill="0" applyAlignment="0" applyProtection="0"/>
    <xf numFmtId="0" fontId="64" fillId="0" borderId="0" applyNumberFormat="0" applyFill="0" applyBorder="0" applyAlignment="0" applyProtection="0"/>
    <xf numFmtId="0" fontId="67" fillId="2" borderId="0" applyNumberFormat="0" applyBorder="0" applyAlignment="0" applyProtection="0"/>
    <xf numFmtId="0" fontId="65" fillId="3" borderId="0" applyNumberFormat="0" applyBorder="0" applyAlignment="0" applyProtection="0"/>
    <xf numFmtId="0" fontId="74" fillId="4" borderId="0" applyNumberFormat="0" applyBorder="0" applyAlignment="0" applyProtection="0"/>
    <xf numFmtId="0" fontId="76" fillId="5" borderId="4" applyNumberFormat="0" applyAlignment="0" applyProtection="0"/>
    <xf numFmtId="0" fontId="75" fillId="6" borderId="5" applyNumberFormat="0" applyAlignment="0" applyProtection="0"/>
    <xf numFmtId="0" fontId="69" fillId="6" borderId="4" applyNumberFormat="0" applyAlignment="0" applyProtection="0"/>
    <xf numFmtId="0" fontId="73" fillId="0" borderId="6" applyNumberFormat="0" applyFill="0" applyAlignment="0" applyProtection="0"/>
    <xf numFmtId="0" fontId="70" fillId="7" borderId="7" applyNumberFormat="0" applyAlignment="0" applyProtection="0"/>
    <xf numFmtId="0" fontId="72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68" fillId="0" borderId="9" applyNumberFormat="0" applyFill="0" applyAlignment="0" applyProtection="0"/>
    <xf numFmtId="0" fontId="59" fillId="9" borderId="0" applyNumberFormat="0" applyBorder="0" applyAlignment="0" applyProtection="0"/>
    <xf numFmtId="0" fontId="58" fillId="10" borderId="0" applyNumberFormat="0" applyBorder="0" applyAlignment="0" applyProtection="0"/>
    <xf numFmtId="0" fontId="58" fillId="11" borderId="0" applyNumberFormat="0" applyBorder="0" applyAlignment="0" applyProtection="0"/>
    <xf numFmtId="0" fontId="59" fillId="12" borderId="0" applyNumberFormat="0" applyBorder="0" applyAlignment="0" applyProtection="0"/>
    <xf numFmtId="0" fontId="59" fillId="13" borderId="0" applyNumberFormat="0" applyBorder="0" applyAlignment="0" applyProtection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7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9" fillId="20" borderId="0" applyNumberFormat="0" applyBorder="0" applyAlignment="0" applyProtection="0"/>
    <xf numFmtId="0" fontId="59" fillId="21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9" fillId="24" borderId="0" applyNumberFormat="0" applyBorder="0" applyAlignment="0" applyProtection="0"/>
    <xf numFmtId="0" fontId="59" fillId="25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9" fillId="28" borderId="0" applyNumberFormat="0" applyBorder="0" applyAlignment="0" applyProtection="0"/>
    <xf numFmtId="0" fontId="59" fillId="29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9" fillId="32" borderId="0" applyNumberFormat="0" applyBorder="0" applyAlignment="0" applyProtection="0"/>
    <xf numFmtId="0" fontId="66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>
      <alignment vertical="top"/>
      <protection locked="0"/>
    </xf>
    <xf numFmtId="0" fontId="60" fillId="38" borderId="21">
      <alignment vertical="center"/>
    </xf>
    <xf numFmtId="0" fontId="79" fillId="0" borderId="0"/>
    <xf numFmtId="180" fontId="81" fillId="0" borderId="0" applyFont="0" applyFill="0" applyBorder="0" applyAlignment="0" applyProtection="0"/>
    <xf numFmtId="181" fontId="81" fillId="0" borderId="0" applyFont="0" applyFill="0" applyBorder="0" applyAlignment="0" applyProtection="0"/>
    <xf numFmtId="178" fontId="81" fillId="0" borderId="0" applyFont="0" applyFill="0" applyBorder="0" applyAlignment="0" applyProtection="0"/>
    <xf numFmtId="179" fontId="81" fillId="0" borderId="0" applyFont="0" applyFill="0" applyBorder="0" applyAlignment="0" applyProtection="0"/>
    <xf numFmtId="0" fontId="41" fillId="8" borderId="8" applyNumberFormat="0" applyFont="0" applyAlignment="0" applyProtection="0">
      <alignment vertical="center"/>
    </xf>
    <xf numFmtId="0" fontId="40" fillId="8" borderId="8" applyNumberFormat="0" applyFont="0" applyAlignment="0" applyProtection="0">
      <alignment vertical="center"/>
    </xf>
    <xf numFmtId="0" fontId="39" fillId="8" borderId="8" applyNumberFormat="0" applyFont="0" applyAlignment="0" applyProtection="0">
      <alignment vertical="center"/>
    </xf>
    <xf numFmtId="0" fontId="38" fillId="8" borderId="8" applyNumberFormat="0" applyFont="0" applyAlignment="0" applyProtection="0">
      <alignment vertical="center"/>
    </xf>
    <xf numFmtId="0" fontId="37" fillId="8" borderId="8" applyNumberFormat="0" applyFont="0" applyAlignment="0" applyProtection="0">
      <alignment vertical="center"/>
    </xf>
    <xf numFmtId="0" fontId="36" fillId="8" borderId="8" applyNumberFormat="0" applyFont="0" applyAlignment="0" applyProtection="0">
      <alignment vertical="center"/>
    </xf>
    <xf numFmtId="0" fontId="35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30" fillId="8" borderId="8" applyNumberFormat="0" applyFont="0" applyAlignment="0" applyProtection="0">
      <alignment vertical="center"/>
    </xf>
    <xf numFmtId="0" fontId="2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27" fillId="8" borderId="8" applyNumberFormat="0" applyFont="0" applyAlignment="0" applyProtection="0">
      <alignment vertical="center"/>
    </xf>
    <xf numFmtId="0" fontId="26" fillId="8" borderId="8" applyNumberFormat="0" applyFont="0" applyAlignment="0" applyProtection="0">
      <alignment vertical="center"/>
    </xf>
    <xf numFmtId="0" fontId="25" fillId="0" borderId="0">
      <alignment vertical="center"/>
    </xf>
    <xf numFmtId="0" fontId="83" fillId="0" borderId="0" applyNumberFormat="0" applyFill="0" applyBorder="0" applyAlignment="0" applyProtection="0">
      <alignment vertical="center"/>
    </xf>
    <xf numFmtId="0" fontId="84" fillId="0" borderId="1" applyNumberFormat="0" applyFill="0" applyAlignment="0" applyProtection="0">
      <alignment vertical="center"/>
    </xf>
    <xf numFmtId="0" fontId="85" fillId="0" borderId="2" applyNumberFormat="0" applyFill="0" applyAlignment="0" applyProtection="0">
      <alignment vertical="center"/>
    </xf>
    <xf numFmtId="0" fontId="86" fillId="0" borderId="3" applyNumberFormat="0" applyFill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7" fillId="2" borderId="0" applyNumberFormat="0" applyBorder="0" applyAlignment="0" applyProtection="0">
      <alignment vertical="center"/>
    </xf>
    <xf numFmtId="0" fontId="88" fillId="3" borderId="0" applyNumberFormat="0" applyBorder="0" applyAlignment="0" applyProtection="0">
      <alignment vertical="center"/>
    </xf>
    <xf numFmtId="0" fontId="89" fillId="4" borderId="0" applyNumberFormat="0" applyBorder="0" applyAlignment="0" applyProtection="0">
      <alignment vertical="center"/>
    </xf>
    <xf numFmtId="0" fontId="90" fillId="5" borderId="4" applyNumberFormat="0" applyAlignment="0" applyProtection="0">
      <alignment vertical="center"/>
    </xf>
    <xf numFmtId="0" fontId="91" fillId="6" borderId="5" applyNumberFormat="0" applyAlignment="0" applyProtection="0">
      <alignment vertical="center"/>
    </xf>
    <xf numFmtId="0" fontId="92" fillId="6" borderId="4" applyNumberFormat="0" applyAlignment="0" applyProtection="0">
      <alignment vertical="center"/>
    </xf>
    <xf numFmtId="0" fontId="93" fillId="0" borderId="6" applyNumberFormat="0" applyFill="0" applyAlignment="0" applyProtection="0">
      <alignment vertical="center"/>
    </xf>
    <xf numFmtId="0" fontId="94" fillId="7" borderId="7" applyNumberFormat="0" applyAlignment="0" applyProtection="0">
      <alignment vertical="center"/>
    </xf>
    <xf numFmtId="0" fontId="95" fillId="0" borderId="0" applyNumberFormat="0" applyFill="0" applyBorder="0" applyAlignment="0" applyProtection="0">
      <alignment vertical="center"/>
    </xf>
    <xf numFmtId="0" fontId="25" fillId="8" borderId="8" applyNumberFormat="0" applyFont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97" fillId="0" borderId="9" applyNumberFormat="0" applyFill="0" applyAlignment="0" applyProtection="0">
      <alignment vertical="center"/>
    </xf>
    <xf numFmtId="0" fontId="98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98" fillId="12" borderId="0" applyNumberFormat="0" applyBorder="0" applyAlignment="0" applyProtection="0">
      <alignment vertical="center"/>
    </xf>
    <xf numFmtId="0" fontId="98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98" fillId="16" borderId="0" applyNumberFormat="0" applyBorder="0" applyAlignment="0" applyProtection="0">
      <alignment vertical="center"/>
    </xf>
    <xf numFmtId="0" fontId="98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98" fillId="20" borderId="0" applyNumberFormat="0" applyBorder="0" applyAlignment="0" applyProtection="0">
      <alignment vertical="center"/>
    </xf>
    <xf numFmtId="0" fontId="98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98" fillId="24" borderId="0" applyNumberFormat="0" applyBorder="0" applyAlignment="0" applyProtection="0">
      <alignment vertical="center"/>
    </xf>
    <xf numFmtId="0" fontId="98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98" fillId="28" borderId="0" applyNumberFormat="0" applyBorder="0" applyAlignment="0" applyProtection="0">
      <alignment vertical="center"/>
    </xf>
    <xf numFmtId="0" fontId="98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98" fillId="32" borderId="0" applyNumberFormat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100" fillId="0" borderId="0" applyNumberFormat="0" applyFill="0" applyBorder="0" applyAlignment="0" applyProtection="0">
      <alignment vertical="center"/>
    </xf>
    <xf numFmtId="0" fontId="24" fillId="0" borderId="0">
      <alignment vertical="center"/>
    </xf>
    <xf numFmtId="0" fontId="24" fillId="8" borderId="8" applyNumberFormat="0" applyFont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8" borderId="8" applyNumberFormat="0" applyFont="0" applyAlignment="0" applyProtection="0">
      <alignment vertical="center"/>
    </xf>
    <xf numFmtId="0" fontId="98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98" fillId="12" borderId="0" applyNumberFormat="0" applyBorder="0" applyAlignment="0" applyProtection="0">
      <alignment vertical="center"/>
    </xf>
    <xf numFmtId="0" fontId="98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98" fillId="16" borderId="0" applyNumberFormat="0" applyBorder="0" applyAlignment="0" applyProtection="0">
      <alignment vertical="center"/>
    </xf>
    <xf numFmtId="0" fontId="98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98" fillId="20" borderId="0" applyNumberFormat="0" applyBorder="0" applyAlignment="0" applyProtection="0">
      <alignment vertical="center"/>
    </xf>
    <xf numFmtId="0" fontId="98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98" fillId="24" borderId="0" applyNumberFormat="0" applyBorder="0" applyAlignment="0" applyProtection="0">
      <alignment vertical="center"/>
    </xf>
    <xf numFmtId="0" fontId="98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98" fillId="28" borderId="0" applyNumberFormat="0" applyBorder="0" applyAlignment="0" applyProtection="0">
      <alignment vertical="center"/>
    </xf>
    <xf numFmtId="0" fontId="98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98" fillId="32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8" borderId="8" applyNumberFormat="0" applyFont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8" borderId="8" applyNumberFormat="0" applyFont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8" borderId="8" applyNumberFormat="0" applyFont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8" borderId="8" applyNumberFormat="0" applyFont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8" borderId="8" applyNumberFormat="0" applyFon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8" borderId="8" applyNumberFormat="0" applyFont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8" borderId="8" applyNumberFormat="0" applyFon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8" borderId="8" applyNumberFormat="0" applyFon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8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8" borderId="8" applyNumberFormat="0" applyFon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8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8" borderId="8" applyNumberFormat="0" applyFon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8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8" borderId="8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8" borderId="8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</cellStyleXfs>
  <cellXfs count="84">
    <xf numFmtId="0" fontId="0" fillId="0" borderId="0" xfId="0"/>
    <xf numFmtId="0" fontId="43" fillId="0" borderId="0" xfId="0" applyFont="1"/>
    <xf numFmtId="177" fontId="43" fillId="0" borderId="0" xfId="0" applyNumberFormat="1" applyFont="1"/>
    <xf numFmtId="0" fontId="0" fillId="0" borderId="0" xfId="0" applyAlignment="1"/>
    <xf numFmtId="0" fontId="43" fillId="0" borderId="0" xfId="0" applyNumberFormat="1" applyFont="1"/>
    <xf numFmtId="0" fontId="44" fillId="0" borderId="18" xfId="0" applyFont="1" applyBorder="1" applyAlignment="1">
      <alignment wrapText="1"/>
    </xf>
    <xf numFmtId="0" fontId="44" fillId="0" borderId="18" xfId="0" applyNumberFormat="1" applyFont="1" applyBorder="1" applyAlignment="1">
      <alignment wrapText="1"/>
    </xf>
    <xf numFmtId="0" fontId="43" fillId="0" borderId="18" xfId="0" applyFont="1" applyBorder="1" applyAlignment="1">
      <alignment wrapText="1"/>
    </xf>
    <xf numFmtId="0" fontId="43" fillId="0" borderId="18" xfId="0" applyFont="1" applyBorder="1" applyAlignment="1">
      <alignment horizontal="right" vertical="center" wrapText="1"/>
    </xf>
    <xf numFmtId="49" fontId="44" fillId="36" borderId="18" xfId="0" applyNumberFormat="1" applyFont="1" applyFill="1" applyBorder="1" applyAlignment="1">
      <alignment vertical="center" wrapText="1"/>
    </xf>
    <xf numFmtId="49" fontId="47" fillId="37" borderId="18" xfId="0" applyNumberFormat="1" applyFont="1" applyFill="1" applyBorder="1" applyAlignment="1">
      <alignment horizontal="center" vertical="center" wrapText="1"/>
    </xf>
    <xf numFmtId="0" fontId="44" fillId="33" borderId="18" xfId="0" applyFont="1" applyFill="1" applyBorder="1" applyAlignment="1">
      <alignment vertical="center" wrapText="1"/>
    </xf>
    <xf numFmtId="0" fontId="44" fillId="33" borderId="18" xfId="0" applyNumberFormat="1" applyFont="1" applyFill="1" applyBorder="1" applyAlignment="1">
      <alignment vertical="center" wrapText="1"/>
    </xf>
    <xf numFmtId="0" fontId="44" fillId="36" borderId="18" xfId="0" applyFont="1" applyFill="1" applyBorder="1" applyAlignment="1">
      <alignment vertical="center" wrapText="1"/>
    </xf>
    <xf numFmtId="0" fontId="44" fillId="37" borderId="18" xfId="0" applyFont="1" applyFill="1" applyBorder="1" applyAlignment="1">
      <alignment vertical="center" wrapText="1"/>
    </xf>
    <xf numFmtId="4" fontId="44" fillId="36" borderId="18" xfId="0" applyNumberFormat="1" applyFont="1" applyFill="1" applyBorder="1" applyAlignment="1">
      <alignment horizontal="right" vertical="top" wrapText="1"/>
    </xf>
    <xf numFmtId="4" fontId="44" fillId="37" borderId="18" xfId="0" applyNumberFormat="1" applyFont="1" applyFill="1" applyBorder="1" applyAlignment="1">
      <alignment horizontal="right" vertical="top" wrapText="1"/>
    </xf>
    <xf numFmtId="177" fontId="43" fillId="36" borderId="18" xfId="0" applyNumberFormat="1" applyFont="1" applyFill="1" applyBorder="1" applyAlignment="1">
      <alignment horizontal="center" vertical="center"/>
    </xf>
    <xf numFmtId="177" fontId="43" fillId="37" borderId="18" xfId="0" applyNumberFormat="1" applyFont="1" applyFill="1" applyBorder="1" applyAlignment="1">
      <alignment horizontal="center" vertical="center"/>
    </xf>
    <xf numFmtId="177" fontId="48" fillId="0" borderId="18" xfId="0" applyNumberFormat="1" applyFont="1" applyBorder="1"/>
    <xf numFmtId="177" fontId="43" fillId="36" borderId="18" xfId="0" applyNumberFormat="1" applyFont="1" applyFill="1" applyBorder="1"/>
    <xf numFmtId="177" fontId="43" fillId="37" borderId="18" xfId="0" applyNumberFormat="1" applyFont="1" applyFill="1" applyBorder="1"/>
    <xf numFmtId="177" fontId="43" fillId="0" borderId="18" xfId="0" applyNumberFormat="1" applyFont="1" applyBorder="1"/>
    <xf numFmtId="49" fontId="44" fillId="0" borderId="18" xfId="0" applyNumberFormat="1" applyFont="1" applyFill="1" applyBorder="1" applyAlignment="1">
      <alignment vertical="center" wrapText="1"/>
    </xf>
    <xf numFmtId="0" fontId="44" fillId="0" borderId="18" xfId="0" applyFont="1" applyFill="1" applyBorder="1" applyAlignment="1">
      <alignment vertical="center" wrapText="1"/>
    </xf>
    <xf numFmtId="4" fontId="44" fillId="0" borderId="18" xfId="0" applyNumberFormat="1" applyFont="1" applyFill="1" applyBorder="1" applyAlignment="1">
      <alignment horizontal="right" vertical="top" wrapText="1"/>
    </xf>
    <xf numFmtId="0" fontId="43" fillId="0" borderId="0" xfId="0" applyFont="1" applyFill="1"/>
    <xf numFmtId="176" fontId="44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54" fillId="0" borderId="0" xfId="0" applyNumberFormat="1" applyFont="1" applyAlignment="1"/>
    <xf numFmtId="1" fontId="54" fillId="0" borderId="0" xfId="0" applyNumberFormat="1" applyFont="1" applyAlignment="1"/>
    <xf numFmtId="0" fontId="43" fillId="0" borderId="0" xfId="0" applyFont="1"/>
    <xf numFmtId="1" fontId="78" fillId="0" borderId="0" xfId="0" applyNumberFormat="1" applyFont="1" applyAlignment="1"/>
    <xf numFmtId="0" fontId="78" fillId="0" borderId="0" xfId="0" applyNumberFormat="1" applyFont="1" applyAlignment="1"/>
    <xf numFmtId="0" fontId="43" fillId="0" borderId="0" xfId="0" applyFont="1"/>
    <xf numFmtId="0" fontId="43" fillId="0" borderId="0" xfId="0" applyFont="1"/>
    <xf numFmtId="0" fontId="79" fillId="0" borderId="0" xfId="110"/>
    <xf numFmtId="0" fontId="80" fillId="0" borderId="0" xfId="110" applyNumberFormat="1" applyFont="1"/>
    <xf numFmtId="1" fontId="82" fillId="0" borderId="0" xfId="0" applyNumberFormat="1" applyFont="1" applyAlignment="1"/>
    <xf numFmtId="0" fontId="82" fillId="0" borderId="0" xfId="0" applyNumberFormat="1" applyFont="1" applyAlignment="1"/>
    <xf numFmtId="0" fontId="43" fillId="0" borderId="0" xfId="0" applyFont="1" applyAlignment="1">
      <alignment vertical="center"/>
    </xf>
    <xf numFmtId="49" fontId="44" fillId="33" borderId="0" xfId="0" applyNumberFormat="1" applyFont="1" applyFill="1" applyBorder="1" applyAlignment="1">
      <alignment horizontal="left" vertical="top" wrapText="1"/>
    </xf>
    <xf numFmtId="49" fontId="44" fillId="33" borderId="0" xfId="0" applyNumberFormat="1" applyFont="1" applyFill="1" applyBorder="1" applyAlignment="1">
      <alignment horizontal="left" vertical="top"/>
    </xf>
    <xf numFmtId="0" fontId="49" fillId="0" borderId="0" xfId="0" applyFont="1" applyAlignment="1">
      <alignment horizontal="left" wrapText="1"/>
    </xf>
    <xf numFmtId="0" fontId="55" fillId="0" borderId="19" xfId="0" applyFont="1" applyBorder="1" applyAlignment="1">
      <alignment horizontal="left" vertical="center" wrapText="1"/>
    </xf>
    <xf numFmtId="0" fontId="44" fillId="0" borderId="10" xfId="0" applyFont="1" applyBorder="1" applyAlignment="1">
      <alignment wrapText="1"/>
    </xf>
    <xf numFmtId="0" fontId="43" fillId="0" borderId="11" xfId="0" applyFont="1" applyBorder="1" applyAlignment="1">
      <alignment wrapText="1"/>
    </xf>
    <xf numFmtId="0" fontId="43" fillId="0" borderId="11" xfId="0" applyFont="1" applyBorder="1" applyAlignment="1">
      <alignment horizontal="right" vertical="center" wrapText="1"/>
    </xf>
    <xf numFmtId="49" fontId="44" fillId="33" borderId="10" xfId="0" applyNumberFormat="1" applyFont="1" applyFill="1" applyBorder="1" applyAlignment="1">
      <alignment vertical="center" wrapText="1"/>
    </xf>
    <xf numFmtId="49" fontId="44" fillId="33" borderId="12" xfId="0" applyNumberFormat="1" applyFont="1" applyFill="1" applyBorder="1" applyAlignment="1">
      <alignment vertical="center" wrapText="1"/>
    </xf>
    <xf numFmtId="0" fontId="44" fillId="33" borderId="10" xfId="0" applyFont="1" applyFill="1" applyBorder="1" applyAlignment="1">
      <alignment vertical="center" wrapText="1"/>
    </xf>
    <xf numFmtId="0" fontId="44" fillId="33" borderId="12" xfId="0" applyFont="1" applyFill="1" applyBorder="1" applyAlignment="1">
      <alignment vertical="center" wrapText="1"/>
    </xf>
    <xf numFmtId="4" fontId="45" fillId="34" borderId="10" xfId="0" applyNumberFormat="1" applyFont="1" applyFill="1" applyBorder="1" applyAlignment="1">
      <alignment horizontal="right" vertical="top" wrapText="1"/>
    </xf>
    <xf numFmtId="176" fontId="45" fillId="34" borderId="10" xfId="0" applyNumberFormat="1" applyFont="1" applyFill="1" applyBorder="1" applyAlignment="1">
      <alignment horizontal="right" vertical="top" wrapText="1"/>
    </xf>
    <xf numFmtId="176" fontId="45" fillId="34" borderId="12" xfId="0" applyNumberFormat="1" applyFont="1" applyFill="1" applyBorder="1" applyAlignment="1">
      <alignment horizontal="right" vertical="top" wrapText="1"/>
    </xf>
    <xf numFmtId="4" fontId="44" fillId="35" borderId="10" xfId="0" applyNumberFormat="1" applyFont="1" applyFill="1" applyBorder="1" applyAlignment="1">
      <alignment horizontal="right" vertical="top" wrapText="1"/>
    </xf>
    <xf numFmtId="176" fontId="44" fillId="35" borderId="10" xfId="0" applyNumberFormat="1" applyFont="1" applyFill="1" applyBorder="1" applyAlignment="1">
      <alignment horizontal="right" vertical="top" wrapText="1"/>
    </xf>
    <xf numFmtId="176" fontId="44" fillId="35" borderId="12" xfId="0" applyNumberFormat="1" applyFont="1" applyFill="1" applyBorder="1" applyAlignment="1">
      <alignment horizontal="right" vertical="top" wrapText="1"/>
    </xf>
    <xf numFmtId="0" fontId="44" fillId="35" borderId="10" xfId="0" applyFont="1" applyFill="1" applyBorder="1" applyAlignment="1">
      <alignment horizontal="right" vertical="top" wrapText="1"/>
    </xf>
    <xf numFmtId="0" fontId="44" fillId="35" borderId="12" xfId="0" applyFont="1" applyFill="1" applyBorder="1" applyAlignment="1">
      <alignment horizontal="right" vertical="top" wrapText="1"/>
    </xf>
    <xf numFmtId="4" fontId="44" fillId="35" borderId="13" xfId="0" applyNumberFormat="1" applyFont="1" applyFill="1" applyBorder="1" applyAlignment="1">
      <alignment horizontal="right" vertical="top" wrapText="1"/>
    </xf>
    <xf numFmtId="0" fontId="44" fillId="35" borderId="13" xfId="0" applyFont="1" applyFill="1" applyBorder="1" applyAlignment="1">
      <alignment horizontal="right" vertical="top" wrapText="1"/>
    </xf>
    <xf numFmtId="176" fontId="44" fillId="35" borderId="13" xfId="0" applyNumberFormat="1" applyFont="1" applyFill="1" applyBorder="1" applyAlignment="1">
      <alignment horizontal="right" vertical="top" wrapText="1"/>
    </xf>
    <xf numFmtId="176" fontId="44" fillId="35" borderId="20" xfId="0" applyNumberFormat="1" applyFont="1" applyFill="1" applyBorder="1" applyAlignment="1">
      <alignment horizontal="right" vertical="top" wrapText="1"/>
    </xf>
    <xf numFmtId="0" fontId="44" fillId="33" borderId="18" xfId="0" applyFont="1" applyFill="1" applyBorder="1" applyAlignment="1">
      <alignment vertical="center" wrapText="1"/>
    </xf>
    <xf numFmtId="49" fontId="44" fillId="33" borderId="18" xfId="0" applyNumberFormat="1" applyFont="1" applyFill="1" applyBorder="1" applyAlignment="1">
      <alignment horizontal="left" vertical="top" wrapText="1"/>
    </xf>
    <xf numFmtId="49" fontId="45" fillId="33" borderId="18" xfId="0" applyNumberFormat="1" applyFont="1" applyFill="1" applyBorder="1" applyAlignment="1">
      <alignment horizontal="left" vertical="top" wrapText="1"/>
    </xf>
    <xf numFmtId="14" fontId="44" fillId="33" borderId="18" xfId="0" applyNumberFormat="1" applyFont="1" applyFill="1" applyBorder="1" applyAlignment="1">
      <alignment vertical="center" wrapText="1"/>
    </xf>
    <xf numFmtId="49" fontId="44" fillId="33" borderId="13" xfId="0" applyNumberFormat="1" applyFont="1" applyFill="1" applyBorder="1" applyAlignment="1">
      <alignment horizontal="left" vertical="top" wrapText="1"/>
    </xf>
    <xf numFmtId="49" fontId="44" fillId="33" borderId="15" xfId="0" applyNumberFormat="1" applyFont="1" applyFill="1" applyBorder="1" applyAlignment="1">
      <alignment horizontal="left" vertical="top" wrapText="1"/>
    </xf>
    <xf numFmtId="49" fontId="44" fillId="33" borderId="22" xfId="0" applyNumberFormat="1" applyFont="1" applyFill="1" applyBorder="1" applyAlignment="1">
      <alignment horizontal="left" vertical="top" wrapText="1"/>
    </xf>
    <xf numFmtId="49" fontId="44" fillId="33" borderId="23" xfId="0" applyNumberFormat="1" applyFont="1" applyFill="1" applyBorder="1" applyAlignment="1">
      <alignment horizontal="left" vertical="top" wrapText="1"/>
    </xf>
    <xf numFmtId="0" fontId="43" fillId="0" borderId="0" xfId="0" applyFont="1" applyAlignment="1">
      <alignment wrapText="1"/>
    </xf>
    <xf numFmtId="0" fontId="43" fillId="0" borderId="19" xfId="0" applyFont="1" applyBorder="1" applyAlignment="1">
      <alignment wrapText="1"/>
    </xf>
    <xf numFmtId="0" fontId="43" fillId="0" borderId="0" xfId="0" applyFont="1" applyAlignment="1">
      <alignment horizontal="right" vertical="center" wrapText="1"/>
    </xf>
    <xf numFmtId="0" fontId="44" fillId="33" borderId="13" xfId="0" applyFont="1" applyFill="1" applyBorder="1" applyAlignment="1">
      <alignment vertical="center" wrapText="1"/>
    </xf>
    <xf numFmtId="0" fontId="44" fillId="33" borderId="15" xfId="0" applyFont="1" applyFill="1" applyBorder="1" applyAlignment="1">
      <alignment vertical="center" wrapText="1"/>
    </xf>
    <xf numFmtId="49" fontId="45" fillId="33" borderId="13" xfId="0" applyNumberFormat="1" applyFont="1" applyFill="1" applyBorder="1" applyAlignment="1">
      <alignment horizontal="left" vertical="top" wrapText="1"/>
    </xf>
    <xf numFmtId="49" fontId="45" fillId="33" borderId="14" xfId="0" applyNumberFormat="1" applyFont="1" applyFill="1" applyBorder="1" applyAlignment="1">
      <alignment horizontal="left" vertical="top" wrapText="1"/>
    </xf>
    <xf numFmtId="49" fontId="45" fillId="33" borderId="15" xfId="0" applyNumberFormat="1" applyFont="1" applyFill="1" applyBorder="1" applyAlignment="1">
      <alignment horizontal="left" vertical="top" wrapText="1"/>
    </xf>
    <xf numFmtId="14" fontId="44" fillId="33" borderId="12" xfId="0" applyNumberFormat="1" applyFont="1" applyFill="1" applyBorder="1" applyAlignment="1">
      <alignment vertical="center" wrapText="1"/>
    </xf>
    <xf numFmtId="14" fontId="44" fillId="33" borderId="16" xfId="0" applyNumberFormat="1" applyFont="1" applyFill="1" applyBorder="1" applyAlignment="1">
      <alignment vertical="center" wrapText="1"/>
    </xf>
    <xf numFmtId="14" fontId="44" fillId="33" borderId="17" xfId="0" applyNumberFormat="1" applyFont="1" applyFill="1" applyBorder="1" applyAlignment="1">
      <alignment vertical="center" wrapText="1"/>
    </xf>
  </cellXfs>
  <cellStyles count="523">
    <cellStyle name="20% - 强调文字颜色 1" xfId="19" builtinId="30" customBuiltin="1"/>
    <cellStyle name="20% - 强调文字颜色 1 2" xfId="192"/>
    <cellStyle name="20% - 强调文字颜色 2" xfId="23" builtinId="34" customBuiltin="1"/>
    <cellStyle name="20% - 强调文字颜色 2 2" xfId="196"/>
    <cellStyle name="20% - 强调文字颜色 3" xfId="27" builtinId="38" customBuiltin="1"/>
    <cellStyle name="20% - 强调文字颜色 3 2" xfId="200"/>
    <cellStyle name="20% - 强调文字颜色 4" xfId="31" builtinId="42" customBuiltin="1"/>
    <cellStyle name="20% - 强调文字颜色 4 2" xfId="204"/>
    <cellStyle name="20% - 强调文字颜色 5" xfId="35" builtinId="46" customBuiltin="1"/>
    <cellStyle name="20% - 强调文字颜色 5 2" xfId="208"/>
    <cellStyle name="20% - 强调文字颜色 6" xfId="39" builtinId="50" customBuiltin="1"/>
    <cellStyle name="20% - 强调文字颜色 6 2" xfId="212"/>
    <cellStyle name="20% - 着色 1 10" xfId="287"/>
    <cellStyle name="20% - 着色 1 11" xfId="301"/>
    <cellStyle name="20% - 着色 1 12" xfId="315"/>
    <cellStyle name="20% - 着色 1 13" xfId="329"/>
    <cellStyle name="20% - 着色 1 14" xfId="343"/>
    <cellStyle name="20% - 着色 1 15" xfId="357"/>
    <cellStyle name="20% - 着色 1 16" xfId="371"/>
    <cellStyle name="20% - 着色 1 17" xfId="385"/>
    <cellStyle name="20% - 着色 1 18" xfId="399"/>
    <cellStyle name="20% - 着色 1 19" xfId="413"/>
    <cellStyle name="20% - 着色 1 2" xfId="84"/>
    <cellStyle name="20% - 着色 1 20" xfId="427"/>
    <cellStyle name="20% - 着色 1 21" xfId="441"/>
    <cellStyle name="20% - 着色 1 22" xfId="455"/>
    <cellStyle name="20% - 着色 1 23" xfId="469"/>
    <cellStyle name="20% - 着色 1 24" xfId="483"/>
    <cellStyle name="20% - 着色 1 25" xfId="497"/>
    <cellStyle name="20% - 着色 1 26" xfId="511"/>
    <cellStyle name="20% - 着色 1 3" xfId="150"/>
    <cellStyle name="20% - 着色 1 4" xfId="177"/>
    <cellStyle name="20% - 着色 1 5" xfId="217"/>
    <cellStyle name="20% - 着色 1 6" xfId="231"/>
    <cellStyle name="20% - 着色 1 7" xfId="245"/>
    <cellStyle name="20% - 着色 1 8" xfId="259"/>
    <cellStyle name="20% - 着色 1 9" xfId="273"/>
    <cellStyle name="20% - 着色 2 10" xfId="289"/>
    <cellStyle name="20% - 着色 2 11" xfId="303"/>
    <cellStyle name="20% - 着色 2 12" xfId="317"/>
    <cellStyle name="20% - 着色 2 13" xfId="331"/>
    <cellStyle name="20% - 着色 2 14" xfId="345"/>
    <cellStyle name="20% - 着色 2 15" xfId="359"/>
    <cellStyle name="20% - 着色 2 16" xfId="373"/>
    <cellStyle name="20% - 着色 2 17" xfId="387"/>
    <cellStyle name="20% - 着色 2 18" xfId="401"/>
    <cellStyle name="20% - 着色 2 19" xfId="415"/>
    <cellStyle name="20% - 着色 2 2" xfId="88"/>
    <cellStyle name="20% - 着色 2 20" xfId="429"/>
    <cellStyle name="20% - 着色 2 21" xfId="443"/>
    <cellStyle name="20% - 着色 2 22" xfId="457"/>
    <cellStyle name="20% - 着色 2 23" xfId="471"/>
    <cellStyle name="20% - 着色 2 24" xfId="485"/>
    <cellStyle name="20% - 着色 2 25" xfId="499"/>
    <cellStyle name="20% - 着色 2 26" xfId="513"/>
    <cellStyle name="20% - 着色 2 3" xfId="154"/>
    <cellStyle name="20% - 着色 2 4" xfId="179"/>
    <cellStyle name="20% - 着色 2 5" xfId="219"/>
    <cellStyle name="20% - 着色 2 6" xfId="233"/>
    <cellStyle name="20% - 着色 2 7" xfId="247"/>
    <cellStyle name="20% - 着色 2 8" xfId="261"/>
    <cellStyle name="20% - 着色 2 9" xfId="275"/>
    <cellStyle name="20% - 着色 3 10" xfId="291"/>
    <cellStyle name="20% - 着色 3 11" xfId="305"/>
    <cellStyle name="20% - 着色 3 12" xfId="319"/>
    <cellStyle name="20% - 着色 3 13" xfId="333"/>
    <cellStyle name="20% - 着色 3 14" xfId="347"/>
    <cellStyle name="20% - 着色 3 15" xfId="361"/>
    <cellStyle name="20% - 着色 3 16" xfId="375"/>
    <cellStyle name="20% - 着色 3 17" xfId="389"/>
    <cellStyle name="20% - 着色 3 18" xfId="403"/>
    <cellStyle name="20% - 着色 3 19" xfId="417"/>
    <cellStyle name="20% - 着色 3 2" xfId="92"/>
    <cellStyle name="20% - 着色 3 20" xfId="431"/>
    <cellStyle name="20% - 着色 3 21" xfId="445"/>
    <cellStyle name="20% - 着色 3 22" xfId="459"/>
    <cellStyle name="20% - 着色 3 23" xfId="473"/>
    <cellStyle name="20% - 着色 3 24" xfId="487"/>
    <cellStyle name="20% - 着色 3 25" xfId="501"/>
    <cellStyle name="20% - 着色 3 26" xfId="515"/>
    <cellStyle name="20% - 着色 3 3" xfId="158"/>
    <cellStyle name="20% - 着色 3 4" xfId="181"/>
    <cellStyle name="20% - 着色 3 5" xfId="221"/>
    <cellStyle name="20% - 着色 3 6" xfId="235"/>
    <cellStyle name="20% - 着色 3 7" xfId="249"/>
    <cellStyle name="20% - 着色 3 8" xfId="263"/>
    <cellStyle name="20% - 着色 3 9" xfId="277"/>
    <cellStyle name="20% - 着色 4 10" xfId="293"/>
    <cellStyle name="20% - 着色 4 11" xfId="307"/>
    <cellStyle name="20% - 着色 4 12" xfId="321"/>
    <cellStyle name="20% - 着色 4 13" xfId="335"/>
    <cellStyle name="20% - 着色 4 14" xfId="349"/>
    <cellStyle name="20% - 着色 4 15" xfId="363"/>
    <cellStyle name="20% - 着色 4 16" xfId="377"/>
    <cellStyle name="20% - 着色 4 17" xfId="391"/>
    <cellStyle name="20% - 着色 4 18" xfId="405"/>
    <cellStyle name="20% - 着色 4 19" xfId="419"/>
    <cellStyle name="20% - 着色 4 2" xfId="96"/>
    <cellStyle name="20% - 着色 4 20" xfId="433"/>
    <cellStyle name="20% - 着色 4 21" xfId="447"/>
    <cellStyle name="20% - 着色 4 22" xfId="461"/>
    <cellStyle name="20% - 着色 4 23" xfId="475"/>
    <cellStyle name="20% - 着色 4 24" xfId="489"/>
    <cellStyle name="20% - 着色 4 25" xfId="503"/>
    <cellStyle name="20% - 着色 4 26" xfId="517"/>
    <cellStyle name="20% - 着色 4 3" xfId="162"/>
    <cellStyle name="20% - 着色 4 4" xfId="183"/>
    <cellStyle name="20% - 着色 4 5" xfId="223"/>
    <cellStyle name="20% - 着色 4 6" xfId="237"/>
    <cellStyle name="20% - 着色 4 7" xfId="251"/>
    <cellStyle name="20% - 着色 4 8" xfId="265"/>
    <cellStyle name="20% - 着色 4 9" xfId="279"/>
    <cellStyle name="20% - 着色 5 10" xfId="295"/>
    <cellStyle name="20% - 着色 5 11" xfId="309"/>
    <cellStyle name="20% - 着色 5 12" xfId="323"/>
    <cellStyle name="20% - 着色 5 13" xfId="337"/>
    <cellStyle name="20% - 着色 5 14" xfId="351"/>
    <cellStyle name="20% - 着色 5 15" xfId="365"/>
    <cellStyle name="20% - 着色 5 16" xfId="379"/>
    <cellStyle name="20% - 着色 5 17" xfId="393"/>
    <cellStyle name="20% - 着色 5 18" xfId="407"/>
    <cellStyle name="20% - 着色 5 19" xfId="421"/>
    <cellStyle name="20% - 着色 5 2" xfId="100"/>
    <cellStyle name="20% - 着色 5 20" xfId="435"/>
    <cellStyle name="20% - 着色 5 21" xfId="449"/>
    <cellStyle name="20% - 着色 5 22" xfId="463"/>
    <cellStyle name="20% - 着色 5 23" xfId="477"/>
    <cellStyle name="20% - 着色 5 24" xfId="491"/>
    <cellStyle name="20% - 着色 5 25" xfId="505"/>
    <cellStyle name="20% - 着色 5 26" xfId="519"/>
    <cellStyle name="20% - 着色 5 3" xfId="166"/>
    <cellStyle name="20% - 着色 5 4" xfId="185"/>
    <cellStyle name="20% - 着色 5 5" xfId="225"/>
    <cellStyle name="20% - 着色 5 6" xfId="239"/>
    <cellStyle name="20% - 着色 5 7" xfId="253"/>
    <cellStyle name="20% - 着色 5 8" xfId="267"/>
    <cellStyle name="20% - 着色 5 9" xfId="281"/>
    <cellStyle name="20% - 着色 6 10" xfId="297"/>
    <cellStyle name="20% - 着色 6 11" xfId="311"/>
    <cellStyle name="20% - 着色 6 12" xfId="325"/>
    <cellStyle name="20% - 着色 6 13" xfId="339"/>
    <cellStyle name="20% - 着色 6 14" xfId="353"/>
    <cellStyle name="20% - 着色 6 15" xfId="367"/>
    <cellStyle name="20% - 着色 6 16" xfId="381"/>
    <cellStyle name="20% - 着色 6 17" xfId="395"/>
    <cellStyle name="20% - 着色 6 18" xfId="409"/>
    <cellStyle name="20% - 着色 6 19" xfId="423"/>
    <cellStyle name="20% - 着色 6 2" xfId="104"/>
    <cellStyle name="20% - 着色 6 20" xfId="437"/>
    <cellStyle name="20% - 着色 6 21" xfId="451"/>
    <cellStyle name="20% - 着色 6 22" xfId="465"/>
    <cellStyle name="20% - 着色 6 23" xfId="479"/>
    <cellStyle name="20% - 着色 6 24" xfId="493"/>
    <cellStyle name="20% - 着色 6 25" xfId="507"/>
    <cellStyle name="20% - 着色 6 26" xfId="521"/>
    <cellStyle name="20% - 着色 6 3" xfId="170"/>
    <cellStyle name="20% - 着色 6 4" xfId="187"/>
    <cellStyle name="20% - 着色 6 5" xfId="227"/>
    <cellStyle name="20% - 着色 6 6" xfId="241"/>
    <cellStyle name="20% - 着色 6 7" xfId="255"/>
    <cellStyle name="20% - 着色 6 8" xfId="269"/>
    <cellStyle name="20% - 着色 6 9" xfId="283"/>
    <cellStyle name="40% - 强调文字颜色 1" xfId="20" builtinId="31" customBuiltin="1"/>
    <cellStyle name="40% - 强调文字颜色 1 2" xfId="193"/>
    <cellStyle name="40% - 强调文字颜色 2" xfId="24" builtinId="35" customBuiltin="1"/>
    <cellStyle name="40% - 强调文字颜色 2 2" xfId="197"/>
    <cellStyle name="40% - 强调文字颜色 3" xfId="28" builtinId="39" customBuiltin="1"/>
    <cellStyle name="40% - 强调文字颜色 3 2" xfId="201"/>
    <cellStyle name="40% - 强调文字颜色 4" xfId="32" builtinId="43" customBuiltin="1"/>
    <cellStyle name="40% - 强调文字颜色 4 2" xfId="205"/>
    <cellStyle name="40% - 强调文字颜色 5" xfId="36" builtinId="47" customBuiltin="1"/>
    <cellStyle name="40% - 强调文字颜色 5 2" xfId="209"/>
    <cellStyle name="40% - 强调文字颜色 6" xfId="40" builtinId="51" customBuiltin="1"/>
    <cellStyle name="40% - 强调文字颜色 6 2" xfId="213"/>
    <cellStyle name="40% - 着色 1 10" xfId="288"/>
    <cellStyle name="40% - 着色 1 11" xfId="302"/>
    <cellStyle name="40% - 着色 1 12" xfId="316"/>
    <cellStyle name="40% - 着色 1 13" xfId="330"/>
    <cellStyle name="40% - 着色 1 14" xfId="344"/>
    <cellStyle name="40% - 着色 1 15" xfId="358"/>
    <cellStyle name="40% - 着色 1 16" xfId="372"/>
    <cellStyle name="40% - 着色 1 17" xfId="386"/>
    <cellStyle name="40% - 着色 1 18" xfId="400"/>
    <cellStyle name="40% - 着色 1 19" xfId="414"/>
    <cellStyle name="40% - 着色 1 2" xfId="85"/>
    <cellStyle name="40% - 着色 1 20" xfId="428"/>
    <cellStyle name="40% - 着色 1 21" xfId="442"/>
    <cellStyle name="40% - 着色 1 22" xfId="456"/>
    <cellStyle name="40% - 着色 1 23" xfId="470"/>
    <cellStyle name="40% - 着色 1 24" xfId="484"/>
    <cellStyle name="40% - 着色 1 25" xfId="498"/>
    <cellStyle name="40% - 着色 1 26" xfId="512"/>
    <cellStyle name="40% - 着色 1 3" xfId="151"/>
    <cellStyle name="40% - 着色 1 4" xfId="178"/>
    <cellStyle name="40% - 着色 1 5" xfId="218"/>
    <cellStyle name="40% - 着色 1 6" xfId="232"/>
    <cellStyle name="40% - 着色 1 7" xfId="246"/>
    <cellStyle name="40% - 着色 1 8" xfId="260"/>
    <cellStyle name="40% - 着色 1 9" xfId="274"/>
    <cellStyle name="40% - 着色 2 10" xfId="290"/>
    <cellStyle name="40% - 着色 2 11" xfId="304"/>
    <cellStyle name="40% - 着色 2 12" xfId="318"/>
    <cellStyle name="40% - 着色 2 13" xfId="332"/>
    <cellStyle name="40% - 着色 2 14" xfId="346"/>
    <cellStyle name="40% - 着色 2 15" xfId="360"/>
    <cellStyle name="40% - 着色 2 16" xfId="374"/>
    <cellStyle name="40% - 着色 2 17" xfId="388"/>
    <cellStyle name="40% - 着色 2 18" xfId="402"/>
    <cellStyle name="40% - 着色 2 19" xfId="416"/>
    <cellStyle name="40% - 着色 2 2" xfId="89"/>
    <cellStyle name="40% - 着色 2 20" xfId="430"/>
    <cellStyle name="40% - 着色 2 21" xfId="444"/>
    <cellStyle name="40% - 着色 2 22" xfId="458"/>
    <cellStyle name="40% - 着色 2 23" xfId="472"/>
    <cellStyle name="40% - 着色 2 24" xfId="486"/>
    <cellStyle name="40% - 着色 2 25" xfId="500"/>
    <cellStyle name="40% - 着色 2 26" xfId="514"/>
    <cellStyle name="40% - 着色 2 3" xfId="155"/>
    <cellStyle name="40% - 着色 2 4" xfId="180"/>
    <cellStyle name="40% - 着色 2 5" xfId="220"/>
    <cellStyle name="40% - 着色 2 6" xfId="234"/>
    <cellStyle name="40% - 着色 2 7" xfId="248"/>
    <cellStyle name="40% - 着色 2 8" xfId="262"/>
    <cellStyle name="40% - 着色 2 9" xfId="276"/>
    <cellStyle name="40% - 着色 3 10" xfId="292"/>
    <cellStyle name="40% - 着色 3 11" xfId="306"/>
    <cellStyle name="40% - 着色 3 12" xfId="320"/>
    <cellStyle name="40% - 着色 3 13" xfId="334"/>
    <cellStyle name="40% - 着色 3 14" xfId="348"/>
    <cellStyle name="40% - 着色 3 15" xfId="362"/>
    <cellStyle name="40% - 着色 3 16" xfId="376"/>
    <cellStyle name="40% - 着色 3 17" xfId="390"/>
    <cellStyle name="40% - 着色 3 18" xfId="404"/>
    <cellStyle name="40% - 着色 3 19" xfId="418"/>
    <cellStyle name="40% - 着色 3 2" xfId="93"/>
    <cellStyle name="40% - 着色 3 20" xfId="432"/>
    <cellStyle name="40% - 着色 3 21" xfId="446"/>
    <cellStyle name="40% - 着色 3 22" xfId="460"/>
    <cellStyle name="40% - 着色 3 23" xfId="474"/>
    <cellStyle name="40% - 着色 3 24" xfId="488"/>
    <cellStyle name="40% - 着色 3 25" xfId="502"/>
    <cellStyle name="40% - 着色 3 26" xfId="516"/>
    <cellStyle name="40% - 着色 3 3" xfId="159"/>
    <cellStyle name="40% - 着色 3 4" xfId="182"/>
    <cellStyle name="40% - 着色 3 5" xfId="222"/>
    <cellStyle name="40% - 着色 3 6" xfId="236"/>
    <cellStyle name="40% - 着色 3 7" xfId="250"/>
    <cellStyle name="40% - 着色 3 8" xfId="264"/>
    <cellStyle name="40% - 着色 3 9" xfId="278"/>
    <cellStyle name="40% - 着色 4 10" xfId="294"/>
    <cellStyle name="40% - 着色 4 11" xfId="308"/>
    <cellStyle name="40% - 着色 4 12" xfId="322"/>
    <cellStyle name="40% - 着色 4 13" xfId="336"/>
    <cellStyle name="40% - 着色 4 14" xfId="350"/>
    <cellStyle name="40% - 着色 4 15" xfId="364"/>
    <cellStyle name="40% - 着色 4 16" xfId="378"/>
    <cellStyle name="40% - 着色 4 17" xfId="392"/>
    <cellStyle name="40% - 着色 4 18" xfId="406"/>
    <cellStyle name="40% - 着色 4 19" xfId="420"/>
    <cellStyle name="40% - 着色 4 2" xfId="97"/>
    <cellStyle name="40% - 着色 4 20" xfId="434"/>
    <cellStyle name="40% - 着色 4 21" xfId="448"/>
    <cellStyle name="40% - 着色 4 22" xfId="462"/>
    <cellStyle name="40% - 着色 4 23" xfId="476"/>
    <cellStyle name="40% - 着色 4 24" xfId="490"/>
    <cellStyle name="40% - 着色 4 25" xfId="504"/>
    <cellStyle name="40% - 着色 4 26" xfId="518"/>
    <cellStyle name="40% - 着色 4 3" xfId="163"/>
    <cellStyle name="40% - 着色 4 4" xfId="184"/>
    <cellStyle name="40% - 着色 4 5" xfId="224"/>
    <cellStyle name="40% - 着色 4 6" xfId="238"/>
    <cellStyle name="40% - 着色 4 7" xfId="252"/>
    <cellStyle name="40% - 着色 4 8" xfId="266"/>
    <cellStyle name="40% - 着色 4 9" xfId="280"/>
    <cellStyle name="40% - 着色 5 10" xfId="296"/>
    <cellStyle name="40% - 着色 5 11" xfId="310"/>
    <cellStyle name="40% - 着色 5 12" xfId="324"/>
    <cellStyle name="40% - 着色 5 13" xfId="338"/>
    <cellStyle name="40% - 着色 5 14" xfId="352"/>
    <cellStyle name="40% - 着色 5 15" xfId="366"/>
    <cellStyle name="40% - 着色 5 16" xfId="380"/>
    <cellStyle name="40% - 着色 5 17" xfId="394"/>
    <cellStyle name="40% - 着色 5 18" xfId="408"/>
    <cellStyle name="40% - 着色 5 19" xfId="422"/>
    <cellStyle name="40% - 着色 5 2" xfId="101"/>
    <cellStyle name="40% - 着色 5 20" xfId="436"/>
    <cellStyle name="40% - 着色 5 21" xfId="450"/>
    <cellStyle name="40% - 着色 5 22" xfId="464"/>
    <cellStyle name="40% - 着色 5 23" xfId="478"/>
    <cellStyle name="40% - 着色 5 24" xfId="492"/>
    <cellStyle name="40% - 着色 5 25" xfId="506"/>
    <cellStyle name="40% - 着色 5 26" xfId="520"/>
    <cellStyle name="40% - 着色 5 3" xfId="167"/>
    <cellStyle name="40% - 着色 5 4" xfId="186"/>
    <cellStyle name="40% - 着色 5 5" xfId="226"/>
    <cellStyle name="40% - 着色 5 6" xfId="240"/>
    <cellStyle name="40% - 着色 5 7" xfId="254"/>
    <cellStyle name="40% - 着色 5 8" xfId="268"/>
    <cellStyle name="40% - 着色 5 9" xfId="282"/>
    <cellStyle name="40% - 着色 6 10" xfId="298"/>
    <cellStyle name="40% - 着色 6 11" xfId="312"/>
    <cellStyle name="40% - 着色 6 12" xfId="326"/>
    <cellStyle name="40% - 着色 6 13" xfId="340"/>
    <cellStyle name="40% - 着色 6 14" xfId="354"/>
    <cellStyle name="40% - 着色 6 15" xfId="368"/>
    <cellStyle name="40% - 着色 6 16" xfId="382"/>
    <cellStyle name="40% - 着色 6 17" xfId="396"/>
    <cellStyle name="40% - 着色 6 18" xfId="410"/>
    <cellStyle name="40% - 着色 6 19" xfId="424"/>
    <cellStyle name="40% - 着色 6 2" xfId="105"/>
    <cellStyle name="40% - 着色 6 20" xfId="438"/>
    <cellStyle name="40% - 着色 6 21" xfId="452"/>
    <cellStyle name="40% - 着色 6 22" xfId="466"/>
    <cellStyle name="40% - 着色 6 23" xfId="480"/>
    <cellStyle name="40% - 着色 6 24" xfId="494"/>
    <cellStyle name="40% - 着色 6 25" xfId="508"/>
    <cellStyle name="40% - 着色 6 26" xfId="522"/>
    <cellStyle name="40% - 着色 6 3" xfId="171"/>
    <cellStyle name="40% - 着色 6 4" xfId="188"/>
    <cellStyle name="40% - 着色 6 5" xfId="228"/>
    <cellStyle name="40% - 着色 6 6" xfId="242"/>
    <cellStyle name="40% - 着色 6 7" xfId="256"/>
    <cellStyle name="40% - 着色 6 8" xfId="270"/>
    <cellStyle name="40% - 着色 6 9" xfId="284"/>
    <cellStyle name="60% - 强调文字颜色 1" xfId="21" builtinId="32" customBuiltin="1"/>
    <cellStyle name="60% - 强调文字颜色 1 2" xfId="194"/>
    <cellStyle name="60% - 强调文字颜色 2" xfId="25" builtinId="36" customBuiltin="1"/>
    <cellStyle name="60% - 强调文字颜色 2 2" xfId="198"/>
    <cellStyle name="60% - 强调文字颜色 3" xfId="29" builtinId="40" customBuiltin="1"/>
    <cellStyle name="60% - 强调文字颜色 3 2" xfId="202"/>
    <cellStyle name="60% - 强调文字颜色 4" xfId="33" builtinId="44" customBuiltin="1"/>
    <cellStyle name="60% - 强调文字颜色 4 2" xfId="206"/>
    <cellStyle name="60% - 强调文字颜色 5" xfId="37" builtinId="48" customBuiltin="1"/>
    <cellStyle name="60% - 强调文字颜色 5 2" xfId="210"/>
    <cellStyle name="60% - 强调文字颜色 6" xfId="41" builtinId="52" customBuiltin="1"/>
    <cellStyle name="60% - 强调文字颜色 6 2" xfId="214"/>
    <cellStyle name="60% - 着色 1 2" xfId="86"/>
    <cellStyle name="60% - 着色 1 3" xfId="152"/>
    <cellStyle name="60% - 着色 2 2" xfId="90"/>
    <cellStyle name="60% - 着色 2 3" xfId="156"/>
    <cellStyle name="60% - 着色 3 2" xfId="94"/>
    <cellStyle name="60% - 着色 3 3" xfId="160"/>
    <cellStyle name="60% - 着色 4 2" xfId="98"/>
    <cellStyle name="60% - 着色 4 3" xfId="164"/>
    <cellStyle name="60% - 着色 5 2" xfId="102"/>
    <cellStyle name="60% - 着色 5 3" xfId="168"/>
    <cellStyle name="60% - 着色 6 2" xfId="106"/>
    <cellStyle name="60% - 着色 6 3" xfId="172"/>
    <cellStyle name="OBI_ColHeader" xfId="109"/>
    <cellStyle name="标题" xfId="1" builtinId="15" customBuiltin="1"/>
    <cellStyle name="标题 1" xfId="2" builtinId="16" customBuiltin="1"/>
    <cellStyle name="标题 1 2" xfId="68"/>
    <cellStyle name="标题 1 3" xfId="133"/>
    <cellStyle name="标题 2" xfId="3" builtinId="17" customBuiltin="1"/>
    <cellStyle name="标题 2 2" xfId="69"/>
    <cellStyle name="标题 2 3" xfId="134"/>
    <cellStyle name="标题 3" xfId="4" builtinId="18" customBuiltin="1"/>
    <cellStyle name="标题 3 2" xfId="70"/>
    <cellStyle name="标题 3 3" xfId="135"/>
    <cellStyle name="标题 4" xfId="5" builtinId="19" customBuiltin="1"/>
    <cellStyle name="标题 4 2" xfId="71"/>
    <cellStyle name="标题 4 3" xfId="136"/>
    <cellStyle name="标题 5" xfId="53"/>
    <cellStyle name="标题 6" xfId="67"/>
    <cellStyle name="标题 7" xfId="132"/>
    <cellStyle name="差" xfId="7" builtinId="27" customBuiltin="1"/>
    <cellStyle name="差 2" xfId="73"/>
    <cellStyle name="差 3" xfId="138"/>
    <cellStyle name="常规" xfId="0" builtinId="0" customBuiltin="1"/>
    <cellStyle name="常规 10" xfId="52"/>
    <cellStyle name="常规 10 2" xfId="61"/>
    <cellStyle name="常规 11" xfId="62"/>
    <cellStyle name="常规 12" xfId="110"/>
    <cellStyle name="常规 13" xfId="131"/>
    <cellStyle name="常规 14" xfId="175"/>
    <cellStyle name="常规 15" xfId="189"/>
    <cellStyle name="常规 16" xfId="215"/>
    <cellStyle name="常规 17" xfId="229"/>
    <cellStyle name="常规 18" xfId="243"/>
    <cellStyle name="常规 19" xfId="257"/>
    <cellStyle name="常规 2" xfId="44"/>
    <cellStyle name="常规 20" xfId="271"/>
    <cellStyle name="常规 21" xfId="285"/>
    <cellStyle name="常规 22" xfId="299"/>
    <cellStyle name="常规 23" xfId="313"/>
    <cellStyle name="常规 24" xfId="327"/>
    <cellStyle name="常规 25" xfId="341"/>
    <cellStyle name="常规 26" xfId="355"/>
    <cellStyle name="常规 27" xfId="369"/>
    <cellStyle name="常规 28" xfId="383"/>
    <cellStyle name="常规 29" xfId="397"/>
    <cellStyle name="常规 3" xfId="45"/>
    <cellStyle name="常规 3 2" xfId="54"/>
    <cellStyle name="常规 30" xfId="411"/>
    <cellStyle name="常规 31" xfId="425"/>
    <cellStyle name="常规 32" xfId="439"/>
    <cellStyle name="常规 33" xfId="453"/>
    <cellStyle name="常规 34" xfId="467"/>
    <cellStyle name="常规 35" xfId="481"/>
    <cellStyle name="常规 36" xfId="495"/>
    <cellStyle name="常规 37" xfId="509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超链接 3" xfId="173"/>
    <cellStyle name="好" xfId="6" builtinId="26" customBuiltin="1"/>
    <cellStyle name="好 2" xfId="72"/>
    <cellStyle name="好 3" xfId="137"/>
    <cellStyle name="汇总" xfId="17" builtinId="25" customBuiltin="1"/>
    <cellStyle name="汇总 2" xfId="82"/>
    <cellStyle name="汇总 3" xfId="148"/>
    <cellStyle name="货币" xfId="113" builtinId="4" customBuiltin="1"/>
    <cellStyle name="货币 2" xfId="65"/>
    <cellStyle name="货币[0]" xfId="114" builtinId="7" customBuiltin="1"/>
    <cellStyle name="货币[0] 2" xfId="66"/>
    <cellStyle name="计算" xfId="11" builtinId="22" customBuiltin="1"/>
    <cellStyle name="计算 2" xfId="77"/>
    <cellStyle name="计算 3" xfId="142"/>
    <cellStyle name="检查单元格" xfId="13" builtinId="23" customBuiltin="1"/>
    <cellStyle name="检查单元格 2" xfId="79"/>
    <cellStyle name="检查单元格 3" xfId="144"/>
    <cellStyle name="解释性文本" xfId="16" builtinId="53" customBuiltin="1"/>
    <cellStyle name="解释性文本 2" xfId="81"/>
    <cellStyle name="解释性文本 3" xfId="147"/>
    <cellStyle name="警告文本" xfId="14" builtinId="11" customBuiltin="1"/>
    <cellStyle name="警告文本 2" xfId="80"/>
    <cellStyle name="警告文本 3" xfId="145"/>
    <cellStyle name="链接单元格" xfId="12" builtinId="24" customBuiltin="1"/>
    <cellStyle name="链接单元格 2" xfId="78"/>
    <cellStyle name="链接单元格 3" xfId="143"/>
    <cellStyle name="千位分隔" xfId="111" builtinId="3" customBuiltin="1"/>
    <cellStyle name="千位分隔 2" xfId="63"/>
    <cellStyle name="千位分隔[0]" xfId="112" builtinId="6" customBuiltin="1"/>
    <cellStyle name="千位分隔[0] 2" xfId="64"/>
    <cellStyle name="强调文字颜色 1" xfId="18" builtinId="29" customBuiltin="1"/>
    <cellStyle name="强调文字颜色 1 2" xfId="191"/>
    <cellStyle name="强调文字颜色 2" xfId="22" builtinId="33" customBuiltin="1"/>
    <cellStyle name="强调文字颜色 2 2" xfId="195"/>
    <cellStyle name="强调文字颜色 3" xfId="26" builtinId="37" customBuiltin="1"/>
    <cellStyle name="强调文字颜色 3 2" xfId="199"/>
    <cellStyle name="强调文字颜色 4" xfId="30" builtinId="41" customBuiltin="1"/>
    <cellStyle name="强调文字颜色 4 2" xfId="203"/>
    <cellStyle name="强调文字颜色 5" xfId="34" builtinId="45" customBuiltin="1"/>
    <cellStyle name="强调文字颜色 5 2" xfId="207"/>
    <cellStyle name="强调文字颜色 6" xfId="38" builtinId="49" customBuiltin="1"/>
    <cellStyle name="强调文字颜色 6 2" xfId="211"/>
    <cellStyle name="适中" xfId="8" builtinId="28" customBuiltin="1"/>
    <cellStyle name="适中 2" xfId="74"/>
    <cellStyle name="适中 3" xfId="139"/>
    <cellStyle name="输出" xfId="10" builtinId="21" customBuiltin="1"/>
    <cellStyle name="输出 2" xfId="76"/>
    <cellStyle name="输出 3" xfId="141"/>
    <cellStyle name="输入" xfId="9" builtinId="20" customBuiltin="1"/>
    <cellStyle name="输入 2" xfId="75"/>
    <cellStyle name="输入 3" xfId="140"/>
    <cellStyle name="已访问的超链接" xfId="43" builtinId="9" customBuiltin="1"/>
    <cellStyle name="已访问的超链接 2" xfId="108"/>
    <cellStyle name="已访问的超链接 3" xfId="174"/>
    <cellStyle name="着色 1 2" xfId="83"/>
    <cellStyle name="着色 1 3" xfId="149"/>
    <cellStyle name="着色 2 2" xfId="87"/>
    <cellStyle name="着色 2 3" xfId="153"/>
    <cellStyle name="着色 3 2" xfId="91"/>
    <cellStyle name="着色 3 3" xfId="157"/>
    <cellStyle name="着色 4 2" xfId="95"/>
    <cellStyle name="着色 4 3" xfId="161"/>
    <cellStyle name="着色 5 2" xfId="99"/>
    <cellStyle name="着色 5 3" xfId="165"/>
    <cellStyle name="着色 6 2" xfId="103"/>
    <cellStyle name="着色 6 3" xfId="169"/>
    <cellStyle name="注释" xfId="15" builtinId="10" customBuiltin="1"/>
    <cellStyle name="注释 10" xfId="123"/>
    <cellStyle name="注释 11" xfId="124"/>
    <cellStyle name="注释 12" xfId="125"/>
    <cellStyle name="注释 13" xfId="126"/>
    <cellStyle name="注释 14" xfId="127"/>
    <cellStyle name="注释 15" xfId="128"/>
    <cellStyle name="注释 16" xfId="129"/>
    <cellStyle name="注释 17" xfId="130"/>
    <cellStyle name="注释 18" xfId="146"/>
    <cellStyle name="注释 19" xfId="176"/>
    <cellStyle name="注释 2" xfId="115"/>
    <cellStyle name="注释 20" xfId="190"/>
    <cellStyle name="注释 21" xfId="216"/>
    <cellStyle name="注释 22" xfId="230"/>
    <cellStyle name="注释 23" xfId="244"/>
    <cellStyle name="注释 24" xfId="258"/>
    <cellStyle name="注释 25" xfId="272"/>
    <cellStyle name="注释 26" xfId="286"/>
    <cellStyle name="注释 27" xfId="300"/>
    <cellStyle name="注释 28" xfId="314"/>
    <cellStyle name="注释 29" xfId="328"/>
    <cellStyle name="注释 3" xfId="116"/>
    <cellStyle name="注释 30" xfId="342"/>
    <cellStyle name="注释 31" xfId="356"/>
    <cellStyle name="注释 32" xfId="370"/>
    <cellStyle name="注释 33" xfId="384"/>
    <cellStyle name="注释 34" xfId="398"/>
    <cellStyle name="注释 35" xfId="412"/>
    <cellStyle name="注释 36" xfId="426"/>
    <cellStyle name="注释 37" xfId="440"/>
    <cellStyle name="注释 38" xfId="454"/>
    <cellStyle name="注释 39" xfId="468"/>
    <cellStyle name="注释 4" xfId="117"/>
    <cellStyle name="注释 40" xfId="482"/>
    <cellStyle name="注释 41" xfId="496"/>
    <cellStyle name="注释 42" xfId="510"/>
    <cellStyle name="注释 5" xfId="118"/>
    <cellStyle name="注释 6" xfId="119"/>
    <cellStyle name="注释 7" xfId="120"/>
    <cellStyle name="注释 8" xfId="121"/>
    <cellStyle name="注释 9" xfId="12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671" Type="http://schemas.openxmlformats.org/officeDocument/2006/relationships/hyperlink" Target="cid:7a4c69bc2" TargetMode="External"/><Relationship Id="rId727" Type="http://schemas.openxmlformats.org/officeDocument/2006/relationships/hyperlink" Target="cid:517be92e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531" Type="http://schemas.openxmlformats.org/officeDocument/2006/relationships/hyperlink" Target="cid:9de9f65e2" TargetMode="External"/><Relationship Id="rId573" Type="http://schemas.openxmlformats.org/officeDocument/2006/relationships/hyperlink" Target="cid:396108812" TargetMode="External"/><Relationship Id="rId629" Type="http://schemas.openxmlformats.org/officeDocument/2006/relationships/hyperlink" Target="cid:ee19d12f2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640" Type="http://schemas.openxmlformats.org/officeDocument/2006/relationships/image" Target="cid:8ce589313" TargetMode="External"/><Relationship Id="rId682" Type="http://schemas.openxmlformats.org/officeDocument/2006/relationships/image" Target="cid:9d3b197613" TargetMode="External"/><Relationship Id="rId738" Type="http://schemas.openxmlformats.org/officeDocument/2006/relationships/image" Target="cid:6b354ae2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42" Type="http://schemas.openxmlformats.org/officeDocument/2006/relationships/image" Target="cid:c1f4b6d313" TargetMode="External"/><Relationship Id="rId584" Type="http://schemas.openxmlformats.org/officeDocument/2006/relationships/image" Target="cid:5d65a7e413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86" Type="http://schemas.openxmlformats.org/officeDocument/2006/relationships/image" Target="cid:f41228aa13" TargetMode="External"/><Relationship Id="rId651" Type="http://schemas.openxmlformats.org/officeDocument/2006/relationships/hyperlink" Target="cid:312c57532" TargetMode="External"/><Relationship Id="rId693" Type="http://schemas.openxmlformats.org/officeDocument/2006/relationships/hyperlink" Target="cid:c66f33332" TargetMode="External"/><Relationship Id="rId707" Type="http://schemas.openxmlformats.org/officeDocument/2006/relationships/hyperlink" Target="cid:ff5408d62" TargetMode="External"/><Relationship Id="rId749" Type="http://schemas.openxmlformats.org/officeDocument/2006/relationships/hyperlink" Target="cid:8f467b352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511" Type="http://schemas.openxmlformats.org/officeDocument/2006/relationships/hyperlink" Target="cid:55e93fe82" TargetMode="External"/><Relationship Id="rId553" Type="http://schemas.openxmlformats.org/officeDocument/2006/relationships/hyperlink" Target="cid:ebcc17232" TargetMode="External"/><Relationship Id="rId609" Type="http://schemas.openxmlformats.org/officeDocument/2006/relationships/hyperlink" Target="cid:a0d800e02" TargetMode="External"/><Relationship Id="rId760" Type="http://schemas.openxmlformats.org/officeDocument/2006/relationships/image" Target="cid:9ec8b4d8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595" Type="http://schemas.openxmlformats.org/officeDocument/2006/relationships/hyperlink" Target="cid:63298944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497" Type="http://schemas.openxmlformats.org/officeDocument/2006/relationships/hyperlink" Target="cid:225aa59d2" TargetMode="External"/><Relationship Id="rId620" Type="http://schemas.openxmlformats.org/officeDocument/2006/relationships/image" Target="cid:c58b0f2713" TargetMode="External"/><Relationship Id="rId662" Type="http://schemas.openxmlformats.org/officeDocument/2006/relationships/image" Target="cid:55245cd713" TargetMode="External"/><Relationship Id="rId718" Type="http://schemas.openxmlformats.org/officeDocument/2006/relationships/image" Target="cid:420775fc13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22" Type="http://schemas.openxmlformats.org/officeDocument/2006/relationships/image" Target="cid:7a2e86d013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564" Type="http://schemas.openxmlformats.org/officeDocument/2006/relationships/image" Target="cid:f2a015013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466" Type="http://schemas.openxmlformats.org/officeDocument/2006/relationships/image" Target="cid:70e2548113" TargetMode="External"/><Relationship Id="rId631" Type="http://schemas.openxmlformats.org/officeDocument/2006/relationships/hyperlink" Target="cid:f336addb2" TargetMode="External"/><Relationship Id="rId673" Type="http://schemas.openxmlformats.org/officeDocument/2006/relationships/hyperlink" Target="cid:7f43d4242" TargetMode="External"/><Relationship Id="rId729" Type="http://schemas.openxmlformats.org/officeDocument/2006/relationships/hyperlink" Target="cid:568c44a82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533" Type="http://schemas.openxmlformats.org/officeDocument/2006/relationships/hyperlink" Target="cid:a3e4f28f2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575" Type="http://schemas.openxmlformats.org/officeDocument/2006/relationships/hyperlink" Target="cid:3d8c6a572" TargetMode="External"/><Relationship Id="rId740" Type="http://schemas.openxmlformats.org/officeDocument/2006/relationships/image" Target="cid:7052b15f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477" Type="http://schemas.openxmlformats.org/officeDocument/2006/relationships/hyperlink" Target="cid:d507c8292" TargetMode="External"/><Relationship Id="rId600" Type="http://schemas.openxmlformats.org/officeDocument/2006/relationships/image" Target="cid:7cd4f13913" TargetMode="External"/><Relationship Id="rId642" Type="http://schemas.openxmlformats.org/officeDocument/2006/relationships/image" Target="cid:cffdcff13" TargetMode="External"/><Relationship Id="rId684" Type="http://schemas.openxmlformats.org/officeDocument/2006/relationships/image" Target="cid:a2dc87f013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502" Type="http://schemas.openxmlformats.org/officeDocument/2006/relationships/image" Target="cid:36f12f0113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544" Type="http://schemas.openxmlformats.org/officeDocument/2006/relationships/image" Target="cid:c7314bf313" TargetMode="External"/><Relationship Id="rId586" Type="http://schemas.openxmlformats.org/officeDocument/2006/relationships/image" Target="cid:61b2a1ef13" TargetMode="External"/><Relationship Id="rId751" Type="http://schemas.openxmlformats.org/officeDocument/2006/relationships/hyperlink" Target="cid:946c3ec4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611" Type="http://schemas.openxmlformats.org/officeDocument/2006/relationships/hyperlink" Target="cid:a5fed8522" TargetMode="External"/><Relationship Id="rId653" Type="http://schemas.openxmlformats.org/officeDocument/2006/relationships/hyperlink" Target="cid:3648ce612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88" Type="http://schemas.openxmlformats.org/officeDocument/2006/relationships/image" Target="cid:f921107413" TargetMode="External"/><Relationship Id="rId695" Type="http://schemas.openxmlformats.org/officeDocument/2006/relationships/hyperlink" Target="cid:cbad980a2" TargetMode="External"/><Relationship Id="rId709" Type="http://schemas.openxmlformats.org/officeDocument/2006/relationships/hyperlink" Target="cid:43e25e42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513" Type="http://schemas.openxmlformats.org/officeDocument/2006/relationships/hyperlink" Target="cid:5c15928c2" TargetMode="External"/><Relationship Id="rId555" Type="http://schemas.openxmlformats.org/officeDocument/2006/relationships/hyperlink" Target="cid:f049fb932" TargetMode="External"/><Relationship Id="rId597" Type="http://schemas.openxmlformats.org/officeDocument/2006/relationships/hyperlink" Target="cid:77ad0c782" TargetMode="External"/><Relationship Id="rId720" Type="http://schemas.openxmlformats.org/officeDocument/2006/relationships/image" Target="cid:420970b213" TargetMode="External"/><Relationship Id="rId762" Type="http://schemas.openxmlformats.org/officeDocument/2006/relationships/image" Target="cid:b35bc591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622" Type="http://schemas.openxmlformats.org/officeDocument/2006/relationships/image" Target="cid:ca1bb4ac13" TargetMode="External"/><Relationship Id="rId261" Type="http://schemas.openxmlformats.org/officeDocument/2006/relationships/hyperlink" Target="cid:7804080e2" TargetMode="External"/><Relationship Id="rId499" Type="http://schemas.openxmlformats.org/officeDocument/2006/relationships/hyperlink" Target="cid:31c440202" TargetMode="External"/><Relationship Id="rId664" Type="http://schemas.openxmlformats.org/officeDocument/2006/relationships/image" Target="cid:5a66da5c13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524" Type="http://schemas.openxmlformats.org/officeDocument/2006/relationships/image" Target="cid:7f1ab22313" TargetMode="External"/><Relationship Id="rId566" Type="http://schemas.openxmlformats.org/officeDocument/2006/relationships/image" Target="cid:1486e01413" TargetMode="External"/><Relationship Id="rId731" Type="http://schemas.openxmlformats.org/officeDocument/2006/relationships/hyperlink" Target="cid:5bbb6104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633" Type="http://schemas.openxmlformats.org/officeDocument/2006/relationships/hyperlink" Target="cid:2a34ef72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675" Type="http://schemas.openxmlformats.org/officeDocument/2006/relationships/hyperlink" Target="cid:8378b63d2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535" Type="http://schemas.openxmlformats.org/officeDocument/2006/relationships/hyperlink" Target="cid:a82808e22" TargetMode="External"/><Relationship Id="rId577" Type="http://schemas.openxmlformats.org/officeDocument/2006/relationships/hyperlink" Target="cid:42aef7972" TargetMode="External"/><Relationship Id="rId700" Type="http://schemas.openxmlformats.org/officeDocument/2006/relationships/image" Target="cid:e02c11b513" TargetMode="External"/><Relationship Id="rId742" Type="http://schemas.openxmlformats.org/officeDocument/2006/relationships/image" Target="cid:75900290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602" Type="http://schemas.openxmlformats.org/officeDocument/2006/relationships/image" Target="cid:81fbe07713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479" Type="http://schemas.openxmlformats.org/officeDocument/2006/relationships/hyperlink" Target="cid:db19d21f2" TargetMode="External"/><Relationship Id="rId644" Type="http://schemas.openxmlformats.org/officeDocument/2006/relationships/image" Target="cid:1212874113" TargetMode="External"/><Relationship Id="rId686" Type="http://schemas.openxmlformats.org/officeDocument/2006/relationships/image" Target="cid:a3929bb113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546" Type="http://schemas.openxmlformats.org/officeDocument/2006/relationships/image" Target="cid:cc488cb713" TargetMode="External"/><Relationship Id="rId711" Type="http://schemas.openxmlformats.org/officeDocument/2006/relationships/hyperlink" Target="cid:97be4272" TargetMode="External"/><Relationship Id="rId753" Type="http://schemas.openxmlformats.org/officeDocument/2006/relationships/hyperlink" Target="cid:95e4b25b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588" Type="http://schemas.openxmlformats.org/officeDocument/2006/relationships/image" Target="cid:680b06d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613" Type="http://schemas.openxmlformats.org/officeDocument/2006/relationships/hyperlink" Target="cid:ab8186602" TargetMode="External"/><Relationship Id="rId655" Type="http://schemas.openxmlformats.org/officeDocument/2006/relationships/hyperlink" Target="cid:3c6b66212" TargetMode="External"/><Relationship Id="rId697" Type="http://schemas.openxmlformats.org/officeDocument/2006/relationships/hyperlink" Target="cid:db546e002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515" Type="http://schemas.openxmlformats.org/officeDocument/2006/relationships/hyperlink" Target="cid:617250ef2" TargetMode="External"/><Relationship Id="rId722" Type="http://schemas.openxmlformats.org/officeDocument/2006/relationships/image" Target="cid:420b729c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557" Type="http://schemas.openxmlformats.org/officeDocument/2006/relationships/hyperlink" Target="cid:f57373d02" TargetMode="External"/><Relationship Id="rId599" Type="http://schemas.openxmlformats.org/officeDocument/2006/relationships/hyperlink" Target="cid:7cd4f1142" TargetMode="External"/><Relationship Id="rId764" Type="http://schemas.openxmlformats.org/officeDocument/2006/relationships/image" Target="cid:b365409313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624" Type="http://schemas.openxmlformats.org/officeDocument/2006/relationships/image" Target="cid:cf309d6013" TargetMode="External"/><Relationship Id="rId666" Type="http://schemas.openxmlformats.org/officeDocument/2006/relationships/image" Target="cid:5f8f72ba13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470" Type="http://schemas.openxmlformats.org/officeDocument/2006/relationships/image" Target="cid:1643af9513" TargetMode="External"/><Relationship Id="rId526" Type="http://schemas.openxmlformats.org/officeDocument/2006/relationships/image" Target="cid:842f442513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568" Type="http://schemas.openxmlformats.org/officeDocument/2006/relationships/image" Target="cid:1b05e04f13" TargetMode="External"/><Relationship Id="rId733" Type="http://schemas.openxmlformats.org/officeDocument/2006/relationships/hyperlink" Target="cid:6b31fc6a2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635" Type="http://schemas.openxmlformats.org/officeDocument/2006/relationships/hyperlink" Target="cid:2a6400a2" TargetMode="External"/><Relationship Id="rId677" Type="http://schemas.openxmlformats.org/officeDocument/2006/relationships/hyperlink" Target="cid:92f0c2722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481" Type="http://schemas.openxmlformats.org/officeDocument/2006/relationships/hyperlink" Target="cid:e9adde472" TargetMode="External"/><Relationship Id="rId702" Type="http://schemas.openxmlformats.org/officeDocument/2006/relationships/image" Target="cid:e552dc09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537" Type="http://schemas.openxmlformats.org/officeDocument/2006/relationships/hyperlink" Target="cid:ad5e98cf2" TargetMode="External"/><Relationship Id="rId579" Type="http://schemas.openxmlformats.org/officeDocument/2006/relationships/hyperlink" Target="cid:521d87e62" TargetMode="External"/><Relationship Id="rId744" Type="http://schemas.openxmlformats.org/officeDocument/2006/relationships/image" Target="cid:7baceff4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590" Type="http://schemas.openxmlformats.org/officeDocument/2006/relationships/image" Target="cid:546d451e13" TargetMode="External"/><Relationship Id="rId604" Type="http://schemas.openxmlformats.org/officeDocument/2006/relationships/image" Target="cid:880ae98a13" TargetMode="External"/><Relationship Id="rId646" Type="http://schemas.openxmlformats.org/officeDocument/2006/relationships/image" Target="cid:174ffe7613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506" Type="http://schemas.openxmlformats.org/officeDocument/2006/relationships/image" Target="cid:413c742113" TargetMode="External"/><Relationship Id="rId688" Type="http://schemas.openxmlformats.org/officeDocument/2006/relationships/image" Target="cid:a7986da9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492" Type="http://schemas.openxmlformats.org/officeDocument/2006/relationships/image" Target="cid:12de1e3b13" TargetMode="External"/><Relationship Id="rId548" Type="http://schemas.openxmlformats.org/officeDocument/2006/relationships/image" Target="cid:d15f957713" TargetMode="External"/><Relationship Id="rId713" Type="http://schemas.openxmlformats.org/officeDocument/2006/relationships/hyperlink" Target="cid:f6972582" TargetMode="External"/><Relationship Id="rId755" Type="http://schemas.openxmlformats.org/officeDocument/2006/relationships/hyperlink" Target="cid:96ccbd6b2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615" Type="http://schemas.openxmlformats.org/officeDocument/2006/relationships/hyperlink" Target="cid:ba9273f62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657" Type="http://schemas.openxmlformats.org/officeDocument/2006/relationships/hyperlink" Target="cid:4accbf962" TargetMode="External"/><Relationship Id="rId699" Type="http://schemas.openxmlformats.org/officeDocument/2006/relationships/hyperlink" Target="cid:e02c118e2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6f2111c2" TargetMode="External"/><Relationship Id="rId517" Type="http://schemas.openxmlformats.org/officeDocument/2006/relationships/hyperlink" Target="cid:66098c0e2" TargetMode="External"/><Relationship Id="rId559" Type="http://schemas.openxmlformats.org/officeDocument/2006/relationships/hyperlink" Target="cid:a077f902" TargetMode="External"/><Relationship Id="rId724" Type="http://schemas.openxmlformats.org/officeDocument/2006/relationships/image" Target="cid:4721f69613" TargetMode="External"/><Relationship Id="rId766" Type="http://schemas.openxmlformats.org/officeDocument/2006/relationships/image" Target="cid:b86af5df13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570" Type="http://schemas.openxmlformats.org/officeDocument/2006/relationships/image" Target="cid:2e1706e013" TargetMode="External"/><Relationship Id="rId626" Type="http://schemas.openxmlformats.org/officeDocument/2006/relationships/image" Target="cid:cfefaa3513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668" Type="http://schemas.openxmlformats.org/officeDocument/2006/relationships/image" Target="cid:744bebe3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472" Type="http://schemas.openxmlformats.org/officeDocument/2006/relationships/image" Target="cid:c5b52bf313" TargetMode="External"/><Relationship Id="rId528" Type="http://schemas.openxmlformats.org/officeDocument/2006/relationships/image" Target="cid:894d42c613" TargetMode="External"/><Relationship Id="rId735" Type="http://schemas.openxmlformats.org/officeDocument/2006/relationships/hyperlink" Target="cid:6b33b76e2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581" Type="http://schemas.openxmlformats.org/officeDocument/2006/relationships/hyperlink" Target="cid:574488562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637" Type="http://schemas.openxmlformats.org/officeDocument/2006/relationships/hyperlink" Target="cid:2a827322" TargetMode="External"/><Relationship Id="rId679" Type="http://schemas.openxmlformats.org/officeDocument/2006/relationships/hyperlink" Target="cid:981a02282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83" Type="http://schemas.openxmlformats.org/officeDocument/2006/relationships/hyperlink" Target="cid:eed1948d2" TargetMode="External"/><Relationship Id="rId539" Type="http://schemas.openxmlformats.org/officeDocument/2006/relationships/hyperlink" Target="cid:b26ab2aa2" TargetMode="External"/><Relationship Id="rId690" Type="http://schemas.openxmlformats.org/officeDocument/2006/relationships/image" Target="cid:bc352fc613" TargetMode="External"/><Relationship Id="rId704" Type="http://schemas.openxmlformats.org/officeDocument/2006/relationships/image" Target="cid:ea7a712f13" TargetMode="External"/><Relationship Id="rId746" Type="http://schemas.openxmlformats.org/officeDocument/2006/relationships/image" Target="cid:7fce308213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43" Type="http://schemas.openxmlformats.org/officeDocument/2006/relationships/hyperlink" Target="cid:b85e622f2" TargetMode="External"/><Relationship Id="rId550" Type="http://schemas.openxmlformats.org/officeDocument/2006/relationships/image" Target="cid:d68ab9df13" TargetMode="External"/><Relationship Id="rId82" Type="http://schemas.openxmlformats.org/officeDocument/2006/relationships/image" Target="cid:27d6fe1a13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592" Type="http://schemas.openxmlformats.org/officeDocument/2006/relationships/image" Target="cid:58d5456613" TargetMode="External"/><Relationship Id="rId606" Type="http://schemas.openxmlformats.org/officeDocument/2006/relationships/image" Target="cid:968b5fea13" TargetMode="External"/><Relationship Id="rId648" Type="http://schemas.openxmlformats.org/officeDocument/2006/relationships/image" Target="cid:26b6ba8e13" TargetMode="External"/><Relationship Id="rId245" Type="http://schemas.openxmlformats.org/officeDocument/2006/relationships/hyperlink" Target="cid:451c38c72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52" Type="http://schemas.openxmlformats.org/officeDocument/2006/relationships/image" Target="cid:6ea40ed913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715" Type="http://schemas.openxmlformats.org/officeDocument/2006/relationships/hyperlink" Target="cid:2d6dbc512" TargetMode="External"/><Relationship Id="rId105" Type="http://schemas.openxmlformats.org/officeDocument/2006/relationships/hyperlink" Target="cid:7f5152d02" TargetMode="External"/><Relationship Id="rId147" Type="http://schemas.openxmlformats.org/officeDocument/2006/relationships/hyperlink" Target="cid:e39a52552" TargetMode="External"/><Relationship Id="rId312" Type="http://schemas.openxmlformats.org/officeDocument/2006/relationships/image" Target="cid:3176d9a713" TargetMode="External"/><Relationship Id="rId354" Type="http://schemas.openxmlformats.org/officeDocument/2006/relationships/image" Target="cid:d123290d13" TargetMode="External"/><Relationship Id="rId757" Type="http://schemas.openxmlformats.org/officeDocument/2006/relationships/hyperlink" Target="cid:999433e22" TargetMode="External"/><Relationship Id="rId51" Type="http://schemas.openxmlformats.org/officeDocument/2006/relationships/hyperlink" Target="cid:dfd5ec9a2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96" Type="http://schemas.openxmlformats.org/officeDocument/2006/relationships/image" Target="cid:1aa77f6213" TargetMode="External"/><Relationship Id="rId561" Type="http://schemas.openxmlformats.org/officeDocument/2006/relationships/hyperlink" Target="cid:ac5444b2" TargetMode="External"/><Relationship Id="rId617" Type="http://schemas.openxmlformats.org/officeDocument/2006/relationships/hyperlink" Target="cid:bfc298fa2" TargetMode="External"/><Relationship Id="rId659" Type="http://schemas.openxmlformats.org/officeDocument/2006/relationships/hyperlink" Target="cid:500228512" TargetMode="External"/><Relationship Id="rId214" Type="http://schemas.openxmlformats.org/officeDocument/2006/relationships/image" Target="cid:c8f5e14113" TargetMode="External"/><Relationship Id="rId256" Type="http://schemas.openxmlformats.org/officeDocument/2006/relationships/image" Target="cid:688eac9213" TargetMode="External"/><Relationship Id="rId298" Type="http://schemas.openxmlformats.org/officeDocument/2006/relationships/image" Target="cid:f8f29cbf13" TargetMode="External"/><Relationship Id="rId421" Type="http://schemas.openxmlformats.org/officeDocument/2006/relationships/hyperlink" Target="cid:8c0050b92" TargetMode="External"/><Relationship Id="rId463" Type="http://schemas.openxmlformats.org/officeDocument/2006/relationships/hyperlink" Target="cid:cd46ec842" TargetMode="External"/><Relationship Id="rId519" Type="http://schemas.openxmlformats.org/officeDocument/2006/relationships/hyperlink" Target="cid:6a60cd972" TargetMode="External"/><Relationship Id="rId670" Type="http://schemas.openxmlformats.org/officeDocument/2006/relationships/image" Target="cid:75c2f99b13" TargetMode="External"/><Relationship Id="rId116" Type="http://schemas.openxmlformats.org/officeDocument/2006/relationships/image" Target="cid:9917345813" TargetMode="External"/><Relationship Id="rId158" Type="http://schemas.openxmlformats.org/officeDocument/2006/relationships/image" Target="cid:14277013" TargetMode="External"/><Relationship Id="rId323" Type="http://schemas.openxmlformats.org/officeDocument/2006/relationships/hyperlink" Target="cid:756b0cf62" TargetMode="External"/><Relationship Id="rId530" Type="http://schemas.openxmlformats.org/officeDocument/2006/relationships/image" Target="cid:8e741fe313" TargetMode="External"/><Relationship Id="rId726" Type="http://schemas.openxmlformats.org/officeDocument/2006/relationships/image" Target="cid:4c59840513" TargetMode="External"/><Relationship Id="rId20" Type="http://schemas.openxmlformats.org/officeDocument/2006/relationships/image" Target="cid:883d555513" TargetMode="External"/><Relationship Id="rId62" Type="http://schemas.openxmlformats.org/officeDocument/2006/relationships/image" Target="cid:f456204213" TargetMode="External"/><Relationship Id="rId365" Type="http://schemas.openxmlformats.org/officeDocument/2006/relationships/hyperlink" Target="cid:238fd04e2" TargetMode="External"/><Relationship Id="rId572" Type="http://schemas.openxmlformats.org/officeDocument/2006/relationships/image" Target="cid:33374fa113" TargetMode="External"/><Relationship Id="rId628" Type="http://schemas.openxmlformats.org/officeDocument/2006/relationships/image" Target="cid:e8e5efd513" TargetMode="External"/><Relationship Id="rId225" Type="http://schemas.openxmlformats.org/officeDocument/2006/relationships/hyperlink" Target="cid:fd1fb7c42" TargetMode="External"/><Relationship Id="rId267" Type="http://schemas.openxmlformats.org/officeDocument/2006/relationships/hyperlink" Target="cid:96e6ab7e2" TargetMode="External"/><Relationship Id="rId432" Type="http://schemas.openxmlformats.org/officeDocument/2006/relationships/image" Target="cid:b011a0c113" TargetMode="External"/><Relationship Id="rId474" Type="http://schemas.openxmlformats.org/officeDocument/2006/relationships/image" Target="cid:cac018c913" TargetMode="External"/><Relationship Id="rId127" Type="http://schemas.openxmlformats.org/officeDocument/2006/relationships/hyperlink" Target="cid:b8b36ac52" TargetMode="External"/><Relationship Id="rId681" Type="http://schemas.openxmlformats.org/officeDocument/2006/relationships/hyperlink" Target="cid:9d3b194e2" TargetMode="External"/><Relationship Id="rId737" Type="http://schemas.openxmlformats.org/officeDocument/2006/relationships/hyperlink" Target="cid:6b354abe2" TargetMode="External"/><Relationship Id="rId31" Type="http://schemas.openxmlformats.org/officeDocument/2006/relationships/hyperlink" Target="cid:a711f70c2" TargetMode="External"/><Relationship Id="rId73" Type="http://schemas.openxmlformats.org/officeDocument/2006/relationships/hyperlink" Target="cid:1338c5792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76" Type="http://schemas.openxmlformats.org/officeDocument/2006/relationships/image" Target="cid:4cbb716013" TargetMode="External"/><Relationship Id="rId541" Type="http://schemas.openxmlformats.org/officeDocument/2006/relationships/hyperlink" Target="cid:c1f4b6ac2" TargetMode="External"/><Relationship Id="rId583" Type="http://schemas.openxmlformats.org/officeDocument/2006/relationships/hyperlink" Target="cid:5d65a7c02" TargetMode="External"/><Relationship Id="rId639" Type="http://schemas.openxmlformats.org/officeDocument/2006/relationships/hyperlink" Target="cid:8ce5866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36" Type="http://schemas.openxmlformats.org/officeDocument/2006/relationships/image" Target="cid:1128430c13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43" Type="http://schemas.openxmlformats.org/officeDocument/2006/relationships/hyperlink" Target="cid:de6f2be72" TargetMode="External"/><Relationship Id="rId650" Type="http://schemas.openxmlformats.org/officeDocument/2006/relationships/image" Target="cid:2be8618a13" TargetMode="External"/><Relationship Id="rId303" Type="http://schemas.openxmlformats.org/officeDocument/2006/relationships/hyperlink" Target="cid:85846372" TargetMode="External"/><Relationship Id="rId485" Type="http://schemas.openxmlformats.org/officeDocument/2006/relationships/hyperlink" Target="cid:f412288c2" TargetMode="External"/><Relationship Id="rId692" Type="http://schemas.openxmlformats.org/officeDocument/2006/relationships/image" Target="cid:c229ee5013" TargetMode="External"/><Relationship Id="rId706" Type="http://schemas.openxmlformats.org/officeDocument/2006/relationships/image" Target="cid:ef98077f13" TargetMode="External"/><Relationship Id="rId748" Type="http://schemas.openxmlformats.org/officeDocument/2006/relationships/image" Target="cid:8f452d1413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510" Type="http://schemas.openxmlformats.org/officeDocument/2006/relationships/image" Target="cid:55e6272213" TargetMode="External"/><Relationship Id="rId552" Type="http://schemas.openxmlformats.org/officeDocument/2006/relationships/image" Target="cid:e606bc1c13" TargetMode="External"/><Relationship Id="rId594" Type="http://schemas.openxmlformats.org/officeDocument/2006/relationships/image" Target="cid:5deba76d13" TargetMode="External"/><Relationship Id="rId608" Type="http://schemas.openxmlformats.org/officeDocument/2006/relationships/image" Target="cid:9ba56f9813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496" Type="http://schemas.openxmlformats.org/officeDocument/2006/relationships/image" Target="cid:1def42a013" TargetMode="External"/><Relationship Id="rId661" Type="http://schemas.openxmlformats.org/officeDocument/2006/relationships/hyperlink" Target="cid:55245ca62" TargetMode="External"/><Relationship Id="rId717" Type="http://schemas.openxmlformats.org/officeDocument/2006/relationships/hyperlink" Target="cid:420775d92" TargetMode="External"/><Relationship Id="rId759" Type="http://schemas.openxmlformats.org/officeDocument/2006/relationships/hyperlink" Target="cid:9ec8b4b22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521" Type="http://schemas.openxmlformats.org/officeDocument/2006/relationships/hyperlink" Target="cid:7a2e86af2" TargetMode="External"/><Relationship Id="rId563" Type="http://schemas.openxmlformats.org/officeDocument/2006/relationships/hyperlink" Target="cid:f2a01292" TargetMode="External"/><Relationship Id="rId619" Type="http://schemas.openxmlformats.org/officeDocument/2006/relationships/hyperlink" Target="cid:c58b0eff2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630" Type="http://schemas.openxmlformats.org/officeDocument/2006/relationships/image" Target="cid:ee19d15713" TargetMode="External"/><Relationship Id="rId672" Type="http://schemas.openxmlformats.org/officeDocument/2006/relationships/image" Target="cid:7a4c69e413" TargetMode="External"/><Relationship Id="rId728" Type="http://schemas.openxmlformats.org/officeDocument/2006/relationships/image" Target="cid:517be94b13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532" Type="http://schemas.openxmlformats.org/officeDocument/2006/relationships/image" Target="cid:9de9f68413" TargetMode="External"/><Relationship Id="rId574" Type="http://schemas.openxmlformats.org/officeDocument/2006/relationships/image" Target="cid:396108aa13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476" Type="http://schemas.openxmlformats.org/officeDocument/2006/relationships/image" Target="cid:cfe0646113" TargetMode="External"/><Relationship Id="rId641" Type="http://schemas.openxmlformats.org/officeDocument/2006/relationships/hyperlink" Target="cid:cffdcdd2" TargetMode="External"/><Relationship Id="rId683" Type="http://schemas.openxmlformats.org/officeDocument/2006/relationships/hyperlink" Target="cid:a2dc87c62" TargetMode="External"/><Relationship Id="rId739" Type="http://schemas.openxmlformats.org/officeDocument/2006/relationships/hyperlink" Target="cid:7052b1372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501" Type="http://schemas.openxmlformats.org/officeDocument/2006/relationships/hyperlink" Target="cid:36f12ed32" TargetMode="External"/><Relationship Id="rId543" Type="http://schemas.openxmlformats.org/officeDocument/2006/relationships/hyperlink" Target="cid:c7314bce2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585" Type="http://schemas.openxmlformats.org/officeDocument/2006/relationships/hyperlink" Target="cid:61b2a1cb2" TargetMode="External"/><Relationship Id="rId750" Type="http://schemas.openxmlformats.org/officeDocument/2006/relationships/image" Target="cid:8f467b5c13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487" Type="http://schemas.openxmlformats.org/officeDocument/2006/relationships/hyperlink" Target="cid:f92110532" TargetMode="External"/><Relationship Id="rId610" Type="http://schemas.openxmlformats.org/officeDocument/2006/relationships/image" Target="cid:a0d8010713" TargetMode="External"/><Relationship Id="rId652" Type="http://schemas.openxmlformats.org/officeDocument/2006/relationships/image" Target="cid:312c577b13" TargetMode="External"/><Relationship Id="rId694" Type="http://schemas.openxmlformats.org/officeDocument/2006/relationships/image" Target="cid:c66f335a13" TargetMode="External"/><Relationship Id="rId708" Type="http://schemas.openxmlformats.org/officeDocument/2006/relationships/image" Target="cid:ff5408fb13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512" Type="http://schemas.openxmlformats.org/officeDocument/2006/relationships/image" Target="cid:55e9400c13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554" Type="http://schemas.openxmlformats.org/officeDocument/2006/relationships/image" Target="cid:ebcc174e13" TargetMode="External"/><Relationship Id="rId596" Type="http://schemas.openxmlformats.org/officeDocument/2006/relationships/image" Target="cid:6329896713" TargetMode="External"/><Relationship Id="rId761" Type="http://schemas.openxmlformats.org/officeDocument/2006/relationships/hyperlink" Target="cid:b35bc567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498" Type="http://schemas.openxmlformats.org/officeDocument/2006/relationships/image" Target="cid:225aa5c413" TargetMode="External"/><Relationship Id="rId621" Type="http://schemas.openxmlformats.org/officeDocument/2006/relationships/hyperlink" Target="cid:ca1bb4892" TargetMode="External"/><Relationship Id="rId663" Type="http://schemas.openxmlformats.org/officeDocument/2006/relationships/hyperlink" Target="cid:5a66da322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23" Type="http://schemas.openxmlformats.org/officeDocument/2006/relationships/hyperlink" Target="cid:7f1ab1eb2" TargetMode="External"/><Relationship Id="rId719" Type="http://schemas.openxmlformats.org/officeDocument/2006/relationships/hyperlink" Target="cid:420970872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565" Type="http://schemas.openxmlformats.org/officeDocument/2006/relationships/hyperlink" Target="cid:1486dfc62" TargetMode="External"/><Relationship Id="rId730" Type="http://schemas.openxmlformats.org/officeDocument/2006/relationships/image" Target="cid:568c44c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632" Type="http://schemas.openxmlformats.org/officeDocument/2006/relationships/image" Target="cid:f336ae0513" TargetMode="External"/><Relationship Id="rId271" Type="http://schemas.openxmlformats.org/officeDocument/2006/relationships/hyperlink" Target="cid:bb0725832" TargetMode="External"/><Relationship Id="rId674" Type="http://schemas.openxmlformats.org/officeDocument/2006/relationships/image" Target="cid:7f43d44913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534" Type="http://schemas.openxmlformats.org/officeDocument/2006/relationships/image" Target="cid:a3e4f30613" TargetMode="External"/><Relationship Id="rId576" Type="http://schemas.openxmlformats.org/officeDocument/2006/relationships/image" Target="cid:3d8c6a7b13" TargetMode="External"/><Relationship Id="rId741" Type="http://schemas.openxmlformats.org/officeDocument/2006/relationships/hyperlink" Target="cid:75900263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601" Type="http://schemas.openxmlformats.org/officeDocument/2006/relationships/hyperlink" Target="cid:81fbe0502" TargetMode="External"/><Relationship Id="rId643" Type="http://schemas.openxmlformats.org/officeDocument/2006/relationships/hyperlink" Target="cid:1212871a2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Relationship Id="rId685" Type="http://schemas.openxmlformats.org/officeDocument/2006/relationships/hyperlink" Target="cid:a3929b8d2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503" Type="http://schemas.openxmlformats.org/officeDocument/2006/relationships/hyperlink" Target="cid:3c1017e92" TargetMode="External"/><Relationship Id="rId545" Type="http://schemas.openxmlformats.org/officeDocument/2006/relationships/hyperlink" Target="cid:cc488c802" TargetMode="External"/><Relationship Id="rId587" Type="http://schemas.openxmlformats.org/officeDocument/2006/relationships/hyperlink" Target="cid:680b06b02" TargetMode="External"/><Relationship Id="rId710" Type="http://schemas.openxmlformats.org/officeDocument/2006/relationships/image" Target="cid:43e260c13" TargetMode="External"/><Relationship Id="rId752" Type="http://schemas.openxmlformats.org/officeDocument/2006/relationships/image" Target="cid:946c3eea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612" Type="http://schemas.openxmlformats.org/officeDocument/2006/relationships/image" Target="cid:a5fed86e13" TargetMode="External"/><Relationship Id="rId251" Type="http://schemas.openxmlformats.org/officeDocument/2006/relationships/hyperlink" Target="cid:53f9d4bf2" TargetMode="External"/><Relationship Id="rId489" Type="http://schemas.openxmlformats.org/officeDocument/2006/relationships/hyperlink" Target="cid:dbb20812" TargetMode="External"/><Relationship Id="rId654" Type="http://schemas.openxmlformats.org/officeDocument/2006/relationships/image" Target="cid:3648ce8a13" TargetMode="External"/><Relationship Id="rId696" Type="http://schemas.openxmlformats.org/officeDocument/2006/relationships/image" Target="cid:cbad983213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514" Type="http://schemas.openxmlformats.org/officeDocument/2006/relationships/image" Target="cid:5c1592af13" TargetMode="External"/><Relationship Id="rId556" Type="http://schemas.openxmlformats.org/officeDocument/2006/relationships/image" Target="cid:f049fbb413" TargetMode="External"/><Relationship Id="rId721" Type="http://schemas.openxmlformats.org/officeDocument/2006/relationships/hyperlink" Target="cid:420b72782" TargetMode="External"/><Relationship Id="rId763" Type="http://schemas.openxmlformats.org/officeDocument/2006/relationships/hyperlink" Target="cid:b3654071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598" Type="http://schemas.openxmlformats.org/officeDocument/2006/relationships/image" Target="cid:77ad0c9f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623" Type="http://schemas.openxmlformats.org/officeDocument/2006/relationships/hyperlink" Target="cid:cf309d412" TargetMode="External"/><Relationship Id="rId665" Type="http://schemas.openxmlformats.org/officeDocument/2006/relationships/hyperlink" Target="cid:5f8f72912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525" Type="http://schemas.openxmlformats.org/officeDocument/2006/relationships/hyperlink" Target="cid:842f44012" TargetMode="External"/><Relationship Id="rId567" Type="http://schemas.openxmlformats.org/officeDocument/2006/relationships/hyperlink" Target="cid:1b05e0252" TargetMode="External"/><Relationship Id="rId732" Type="http://schemas.openxmlformats.org/officeDocument/2006/relationships/image" Target="cid:5bbb6129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469" Type="http://schemas.openxmlformats.org/officeDocument/2006/relationships/hyperlink" Target="cid:1643af6f2" TargetMode="External"/><Relationship Id="rId634" Type="http://schemas.openxmlformats.org/officeDocument/2006/relationships/image" Target="cid:2a34f1913" TargetMode="External"/><Relationship Id="rId676" Type="http://schemas.openxmlformats.org/officeDocument/2006/relationships/image" Target="cid:8378b66013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480" Type="http://schemas.openxmlformats.org/officeDocument/2006/relationships/image" Target="cid:db19d24313" TargetMode="External"/><Relationship Id="rId536" Type="http://schemas.openxmlformats.org/officeDocument/2006/relationships/image" Target="cid:a828098c13" TargetMode="External"/><Relationship Id="rId701" Type="http://schemas.openxmlformats.org/officeDocument/2006/relationships/hyperlink" Target="cid:e552dbe7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578" Type="http://schemas.openxmlformats.org/officeDocument/2006/relationships/image" Target="cid:42aef7bf13" TargetMode="External"/><Relationship Id="rId743" Type="http://schemas.openxmlformats.org/officeDocument/2006/relationships/hyperlink" Target="cid:7bacefcd2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603" Type="http://schemas.openxmlformats.org/officeDocument/2006/relationships/hyperlink" Target="cid:880ae9622" TargetMode="External"/><Relationship Id="rId645" Type="http://schemas.openxmlformats.org/officeDocument/2006/relationships/hyperlink" Target="cid:174ffe452" TargetMode="External"/><Relationship Id="rId687" Type="http://schemas.openxmlformats.org/officeDocument/2006/relationships/hyperlink" Target="cid:a7986d812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Relationship Id="rId712" Type="http://schemas.openxmlformats.org/officeDocument/2006/relationships/image" Target="cid:97be442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547" Type="http://schemas.openxmlformats.org/officeDocument/2006/relationships/hyperlink" Target="cid:d15f95592" TargetMode="External"/><Relationship Id="rId589" Type="http://schemas.openxmlformats.org/officeDocument/2006/relationships/hyperlink" Target="cid:546d44f72" TargetMode="External"/><Relationship Id="rId754" Type="http://schemas.openxmlformats.org/officeDocument/2006/relationships/image" Target="cid:95e4b279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614" Type="http://schemas.openxmlformats.org/officeDocument/2006/relationships/image" Target="cid:ab81868f13" TargetMode="External"/><Relationship Id="rId656" Type="http://schemas.openxmlformats.org/officeDocument/2006/relationships/image" Target="cid:3c6b665113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516" Type="http://schemas.openxmlformats.org/officeDocument/2006/relationships/image" Target="cid:6172511713" TargetMode="External"/><Relationship Id="rId698" Type="http://schemas.openxmlformats.org/officeDocument/2006/relationships/image" Target="cid:db546e28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558" Type="http://schemas.openxmlformats.org/officeDocument/2006/relationships/image" Target="cid:f57373f413" TargetMode="External"/><Relationship Id="rId723" Type="http://schemas.openxmlformats.org/officeDocument/2006/relationships/hyperlink" Target="cid:4721f66f2" TargetMode="External"/><Relationship Id="rId765" Type="http://schemas.openxmlformats.org/officeDocument/2006/relationships/hyperlink" Target="cid:b86af5b42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625" Type="http://schemas.openxmlformats.org/officeDocument/2006/relationships/hyperlink" Target="cid:cfefaa112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471" Type="http://schemas.openxmlformats.org/officeDocument/2006/relationships/hyperlink" Target="cid:c5b52bce2" TargetMode="External"/><Relationship Id="rId667" Type="http://schemas.openxmlformats.org/officeDocument/2006/relationships/hyperlink" Target="cid:744bebba2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527" Type="http://schemas.openxmlformats.org/officeDocument/2006/relationships/hyperlink" Target="cid:894d429c2" TargetMode="External"/><Relationship Id="rId569" Type="http://schemas.openxmlformats.org/officeDocument/2006/relationships/hyperlink" Target="cid:2e1706bb2" TargetMode="External"/><Relationship Id="rId734" Type="http://schemas.openxmlformats.org/officeDocument/2006/relationships/image" Target="cid:6b31fc92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580" Type="http://schemas.openxmlformats.org/officeDocument/2006/relationships/image" Target="cid:521d880d13" TargetMode="External"/><Relationship Id="rId636" Type="http://schemas.openxmlformats.org/officeDocument/2006/relationships/image" Target="cid:2a6402f13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678" Type="http://schemas.openxmlformats.org/officeDocument/2006/relationships/image" Target="cid:92f0c299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482" Type="http://schemas.openxmlformats.org/officeDocument/2006/relationships/image" Target="cid:e9adde6813" TargetMode="External"/><Relationship Id="rId538" Type="http://schemas.openxmlformats.org/officeDocument/2006/relationships/image" Target="cid:ad5e98f313" TargetMode="External"/><Relationship Id="rId703" Type="http://schemas.openxmlformats.org/officeDocument/2006/relationships/hyperlink" Target="cid:ea7a71042" TargetMode="External"/><Relationship Id="rId745" Type="http://schemas.openxmlformats.org/officeDocument/2006/relationships/hyperlink" Target="cid:7fce305b2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591" Type="http://schemas.openxmlformats.org/officeDocument/2006/relationships/hyperlink" Target="cid:58d545402" TargetMode="External"/><Relationship Id="rId605" Type="http://schemas.openxmlformats.org/officeDocument/2006/relationships/hyperlink" Target="cid:968b5fc82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647" Type="http://schemas.openxmlformats.org/officeDocument/2006/relationships/hyperlink" Target="cid:26b6ba682" TargetMode="External"/><Relationship Id="rId689" Type="http://schemas.openxmlformats.org/officeDocument/2006/relationships/hyperlink" Target="cid:bc352f9f2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549" Type="http://schemas.openxmlformats.org/officeDocument/2006/relationships/hyperlink" Target="cid:d68ab9b72" TargetMode="External"/><Relationship Id="rId714" Type="http://schemas.openxmlformats.org/officeDocument/2006/relationships/image" Target="cid:f69728013" TargetMode="External"/><Relationship Id="rId756" Type="http://schemas.openxmlformats.org/officeDocument/2006/relationships/image" Target="cid:96ccbd9513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560" Type="http://schemas.openxmlformats.org/officeDocument/2006/relationships/image" Target="cid:a077fb613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616" Type="http://schemas.openxmlformats.org/officeDocument/2006/relationships/image" Target="cid:ba92741a13" TargetMode="External"/><Relationship Id="rId658" Type="http://schemas.openxmlformats.org/officeDocument/2006/relationships/image" Target="cid:4accbfba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518" Type="http://schemas.openxmlformats.org/officeDocument/2006/relationships/image" Target="cid:66098c3213" TargetMode="External"/><Relationship Id="rId725" Type="http://schemas.openxmlformats.org/officeDocument/2006/relationships/hyperlink" Target="cid:4c5983de2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Relationship Id="rId61" Type="http://schemas.openxmlformats.org/officeDocument/2006/relationships/hyperlink" Target="cid:f456201d2" TargetMode="External"/><Relationship Id="rId199" Type="http://schemas.openxmlformats.org/officeDocument/2006/relationships/hyperlink" Target="cid:9fc12dd62" TargetMode="External"/><Relationship Id="rId571" Type="http://schemas.openxmlformats.org/officeDocument/2006/relationships/hyperlink" Target="cid:33374f782" TargetMode="External"/><Relationship Id="rId627" Type="http://schemas.openxmlformats.org/officeDocument/2006/relationships/hyperlink" Target="cid:e8e5efae2" TargetMode="External"/><Relationship Id="rId669" Type="http://schemas.openxmlformats.org/officeDocument/2006/relationships/hyperlink" Target="cid:75c2f921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66" Type="http://schemas.openxmlformats.org/officeDocument/2006/relationships/image" Target="cid:8c9b568c13" TargetMode="External"/><Relationship Id="rId431" Type="http://schemas.openxmlformats.org/officeDocument/2006/relationships/hyperlink" Target="cid:b011a09e2" TargetMode="External"/><Relationship Id="rId473" Type="http://schemas.openxmlformats.org/officeDocument/2006/relationships/hyperlink" Target="cid:cac018a42" TargetMode="External"/><Relationship Id="rId529" Type="http://schemas.openxmlformats.org/officeDocument/2006/relationships/hyperlink" Target="cid:8e741fbb2" TargetMode="External"/><Relationship Id="rId680" Type="http://schemas.openxmlformats.org/officeDocument/2006/relationships/image" Target="cid:981a024813" TargetMode="External"/><Relationship Id="rId736" Type="http://schemas.openxmlformats.org/officeDocument/2006/relationships/image" Target="cid:6b33b79413" TargetMode="External"/><Relationship Id="rId30" Type="http://schemas.openxmlformats.org/officeDocument/2006/relationships/image" Target="cid:a1ed202213" TargetMode="External"/><Relationship Id="rId126" Type="http://schemas.openxmlformats.org/officeDocument/2006/relationships/image" Target="cid:b8993aa413" TargetMode="External"/><Relationship Id="rId168" Type="http://schemas.openxmlformats.org/officeDocument/2006/relationships/image" Target="cid:fa4c68513" TargetMode="External"/><Relationship Id="rId333" Type="http://schemas.openxmlformats.org/officeDocument/2006/relationships/hyperlink" Target="cid:934e91b52" TargetMode="External"/><Relationship Id="rId540" Type="http://schemas.openxmlformats.org/officeDocument/2006/relationships/image" Target="cid:b26ab2d413" TargetMode="External"/><Relationship Id="rId72" Type="http://schemas.openxmlformats.org/officeDocument/2006/relationships/image" Target="cid:e111a3a13" TargetMode="External"/><Relationship Id="rId375" Type="http://schemas.openxmlformats.org/officeDocument/2006/relationships/hyperlink" Target="cid:4cbb713d2" TargetMode="External"/><Relationship Id="rId582" Type="http://schemas.openxmlformats.org/officeDocument/2006/relationships/image" Target="cid:5744887d13" TargetMode="External"/><Relationship Id="rId638" Type="http://schemas.openxmlformats.org/officeDocument/2006/relationships/image" Target="cid:2a8275a13" TargetMode="External"/><Relationship Id="rId3" Type="http://schemas.openxmlformats.org/officeDocument/2006/relationships/image" Target="cid:650096f013" TargetMode="External"/><Relationship Id="rId235" Type="http://schemas.openxmlformats.org/officeDocument/2006/relationships/hyperlink" Target="cid:112842e72" TargetMode="External"/><Relationship Id="rId277" Type="http://schemas.openxmlformats.org/officeDocument/2006/relationships/hyperlink" Target="cid:bbbea9ec2" TargetMode="External"/><Relationship Id="rId400" Type="http://schemas.openxmlformats.org/officeDocument/2006/relationships/image" Target="cid:25d848f913" TargetMode="External"/><Relationship Id="rId442" Type="http://schemas.openxmlformats.org/officeDocument/2006/relationships/image" Target="cid:d943ccea13" TargetMode="External"/><Relationship Id="rId484" Type="http://schemas.openxmlformats.org/officeDocument/2006/relationships/image" Target="cid:eed194b213" TargetMode="External"/><Relationship Id="rId705" Type="http://schemas.openxmlformats.org/officeDocument/2006/relationships/hyperlink" Target="cid:ef9807592" TargetMode="External"/><Relationship Id="rId137" Type="http://schemas.openxmlformats.org/officeDocument/2006/relationships/hyperlink" Target="cid:dc21ce9c2" TargetMode="External"/><Relationship Id="rId302" Type="http://schemas.openxmlformats.org/officeDocument/2006/relationships/image" Target="cid:41f092313" TargetMode="External"/><Relationship Id="rId344" Type="http://schemas.openxmlformats.org/officeDocument/2006/relationships/image" Target="cid:b85e625313" TargetMode="External"/><Relationship Id="rId691" Type="http://schemas.openxmlformats.org/officeDocument/2006/relationships/hyperlink" Target="cid:c229ee2d2" TargetMode="External"/><Relationship Id="rId747" Type="http://schemas.openxmlformats.org/officeDocument/2006/relationships/hyperlink" Target="cid:8f452ced2" TargetMode="External"/><Relationship Id="rId41" Type="http://schemas.openxmlformats.org/officeDocument/2006/relationships/hyperlink" Target="cid:c0d5d5872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86" Type="http://schemas.openxmlformats.org/officeDocument/2006/relationships/image" Target="cid:d80d7c7b13" TargetMode="External"/><Relationship Id="rId551" Type="http://schemas.openxmlformats.org/officeDocument/2006/relationships/hyperlink" Target="cid:e606bbf52" TargetMode="External"/><Relationship Id="rId593" Type="http://schemas.openxmlformats.org/officeDocument/2006/relationships/hyperlink" Target="cid:5deba7452" TargetMode="External"/><Relationship Id="rId607" Type="http://schemas.openxmlformats.org/officeDocument/2006/relationships/hyperlink" Target="cid:9ba56f752" TargetMode="External"/><Relationship Id="rId649" Type="http://schemas.openxmlformats.org/officeDocument/2006/relationships/hyperlink" Target="cid:2be861642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46" Type="http://schemas.openxmlformats.org/officeDocument/2006/relationships/image" Target="cid:451c38e513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53" Type="http://schemas.openxmlformats.org/officeDocument/2006/relationships/hyperlink" Target="cid:7e78fe482" TargetMode="External"/><Relationship Id="rId509" Type="http://schemas.openxmlformats.org/officeDocument/2006/relationships/hyperlink" Target="cid:55e626f22" TargetMode="External"/><Relationship Id="rId660" Type="http://schemas.openxmlformats.org/officeDocument/2006/relationships/image" Target="cid:5002287713" TargetMode="External"/><Relationship Id="rId106" Type="http://schemas.openxmlformats.org/officeDocument/2006/relationships/image" Target="cid:7f5152f613" TargetMode="External"/><Relationship Id="rId313" Type="http://schemas.openxmlformats.org/officeDocument/2006/relationships/hyperlink" Target="cid:460f5a652" TargetMode="External"/><Relationship Id="rId495" Type="http://schemas.openxmlformats.org/officeDocument/2006/relationships/hyperlink" Target="cid:1def42792" TargetMode="External"/><Relationship Id="rId716" Type="http://schemas.openxmlformats.org/officeDocument/2006/relationships/image" Target="cid:2d6dbc7513" TargetMode="External"/><Relationship Id="rId758" Type="http://schemas.openxmlformats.org/officeDocument/2006/relationships/image" Target="cid:9994340713" TargetMode="External"/><Relationship Id="rId10" Type="http://schemas.openxmlformats.org/officeDocument/2006/relationships/image" Target="cid:7395293113" TargetMode="External"/><Relationship Id="rId52" Type="http://schemas.openxmlformats.org/officeDocument/2006/relationships/image" Target="cid:dfd5ecc813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355" Type="http://schemas.openxmlformats.org/officeDocument/2006/relationships/hyperlink" Target="cid:d64e53542" TargetMode="External"/><Relationship Id="rId397" Type="http://schemas.openxmlformats.org/officeDocument/2006/relationships/hyperlink" Target="cid:1fd500ac2" TargetMode="External"/><Relationship Id="rId520" Type="http://schemas.openxmlformats.org/officeDocument/2006/relationships/image" Target="cid:6a60cdbf13" TargetMode="External"/><Relationship Id="rId562" Type="http://schemas.openxmlformats.org/officeDocument/2006/relationships/image" Target="cid:ac5447513" TargetMode="External"/><Relationship Id="rId618" Type="http://schemas.openxmlformats.org/officeDocument/2006/relationships/image" Target="cid:bfc2992113" TargetMode="External"/><Relationship Id="rId215" Type="http://schemas.openxmlformats.org/officeDocument/2006/relationships/hyperlink" Target="cid:d85c69912" TargetMode="External"/><Relationship Id="rId257" Type="http://schemas.openxmlformats.org/officeDocument/2006/relationships/hyperlink" Target="cid:72d9e8a72" TargetMode="External"/><Relationship Id="rId422" Type="http://schemas.openxmlformats.org/officeDocument/2006/relationships/image" Target="cid:8c0050da13" TargetMode="External"/><Relationship Id="rId464" Type="http://schemas.openxmlformats.org/officeDocument/2006/relationships/image" Target="cid:cd46eca7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9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1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3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5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7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9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1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3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5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7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9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1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3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5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7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9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35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1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3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5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7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9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1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3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5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7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85725</xdr:colOff>
      <xdr:row>2</xdr:row>
      <xdr:rowOff>9525</xdr:rowOff>
    </xdr:to>
    <xdr:pic>
      <xdr:nvPicPr>
        <xdr:cNvPr id="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9" name="Picture 2" descr="cid:a077fb613">
          <a:hlinkClick xmlns:r="http://schemas.openxmlformats.org/officeDocument/2006/relationships" r:id="rId5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1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3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5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7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9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1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3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5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7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9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1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3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5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7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9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1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3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5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7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9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1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3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5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7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9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1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3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5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7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9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1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3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5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7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9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1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3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5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7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9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1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3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5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7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9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1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3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5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7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9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1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3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5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7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9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1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3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5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7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9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1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3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5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7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9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1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3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5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7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9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1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3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5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7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9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1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3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5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7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9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1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3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5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7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9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1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3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5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7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9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1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3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5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7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9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0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1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3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5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7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9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1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3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5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7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9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1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3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5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7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9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1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3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5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7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9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1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3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5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7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9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1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3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5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7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9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1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3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5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7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9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1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3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5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7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9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1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3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5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7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9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1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3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5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7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9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1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3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5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7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9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1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3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5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7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9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1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3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5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7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9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1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3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5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7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9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1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3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5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7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9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1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3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5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7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9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1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3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5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7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9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1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3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5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7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9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1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3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5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7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9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1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3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5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7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9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1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3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5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7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9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1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3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5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7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9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1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3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5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7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9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1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3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5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7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9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1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3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5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7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9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1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3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5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7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9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1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3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5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7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9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1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3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5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7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9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1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3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5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7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9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1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3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5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7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9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1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3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5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7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9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1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3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5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7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9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1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3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5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7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9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1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3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5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7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9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1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3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5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7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9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1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3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5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7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9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1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3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5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85725</xdr:colOff>
      <xdr:row>2</xdr:row>
      <xdr:rowOff>9525</xdr:rowOff>
    </xdr:to>
    <xdr:pic>
      <xdr:nvPicPr>
        <xdr:cNvPr id="1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61912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7" name="Picture 2" descr="cid:ac5447513">
          <a:hlinkClick xmlns:r="http://schemas.openxmlformats.org/officeDocument/2006/relationships" r:id="rId5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9" name="Picture 2" descr="cid:f2a015013">
          <a:hlinkClick xmlns:r="http://schemas.openxmlformats.org/officeDocument/2006/relationships" r:id="rId5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4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1" name="Picture 2" descr="cid:1486e01413">
          <a:hlinkClick xmlns:r="http://schemas.openxmlformats.org/officeDocument/2006/relationships" r:id="rId5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6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3" name="Picture 2" descr="cid:1b05e04f13">
          <a:hlinkClick xmlns:r="http://schemas.openxmlformats.org/officeDocument/2006/relationships" r:id="rId5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8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2</xdr:row>
      <xdr:rowOff>9525</xdr:rowOff>
    </xdr:to>
    <xdr:pic>
      <xdr:nvPicPr>
        <xdr:cNvPr id="1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5" name="Picture 2" descr="cid:2e1706e013">
          <a:hlinkClick xmlns:r="http://schemas.openxmlformats.org/officeDocument/2006/relationships" r:id="rId5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0" cstate="print"/>
        <a:srcRect/>
        <a:stretch>
          <a:fillRect/>
        </a:stretch>
      </xdr:blipFill>
      <xdr:spPr bwMode="auto">
        <a:xfrm>
          <a:off x="17478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7" name="Picture 2" descr="cid:33374fa113">
          <a:hlinkClick xmlns:r="http://schemas.openxmlformats.org/officeDocument/2006/relationships" r:id="rId5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9" name="Picture 2" descr="cid:396108aa13">
          <a:hlinkClick xmlns:r="http://schemas.openxmlformats.org/officeDocument/2006/relationships" r:id="rId5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1" name="Picture 2" descr="cid:3d8c6a7b13">
          <a:hlinkClick xmlns:r="http://schemas.openxmlformats.org/officeDocument/2006/relationships" r:id="rId5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3" name="Picture 2" descr="cid:42aef7bf13">
          <a:hlinkClick xmlns:r="http://schemas.openxmlformats.org/officeDocument/2006/relationships" r:id="rId5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8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5" name="Picture 2" descr="cid:521d880d13">
          <a:hlinkClick xmlns:r="http://schemas.openxmlformats.org/officeDocument/2006/relationships" r:id="rId5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0" cstate="print"/>
        <a:srcRect/>
        <a:stretch>
          <a:fillRect/>
        </a:stretch>
      </xdr:blipFill>
      <xdr:spPr bwMode="auto">
        <a:xfrm>
          <a:off x="17554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7" name="Picture 2" descr="cid:5744887d13">
          <a:hlinkClick xmlns:r="http://schemas.openxmlformats.org/officeDocument/2006/relationships" r:id="rId5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9" name="Picture 2" descr="cid:5d65a7e413">
          <a:hlinkClick xmlns:r="http://schemas.openxmlformats.org/officeDocument/2006/relationships" r:id="rId5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1" name="Picture 2" descr="cid:61b2a1ef13">
          <a:hlinkClick xmlns:r="http://schemas.openxmlformats.org/officeDocument/2006/relationships" r:id="rId5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3" name="Picture 2" descr="cid:680b06d213">
          <a:hlinkClick xmlns:r="http://schemas.openxmlformats.org/officeDocument/2006/relationships" r:id="rId5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8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5" name="Picture 2" descr="cid:546d451e13">
          <a:hlinkClick xmlns:r="http://schemas.openxmlformats.org/officeDocument/2006/relationships" r:id="rId5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7" name="Picture 2" descr="cid:58d5456613">
          <a:hlinkClick xmlns:r="http://schemas.openxmlformats.org/officeDocument/2006/relationships" r:id="rId5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9" name="Picture 2" descr="cid:5deba76d13">
          <a:hlinkClick xmlns:r="http://schemas.openxmlformats.org/officeDocument/2006/relationships" r:id="rId5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1" name="Picture 2" descr="cid:6329896713">
          <a:hlinkClick xmlns:r="http://schemas.openxmlformats.org/officeDocument/2006/relationships" r:id="rId5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3" name="Picture 2" descr="cid:77ad0c9f13">
          <a:hlinkClick xmlns:r="http://schemas.openxmlformats.org/officeDocument/2006/relationships" r:id="rId5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8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5" name="Picture 2" descr="cid:7cd4f13913">
          <a:hlinkClick xmlns:r="http://schemas.openxmlformats.org/officeDocument/2006/relationships" r:id="rId5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7" name="Picture 2" descr="cid:81fbe07713">
          <a:hlinkClick xmlns:r="http://schemas.openxmlformats.org/officeDocument/2006/relationships" r:id="rId6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9" name="Picture 2" descr="cid:880ae98a13">
          <a:hlinkClick xmlns:r="http://schemas.openxmlformats.org/officeDocument/2006/relationships" r:id="rId6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1" name="Picture 2" descr="cid:968b5fea13">
          <a:hlinkClick xmlns:r="http://schemas.openxmlformats.org/officeDocument/2006/relationships" r:id="rId6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6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3" name="Picture 2" descr="cid:9ba56f9813">
          <a:hlinkClick xmlns:r="http://schemas.openxmlformats.org/officeDocument/2006/relationships" r:id="rId6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5" name="Picture 2" descr="cid:a0d8010713">
          <a:hlinkClick xmlns:r="http://schemas.openxmlformats.org/officeDocument/2006/relationships" r:id="rId6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7" name="Picture 2" descr="cid:a5fed86e13">
          <a:hlinkClick xmlns:r="http://schemas.openxmlformats.org/officeDocument/2006/relationships" r:id="rId6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9" name="Picture 2" descr="cid:ab81868f13">
          <a:hlinkClick xmlns:r="http://schemas.openxmlformats.org/officeDocument/2006/relationships" r:id="rId6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1" name="Picture 2" descr="cid:ba92741a13">
          <a:hlinkClick xmlns:r="http://schemas.openxmlformats.org/officeDocument/2006/relationships" r:id="rId6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3" name="Picture 2" descr="cid:bfc2992113">
          <a:hlinkClick xmlns:r="http://schemas.openxmlformats.org/officeDocument/2006/relationships" r:id="rId6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5" name="Picture 2" descr="cid:c58b0f2713">
          <a:hlinkClick xmlns:r="http://schemas.openxmlformats.org/officeDocument/2006/relationships" r:id="rId6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7" name="Picture 2" descr="cid:ca1bb4ac13">
          <a:hlinkClick xmlns:r="http://schemas.openxmlformats.org/officeDocument/2006/relationships" r:id="rId6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9" name="Picture 2" descr="cid:cf309d6013">
          <a:hlinkClick xmlns:r="http://schemas.openxmlformats.org/officeDocument/2006/relationships" r:id="rId6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4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1" name="Picture 2" descr="cid:cfefaa3513">
          <a:hlinkClick xmlns:r="http://schemas.openxmlformats.org/officeDocument/2006/relationships" r:id="rId6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6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3" name="Picture 2" descr="cid:e8e5efd513">
          <a:hlinkClick xmlns:r="http://schemas.openxmlformats.org/officeDocument/2006/relationships" r:id="rId6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5" name="Picture 2" descr="cid:ee19d15713">
          <a:hlinkClick xmlns:r="http://schemas.openxmlformats.org/officeDocument/2006/relationships" r:id="rId6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7" name="Picture 2" descr="cid:f336ae0513">
          <a:hlinkClick xmlns:r="http://schemas.openxmlformats.org/officeDocument/2006/relationships" r:id="rId6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9" name="Picture 2" descr="cid:2a34f1913">
          <a:hlinkClick xmlns:r="http://schemas.openxmlformats.org/officeDocument/2006/relationships" r:id="rId6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1" name="Picture 2" descr="cid:2a6402f13">
          <a:hlinkClick xmlns:r="http://schemas.openxmlformats.org/officeDocument/2006/relationships" r:id="rId6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3" name="Picture 2" descr="cid:2a8275a13">
          <a:hlinkClick xmlns:r="http://schemas.openxmlformats.org/officeDocument/2006/relationships" r:id="rId6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5" name="Picture 2" descr="cid:8ce589313">
          <a:hlinkClick xmlns:r="http://schemas.openxmlformats.org/officeDocument/2006/relationships" r:id="rId6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7" name="Picture 2" descr="cid:cffdcff13">
          <a:hlinkClick xmlns:r="http://schemas.openxmlformats.org/officeDocument/2006/relationships" r:id="rId6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9" name="Picture 2" descr="cid:1212874113">
          <a:hlinkClick xmlns:r="http://schemas.openxmlformats.org/officeDocument/2006/relationships" r:id="rId6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1" name="Picture 2" descr="cid:174ffe7613">
          <a:hlinkClick xmlns:r="http://schemas.openxmlformats.org/officeDocument/2006/relationships" r:id="rId6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3" name="Picture 2" descr="cid:26b6ba8e13">
          <a:hlinkClick xmlns:r="http://schemas.openxmlformats.org/officeDocument/2006/relationships" r:id="rId6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5" name="Picture 2" descr="cid:2be8618a13">
          <a:hlinkClick xmlns:r="http://schemas.openxmlformats.org/officeDocument/2006/relationships" r:id="rId6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7" name="Picture 2" descr="cid:312c577b13">
          <a:hlinkClick xmlns:r="http://schemas.openxmlformats.org/officeDocument/2006/relationships" r:id="rId6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2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9" name="Picture 2" descr="cid:3648ce8a13">
          <a:hlinkClick xmlns:r="http://schemas.openxmlformats.org/officeDocument/2006/relationships" r:id="rId6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1" name="Picture 2" descr="cid:3c6b665113">
          <a:hlinkClick xmlns:r="http://schemas.openxmlformats.org/officeDocument/2006/relationships" r:id="rId6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3" name="Picture 2" descr="cid:4accbfba13">
          <a:hlinkClick xmlns:r="http://schemas.openxmlformats.org/officeDocument/2006/relationships" r:id="rId6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5" name="Picture 2" descr="cid:5002287713">
          <a:hlinkClick xmlns:r="http://schemas.openxmlformats.org/officeDocument/2006/relationships" r:id="rId6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7" name="Picture 2" descr="cid:55245cd713">
          <a:hlinkClick xmlns:r="http://schemas.openxmlformats.org/officeDocument/2006/relationships" r:id="rId6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9" name="Picture 2" descr="cid:5a66da5c13">
          <a:hlinkClick xmlns:r="http://schemas.openxmlformats.org/officeDocument/2006/relationships" r:id="rId6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1" name="Picture 2" descr="cid:5f8f72ba13">
          <a:hlinkClick xmlns:r="http://schemas.openxmlformats.org/officeDocument/2006/relationships" r:id="rId6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3" name="Picture 2" descr="cid:744bebe313">
          <a:hlinkClick xmlns:r="http://schemas.openxmlformats.org/officeDocument/2006/relationships" r:id="rId6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5" name="Picture 2" descr="cid:75c2f99b13">
          <a:hlinkClick xmlns:r="http://schemas.openxmlformats.org/officeDocument/2006/relationships" r:id="rId6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7" name="Picture 2" descr="cid:7a4c69e413">
          <a:hlinkClick xmlns:r="http://schemas.openxmlformats.org/officeDocument/2006/relationships" r:id="rId6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9" name="Picture 2" descr="cid:7f43d44913">
          <a:hlinkClick xmlns:r="http://schemas.openxmlformats.org/officeDocument/2006/relationships" r:id="rId6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1" name="Picture 2" descr="cid:8378b66013">
          <a:hlinkClick xmlns:r="http://schemas.openxmlformats.org/officeDocument/2006/relationships" r:id="rId6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3" name="Picture 2" descr="cid:92f0c29913">
          <a:hlinkClick xmlns:r="http://schemas.openxmlformats.org/officeDocument/2006/relationships" r:id="rId6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5" name="Picture 2" descr="cid:981a024813">
          <a:hlinkClick xmlns:r="http://schemas.openxmlformats.org/officeDocument/2006/relationships" r:id="rId6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7" name="Picture 2" descr="cid:9d3b197613">
          <a:hlinkClick xmlns:r="http://schemas.openxmlformats.org/officeDocument/2006/relationships" r:id="rId6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9" name="Picture 2" descr="cid:a2dc87f013">
          <a:hlinkClick xmlns:r="http://schemas.openxmlformats.org/officeDocument/2006/relationships" r:id="rId6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4" cstate="print"/>
        <a:srcRect/>
        <a:stretch>
          <a:fillRect/>
        </a:stretch>
      </xdr:blipFill>
      <xdr:spPr bwMode="auto">
        <a:xfrm>
          <a:off x="2114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1" name="Picture 2" descr="cid:a3929bb113">
          <a:hlinkClick xmlns:r="http://schemas.openxmlformats.org/officeDocument/2006/relationships" r:id="rId6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6" cstate="print"/>
        <a:srcRect/>
        <a:stretch>
          <a:fillRect/>
        </a:stretch>
      </xdr:blipFill>
      <xdr:spPr bwMode="auto">
        <a:xfrm>
          <a:off x="212217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3" name="Picture 2" descr="cid:a7986da913">
          <a:hlinkClick xmlns:r="http://schemas.openxmlformats.org/officeDocument/2006/relationships" r:id="rId6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5" name="Picture 2" descr="cid:bc352fc613">
          <a:hlinkClick xmlns:r="http://schemas.openxmlformats.org/officeDocument/2006/relationships" r:id="rId6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7" name="Picture 2" descr="cid:c229ee5013">
          <a:hlinkClick xmlns:r="http://schemas.openxmlformats.org/officeDocument/2006/relationships" r:id="rId6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9" name="Picture 2" descr="cid:c66f335a13">
          <a:hlinkClick xmlns:r="http://schemas.openxmlformats.org/officeDocument/2006/relationships" r:id="rId6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1" name="Picture 2" descr="cid:cbad983213">
          <a:hlinkClick xmlns:r="http://schemas.openxmlformats.org/officeDocument/2006/relationships" r:id="rId6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3" name="Picture 2" descr="cid:db546e2813">
          <a:hlinkClick xmlns:r="http://schemas.openxmlformats.org/officeDocument/2006/relationships" r:id="rId6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5" name="Picture 2" descr="cid:e02c11b513">
          <a:hlinkClick xmlns:r="http://schemas.openxmlformats.org/officeDocument/2006/relationships" r:id="rId6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7" name="Picture 2" descr="cid:e552dc0913">
          <a:hlinkClick xmlns:r="http://schemas.openxmlformats.org/officeDocument/2006/relationships" r:id="rId7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9" name="Picture 2" descr="cid:ea7a712f13">
          <a:hlinkClick xmlns:r="http://schemas.openxmlformats.org/officeDocument/2006/relationships" r:id="rId7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1" name="Picture 2" descr="cid:ef98077f13">
          <a:hlinkClick xmlns:r="http://schemas.openxmlformats.org/officeDocument/2006/relationships" r:id="rId7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3" name="Picture 2" descr="cid:ff5408fb13">
          <a:hlinkClick xmlns:r="http://schemas.openxmlformats.org/officeDocument/2006/relationships" r:id="rId7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8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5" name="Picture 2" descr="cid:43e260c13">
          <a:hlinkClick xmlns:r="http://schemas.openxmlformats.org/officeDocument/2006/relationships" r:id="rId7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7" name="Picture 2" descr="cid:97be44213">
          <a:hlinkClick xmlns:r="http://schemas.openxmlformats.org/officeDocument/2006/relationships" r:id="rId7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9" name="Picture 2" descr="cid:f69728013">
          <a:hlinkClick xmlns:r="http://schemas.openxmlformats.org/officeDocument/2006/relationships" r:id="rId7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4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1" name="Picture 2" descr="cid:2d6dbc7513">
          <a:hlinkClick xmlns:r="http://schemas.openxmlformats.org/officeDocument/2006/relationships" r:id="rId7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6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3" name="Picture 2" descr="cid:420775fc13">
          <a:hlinkClick xmlns:r="http://schemas.openxmlformats.org/officeDocument/2006/relationships" r:id="rId7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5" name="Picture 2" descr="cid:420970b213">
          <a:hlinkClick xmlns:r="http://schemas.openxmlformats.org/officeDocument/2006/relationships" r:id="rId7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7" name="Picture 2" descr="cid:420b729c13">
          <a:hlinkClick xmlns:r="http://schemas.openxmlformats.org/officeDocument/2006/relationships" r:id="rId7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9" name="Picture 2" descr="cid:4721f69613">
          <a:hlinkClick xmlns:r="http://schemas.openxmlformats.org/officeDocument/2006/relationships" r:id="rId7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1" name="Picture 2" descr="cid:4c59840513">
          <a:hlinkClick xmlns:r="http://schemas.openxmlformats.org/officeDocument/2006/relationships" r:id="rId7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3" name="Picture 2" descr="cid:517be94b13">
          <a:hlinkClick xmlns:r="http://schemas.openxmlformats.org/officeDocument/2006/relationships" r:id="rId7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5" name="Picture 2" descr="cid:568c44cc13">
          <a:hlinkClick xmlns:r="http://schemas.openxmlformats.org/officeDocument/2006/relationships" r:id="rId7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7" name="Picture 2" descr="cid:5bbb612913">
          <a:hlinkClick xmlns:r="http://schemas.openxmlformats.org/officeDocument/2006/relationships" r:id="rId7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9" name="Picture 2" descr="cid:6b31fc9213">
          <a:hlinkClick xmlns:r="http://schemas.openxmlformats.org/officeDocument/2006/relationships" r:id="rId7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1" name="Picture 2" descr="cid:6b33b79413">
          <a:hlinkClick xmlns:r="http://schemas.openxmlformats.org/officeDocument/2006/relationships" r:id="rId7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6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3" name="Picture 2" descr="cid:6b354ae213">
          <a:hlinkClick xmlns:r="http://schemas.openxmlformats.org/officeDocument/2006/relationships" r:id="rId7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5" name="Picture 2" descr="cid:7052b15f13">
          <a:hlinkClick xmlns:r="http://schemas.openxmlformats.org/officeDocument/2006/relationships" r:id="rId7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0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7" name="Picture 2" descr="cid:7590029013">
          <a:hlinkClick xmlns:r="http://schemas.openxmlformats.org/officeDocument/2006/relationships" r:id="rId7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9" name="Picture 2" descr="cid:7baceff413">
          <a:hlinkClick xmlns:r="http://schemas.openxmlformats.org/officeDocument/2006/relationships" r:id="rId7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1" name="Picture 2" descr="cid:7fce308213">
          <a:hlinkClick xmlns:r="http://schemas.openxmlformats.org/officeDocument/2006/relationships" r:id="rId7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3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5" name="Picture 2" descr="cid:8f467b5c13">
          <a:hlinkClick xmlns:r="http://schemas.openxmlformats.org/officeDocument/2006/relationships" r:id="rId7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7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9" name="Picture 2" descr="cid:946c3eea13">
          <a:hlinkClick xmlns:r="http://schemas.openxmlformats.org/officeDocument/2006/relationships" r:id="rId7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1" name="Picture 2" descr="cid:95e4b27913">
          <a:hlinkClick xmlns:r="http://schemas.openxmlformats.org/officeDocument/2006/relationships" r:id="rId7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4" cstate="print"/>
        <a:srcRect/>
        <a:stretch>
          <a:fillRect/>
        </a:stretch>
      </xdr:blipFill>
      <xdr:spPr bwMode="auto">
        <a:xfrm>
          <a:off x="200596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3" name="Picture 2" descr="cid:96ccbd9513">
          <a:hlinkClick xmlns:r="http://schemas.openxmlformats.org/officeDocument/2006/relationships" r:id="rId7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6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5" name="Picture 2" descr="cid:9994340713">
          <a:hlinkClick xmlns:r="http://schemas.openxmlformats.org/officeDocument/2006/relationships" r:id="rId7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7" name="Picture 2" descr="cid:9ec8b4d813">
          <a:hlinkClick xmlns:r="http://schemas.openxmlformats.org/officeDocument/2006/relationships" r:id="rId7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9" name="Picture 2" descr="cid:b35bc59113">
          <a:hlinkClick xmlns:r="http://schemas.openxmlformats.org/officeDocument/2006/relationships" r:id="rId7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1" name="Picture 2" descr="cid:b365409313">
          <a:hlinkClick xmlns:r="http://schemas.openxmlformats.org/officeDocument/2006/relationships" r:id="rId7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3" name="Picture 2" descr="cid:b86af5df13">
          <a:hlinkClick xmlns:r="http://schemas.openxmlformats.org/officeDocument/2006/relationships" r:id="rId7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M42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L37" sqref="L37"/>
    </sheetView>
  </sheetViews>
  <sheetFormatPr defaultRowHeight="11.25"/>
  <cols>
    <col min="1" max="1" width="9.7109375" style="1" customWidth="1"/>
    <col min="2" max="2" width="4.5703125" style="4" customWidth="1"/>
    <col min="3" max="4" width="9.140625" style="1"/>
    <col min="5" max="5" width="12.28515625" style="1" customWidth="1"/>
    <col min="6" max="6" width="13.7109375" style="26" customWidth="1"/>
    <col min="7" max="7" width="14.28515625" style="1" customWidth="1"/>
    <col min="8" max="8" width="11.85546875" style="26" customWidth="1"/>
    <col min="9" max="9" width="11.28515625" style="2" customWidth="1"/>
    <col min="10" max="10" width="12.85546875" style="2" customWidth="1"/>
    <col min="11" max="12" width="9.85546875" style="2" customWidth="1"/>
    <col min="13" max="16384" width="9.140625" style="1"/>
  </cols>
  <sheetData>
    <row r="1" spans="1:13">
      <c r="A1" s="5"/>
      <c r="B1" s="6"/>
      <c r="C1" s="7"/>
      <c r="D1" s="8"/>
      <c r="E1" s="9" t="s">
        <v>0</v>
      </c>
      <c r="F1" s="23" t="s">
        <v>1</v>
      </c>
      <c r="G1" s="10" t="s">
        <v>42</v>
      </c>
      <c r="H1" s="23" t="s">
        <v>2</v>
      </c>
      <c r="I1" s="17" t="s">
        <v>40</v>
      </c>
      <c r="J1" s="18" t="s">
        <v>41</v>
      </c>
      <c r="K1" s="19" t="s">
        <v>43</v>
      </c>
      <c r="L1" s="19" t="s">
        <v>44</v>
      </c>
    </row>
    <row r="2" spans="1:13">
      <c r="A2" s="11" t="s">
        <v>3</v>
      </c>
      <c r="B2" s="12"/>
      <c r="C2" s="65" t="s">
        <v>4</v>
      </c>
      <c r="D2" s="65"/>
      <c r="E2" s="13"/>
      <c r="F2" s="24"/>
      <c r="G2" s="14"/>
      <c r="H2" s="24"/>
      <c r="I2" s="20"/>
      <c r="J2" s="21"/>
      <c r="K2" s="22"/>
      <c r="L2" s="22"/>
    </row>
    <row r="3" spans="1:13">
      <c r="A3" s="67" t="s">
        <v>5</v>
      </c>
      <c r="B3" s="67"/>
      <c r="C3" s="67"/>
      <c r="D3" s="67"/>
      <c r="E3" s="15">
        <f>SUM(E4:E42)</f>
        <v>16111418.0529</v>
      </c>
      <c r="F3" s="25">
        <f>RA!I7</f>
        <v>1827968.358</v>
      </c>
      <c r="G3" s="16">
        <f>SUM(G4:G42)</f>
        <v>14283449.694899995</v>
      </c>
      <c r="H3" s="27">
        <f>RA!J7</f>
        <v>11.3457943428572</v>
      </c>
      <c r="I3" s="20">
        <f>SUM(I4:I42)</f>
        <v>16111424.292554697</v>
      </c>
      <c r="J3" s="21">
        <f>SUM(J4:J42)</f>
        <v>14283449.696042094</v>
      </c>
      <c r="K3" s="22">
        <f>E3-I3</f>
        <v>-6.2396546974778175</v>
      </c>
      <c r="L3" s="22">
        <f>G3-J3</f>
        <v>-1.1420994997024536E-3</v>
      </c>
    </row>
    <row r="4" spans="1:13">
      <c r="A4" s="68">
        <f>RA!A8</f>
        <v>42555</v>
      </c>
      <c r="B4" s="12">
        <v>12</v>
      </c>
      <c r="C4" s="66" t="s">
        <v>6</v>
      </c>
      <c r="D4" s="66"/>
      <c r="E4" s="15">
        <f>VLOOKUP(C4,RA!B8:D35,3,0)</f>
        <v>518413.28720000002</v>
      </c>
      <c r="F4" s="25">
        <f>VLOOKUP(C4,RA!B8:I38,8,0)</f>
        <v>145174.06210000001</v>
      </c>
      <c r="G4" s="16">
        <f t="shared" ref="G4:G42" si="0">E4-F4</f>
        <v>373239.22510000004</v>
      </c>
      <c r="H4" s="27">
        <f>RA!J8</f>
        <v>28.003538042803498</v>
      </c>
      <c r="I4" s="20">
        <f>VLOOKUP(B4,RMS!B:D,3,FALSE)</f>
        <v>518414.10811282002</v>
      </c>
      <c r="J4" s="21">
        <f>VLOOKUP(B4,RMS!B:E,4,FALSE)</f>
        <v>373239.237152991</v>
      </c>
      <c r="K4" s="22">
        <f t="shared" ref="K4:K42" si="1">E4-I4</f>
        <v>-0.82091281999601051</v>
      </c>
      <c r="L4" s="22">
        <f t="shared" ref="L4:L42" si="2">G4-J4</f>
        <v>-1.2052990961819887E-2</v>
      </c>
    </row>
    <row r="5" spans="1:13">
      <c r="A5" s="68"/>
      <c r="B5" s="12">
        <v>13</v>
      </c>
      <c r="C5" s="66" t="s">
        <v>7</v>
      </c>
      <c r="D5" s="66"/>
      <c r="E5" s="15">
        <f>VLOOKUP(C5,RA!B8:D36,3,0)</f>
        <v>97451.1106</v>
      </c>
      <c r="F5" s="25">
        <f>VLOOKUP(C5,RA!B9:I39,8,0)</f>
        <v>21024.240699999998</v>
      </c>
      <c r="G5" s="16">
        <f t="shared" si="0"/>
        <v>76426.869900000005</v>
      </c>
      <c r="H5" s="27">
        <f>RA!J9</f>
        <v>21.5741417112182</v>
      </c>
      <c r="I5" s="20">
        <f>VLOOKUP(B5,RMS!B:D,3,FALSE)</f>
        <v>97451.133794017107</v>
      </c>
      <c r="J5" s="21">
        <f>VLOOKUP(B5,RMS!B:E,4,FALSE)</f>
        <v>76426.871182051298</v>
      </c>
      <c r="K5" s="22">
        <f t="shared" si="1"/>
        <v>-2.3194017107016407E-2</v>
      </c>
      <c r="L5" s="22">
        <f t="shared" si="2"/>
        <v>-1.2820512929465622E-3</v>
      </c>
      <c r="M5" s="32"/>
    </row>
    <row r="6" spans="1:13">
      <c r="A6" s="68"/>
      <c r="B6" s="12">
        <v>14</v>
      </c>
      <c r="C6" s="66" t="s">
        <v>8</v>
      </c>
      <c r="D6" s="66"/>
      <c r="E6" s="15">
        <f>VLOOKUP(C6,RA!B10:D37,3,0)</f>
        <v>144292.712</v>
      </c>
      <c r="F6" s="25">
        <f>VLOOKUP(C6,RA!B10:I40,8,0)</f>
        <v>43571.368000000002</v>
      </c>
      <c r="G6" s="16">
        <f t="shared" si="0"/>
        <v>100721.344</v>
      </c>
      <c r="H6" s="27">
        <f>RA!J10</f>
        <v>30.196513320783701</v>
      </c>
      <c r="I6" s="20">
        <f>VLOOKUP(B6,RMS!B:D,3,FALSE)</f>
        <v>144294.96016932899</v>
      </c>
      <c r="J6" s="21">
        <f>VLOOKUP(B6,RMS!B:E,4,FALSE)</f>
        <v>100721.343357431</v>
      </c>
      <c r="K6" s="22">
        <f>E6-I6</f>
        <v>-2.2481693289882969</v>
      </c>
      <c r="L6" s="22">
        <f t="shared" si="2"/>
        <v>6.4256899349857122E-4</v>
      </c>
      <c r="M6" s="32"/>
    </row>
    <row r="7" spans="1:13">
      <c r="A7" s="68"/>
      <c r="B7" s="12">
        <v>15</v>
      </c>
      <c r="C7" s="66" t="s">
        <v>9</v>
      </c>
      <c r="D7" s="66"/>
      <c r="E7" s="15">
        <f>VLOOKUP(C7,RA!B10:D38,3,0)</f>
        <v>53952.338199999998</v>
      </c>
      <c r="F7" s="25">
        <f>VLOOKUP(C7,RA!B11:I41,8,0)</f>
        <v>13438.3902</v>
      </c>
      <c r="G7" s="16">
        <f t="shared" si="0"/>
        <v>40513.947999999997</v>
      </c>
      <c r="H7" s="27">
        <f>RA!J11</f>
        <v>24.907892129131099</v>
      </c>
      <c r="I7" s="20">
        <f>VLOOKUP(B7,RMS!B:D,3,FALSE)</f>
        <v>53952.378873330301</v>
      </c>
      <c r="J7" s="21">
        <f>VLOOKUP(B7,RMS!B:E,4,FALSE)</f>
        <v>40513.947084305299</v>
      </c>
      <c r="K7" s="22">
        <f t="shared" si="1"/>
        <v>-4.0673330302524846E-2</v>
      </c>
      <c r="L7" s="22">
        <f t="shared" si="2"/>
        <v>9.1569469805108383E-4</v>
      </c>
      <c r="M7" s="32"/>
    </row>
    <row r="8" spans="1:13">
      <c r="A8" s="68"/>
      <c r="B8" s="12">
        <v>16</v>
      </c>
      <c r="C8" s="66" t="s">
        <v>10</v>
      </c>
      <c r="D8" s="66"/>
      <c r="E8" s="15">
        <f>VLOOKUP(C8,RA!B12:D38,3,0)</f>
        <v>143578.27729999999</v>
      </c>
      <c r="F8" s="25">
        <f>VLOOKUP(C8,RA!B12:I42,8,0)</f>
        <v>22544.486499999999</v>
      </c>
      <c r="G8" s="16">
        <f t="shared" si="0"/>
        <v>121033.79079999999</v>
      </c>
      <c r="H8" s="27">
        <f>RA!J12</f>
        <v>15.7018783927142</v>
      </c>
      <c r="I8" s="20">
        <f>VLOOKUP(B8,RMS!B:D,3,FALSE)</f>
        <v>143578.292874359</v>
      </c>
      <c r="J8" s="21">
        <f>VLOOKUP(B8,RMS!B:E,4,FALSE)</f>
        <v>121033.790403419</v>
      </c>
      <c r="K8" s="22">
        <f t="shared" si="1"/>
        <v>-1.5574359014863148E-2</v>
      </c>
      <c r="L8" s="22">
        <f t="shared" si="2"/>
        <v>3.9658098830841482E-4</v>
      </c>
      <c r="M8" s="32"/>
    </row>
    <row r="9" spans="1:13">
      <c r="A9" s="68"/>
      <c r="B9" s="12">
        <v>17</v>
      </c>
      <c r="C9" s="66" t="s">
        <v>11</v>
      </c>
      <c r="D9" s="66"/>
      <c r="E9" s="15">
        <f>VLOOKUP(C9,RA!B12:D39,3,0)</f>
        <v>240929.53630000001</v>
      </c>
      <c r="F9" s="25">
        <f>VLOOKUP(C9,RA!B13:I43,8,0)</f>
        <v>74329.111499999999</v>
      </c>
      <c r="G9" s="16">
        <f t="shared" si="0"/>
        <v>166600.42480000001</v>
      </c>
      <c r="H9" s="27">
        <f>RA!J13</f>
        <v>30.850975202744401</v>
      </c>
      <c r="I9" s="20">
        <f>VLOOKUP(B9,RMS!B:D,3,FALSE)</f>
        <v>240929.81147606799</v>
      </c>
      <c r="J9" s="21">
        <f>VLOOKUP(B9,RMS!B:E,4,FALSE)</f>
        <v>166600.42279572599</v>
      </c>
      <c r="K9" s="22">
        <f t="shared" si="1"/>
        <v>-0.27517606798210181</v>
      </c>
      <c r="L9" s="22">
        <f t="shared" si="2"/>
        <v>2.0042740216013044E-3</v>
      </c>
      <c r="M9" s="32"/>
    </row>
    <row r="10" spans="1:13">
      <c r="A10" s="68"/>
      <c r="B10" s="12">
        <v>18</v>
      </c>
      <c r="C10" s="66" t="s">
        <v>12</v>
      </c>
      <c r="D10" s="66"/>
      <c r="E10" s="15">
        <f>VLOOKUP(C10,RA!B14:D40,3,0)</f>
        <v>116739.4984</v>
      </c>
      <c r="F10" s="25">
        <f>VLOOKUP(C10,RA!B14:I43,8,0)</f>
        <v>26516.988799999999</v>
      </c>
      <c r="G10" s="16">
        <f t="shared" si="0"/>
        <v>90222.50959999999</v>
      </c>
      <c r="H10" s="27">
        <f>RA!J14</f>
        <v>22.714667412002498</v>
      </c>
      <c r="I10" s="20">
        <f>VLOOKUP(B10,RMS!B:D,3,FALSE)</f>
        <v>116739.51294615401</v>
      </c>
      <c r="J10" s="21">
        <f>VLOOKUP(B10,RMS!B:E,4,FALSE)</f>
        <v>90222.506305128205</v>
      </c>
      <c r="K10" s="22">
        <f t="shared" si="1"/>
        <v>-1.454615400871262E-2</v>
      </c>
      <c r="L10" s="22">
        <f t="shared" si="2"/>
        <v>3.2948717853287235E-3</v>
      </c>
      <c r="M10" s="32"/>
    </row>
    <row r="11" spans="1:13">
      <c r="A11" s="68"/>
      <c r="B11" s="12">
        <v>19</v>
      </c>
      <c r="C11" s="66" t="s">
        <v>13</v>
      </c>
      <c r="D11" s="66"/>
      <c r="E11" s="15">
        <f>VLOOKUP(C11,RA!B14:D41,3,0)</f>
        <v>91282.423599999995</v>
      </c>
      <c r="F11" s="25">
        <f>VLOOKUP(C11,RA!B15:I44,8,0)</f>
        <v>21616.3531</v>
      </c>
      <c r="G11" s="16">
        <f t="shared" si="0"/>
        <v>69666.070500000002</v>
      </c>
      <c r="H11" s="27">
        <f>RA!J15</f>
        <v>23.6807396730864</v>
      </c>
      <c r="I11" s="20">
        <f>VLOOKUP(B11,RMS!B:D,3,FALSE)</f>
        <v>91282.545201709407</v>
      </c>
      <c r="J11" s="21">
        <f>VLOOKUP(B11,RMS!B:E,4,FALSE)</f>
        <v>69666.070840170898</v>
      </c>
      <c r="K11" s="22">
        <f t="shared" si="1"/>
        <v>-0.12160170941206161</v>
      </c>
      <c r="L11" s="22">
        <f t="shared" si="2"/>
        <v>-3.4017089637927711E-4</v>
      </c>
      <c r="M11" s="32"/>
    </row>
    <row r="12" spans="1:13">
      <c r="A12" s="68"/>
      <c r="B12" s="12">
        <v>21</v>
      </c>
      <c r="C12" s="66" t="s">
        <v>14</v>
      </c>
      <c r="D12" s="66"/>
      <c r="E12" s="15">
        <f>VLOOKUP(C12,RA!B16:D42,3,0)</f>
        <v>835957.6666</v>
      </c>
      <c r="F12" s="25">
        <f>VLOOKUP(C12,RA!B16:I45,8,0)</f>
        <v>47048.219599999997</v>
      </c>
      <c r="G12" s="16">
        <f t="shared" si="0"/>
        <v>788909.44700000004</v>
      </c>
      <c r="H12" s="27">
        <f>RA!J16</f>
        <v>5.6280624581570198</v>
      </c>
      <c r="I12" s="20">
        <f>VLOOKUP(B12,RMS!B:D,3,FALSE)</f>
        <v>835956.62088632502</v>
      </c>
      <c r="J12" s="21">
        <f>VLOOKUP(B12,RMS!B:E,4,FALSE)</f>
        <v>788909.446833333</v>
      </c>
      <c r="K12" s="22">
        <f t="shared" si="1"/>
        <v>1.0457136749755591</v>
      </c>
      <c r="L12" s="22">
        <f t="shared" si="2"/>
        <v>1.6666704323142767E-4</v>
      </c>
      <c r="M12" s="32"/>
    </row>
    <row r="13" spans="1:13">
      <c r="A13" s="68"/>
      <c r="B13" s="12">
        <v>22</v>
      </c>
      <c r="C13" s="66" t="s">
        <v>15</v>
      </c>
      <c r="D13" s="66"/>
      <c r="E13" s="15">
        <f>VLOOKUP(C13,RA!B16:D43,3,0)</f>
        <v>371297.42859999998</v>
      </c>
      <c r="F13" s="25">
        <f>VLOOKUP(C13,RA!B17:I46,8,0)</f>
        <v>54228.351799999997</v>
      </c>
      <c r="G13" s="16">
        <f t="shared" si="0"/>
        <v>317069.07679999998</v>
      </c>
      <c r="H13" s="27">
        <f>RA!J17</f>
        <v>14.605097591026</v>
      </c>
      <c r="I13" s="20">
        <f>VLOOKUP(B13,RMS!B:D,3,FALSE)</f>
        <v>371297.43316837598</v>
      </c>
      <c r="J13" s="21">
        <f>VLOOKUP(B13,RMS!B:E,4,FALSE)</f>
        <v>317069.07654359</v>
      </c>
      <c r="K13" s="22">
        <f t="shared" si="1"/>
        <v>-4.5683759963139892E-3</v>
      </c>
      <c r="L13" s="22">
        <f t="shared" si="2"/>
        <v>2.5640998501330614E-4</v>
      </c>
      <c r="M13" s="32"/>
    </row>
    <row r="14" spans="1:13">
      <c r="A14" s="68"/>
      <c r="B14" s="12">
        <v>23</v>
      </c>
      <c r="C14" s="66" t="s">
        <v>16</v>
      </c>
      <c r="D14" s="66"/>
      <c r="E14" s="15">
        <f>VLOOKUP(C14,RA!B18:D43,3,0)</f>
        <v>1900005.4509999999</v>
      </c>
      <c r="F14" s="25">
        <f>VLOOKUP(C14,RA!B18:I47,8,0)</f>
        <v>276400.65860000002</v>
      </c>
      <c r="G14" s="16">
        <f t="shared" si="0"/>
        <v>1623604.7923999999</v>
      </c>
      <c r="H14" s="27">
        <f>RA!J18</f>
        <v>14.5473613485965</v>
      </c>
      <c r="I14" s="20">
        <f>VLOOKUP(B14,RMS!B:D,3,FALSE)</f>
        <v>1900005.7644948701</v>
      </c>
      <c r="J14" s="21">
        <f>VLOOKUP(B14,RMS!B:E,4,FALSE)</f>
        <v>1623604.75770598</v>
      </c>
      <c r="K14" s="22">
        <f t="shared" si="1"/>
        <v>-0.31349487020634115</v>
      </c>
      <c r="L14" s="22">
        <f t="shared" si="2"/>
        <v>3.4694019937887788E-2</v>
      </c>
      <c r="M14" s="32"/>
    </row>
    <row r="15" spans="1:13">
      <c r="A15" s="68"/>
      <c r="B15" s="12">
        <v>24</v>
      </c>
      <c r="C15" s="66" t="s">
        <v>17</v>
      </c>
      <c r="D15" s="66"/>
      <c r="E15" s="15">
        <f>VLOOKUP(C15,RA!B18:D44,3,0)</f>
        <v>376486.64510000002</v>
      </c>
      <c r="F15" s="25">
        <f>VLOOKUP(C15,RA!B19:I48,8,0)</f>
        <v>42290.114099999999</v>
      </c>
      <c r="G15" s="16">
        <f t="shared" si="0"/>
        <v>334196.53100000002</v>
      </c>
      <c r="H15" s="27">
        <f>RA!J19</f>
        <v>11.232832465748499</v>
      </c>
      <c r="I15" s="20">
        <f>VLOOKUP(B15,RMS!B:D,3,FALSE)</f>
        <v>376486.60467692302</v>
      </c>
      <c r="J15" s="21">
        <f>VLOOKUP(B15,RMS!B:E,4,FALSE)</f>
        <v>334196.53211880301</v>
      </c>
      <c r="K15" s="22">
        <f t="shared" si="1"/>
        <v>4.0423077007289976E-2</v>
      </c>
      <c r="L15" s="22">
        <f t="shared" si="2"/>
        <v>-1.1188029893673956E-3</v>
      </c>
      <c r="M15" s="32"/>
    </row>
    <row r="16" spans="1:13">
      <c r="A16" s="68"/>
      <c r="B16" s="12">
        <v>25</v>
      </c>
      <c r="C16" s="66" t="s">
        <v>18</v>
      </c>
      <c r="D16" s="66"/>
      <c r="E16" s="15">
        <f>VLOOKUP(C16,RA!B20:D45,3,0)</f>
        <v>999405.1274</v>
      </c>
      <c r="F16" s="25">
        <f>VLOOKUP(C16,RA!B20:I49,8,0)</f>
        <v>105532.064</v>
      </c>
      <c r="G16" s="16">
        <f t="shared" si="0"/>
        <v>893873.06339999998</v>
      </c>
      <c r="H16" s="27">
        <f>RA!J20</f>
        <v>10.5594879500515</v>
      </c>
      <c r="I16" s="20">
        <f>VLOOKUP(B16,RMS!B:D,3,FALSE)</f>
        <v>999405.30630000005</v>
      </c>
      <c r="J16" s="21">
        <f>VLOOKUP(B16,RMS!B:E,4,FALSE)</f>
        <v>893873.06339999998</v>
      </c>
      <c r="K16" s="22">
        <f t="shared" si="1"/>
        <v>-0.17890000005718321</v>
      </c>
      <c r="L16" s="22">
        <f t="shared" si="2"/>
        <v>0</v>
      </c>
      <c r="M16" s="32"/>
    </row>
    <row r="17" spans="1:13">
      <c r="A17" s="68"/>
      <c r="B17" s="12">
        <v>26</v>
      </c>
      <c r="C17" s="66" t="s">
        <v>19</v>
      </c>
      <c r="D17" s="66"/>
      <c r="E17" s="15">
        <f>VLOOKUP(C17,RA!B20:D46,3,0)</f>
        <v>357380.4474</v>
      </c>
      <c r="F17" s="25">
        <f>VLOOKUP(C17,RA!B21:I50,8,0)</f>
        <v>59599.505299999997</v>
      </c>
      <c r="G17" s="16">
        <f t="shared" si="0"/>
        <v>297780.94209999999</v>
      </c>
      <c r="H17" s="27">
        <f>RA!J21</f>
        <v>16.676767219246599</v>
      </c>
      <c r="I17" s="20">
        <f>VLOOKUP(B17,RMS!B:D,3,FALSE)</f>
        <v>357379.74589884997</v>
      </c>
      <c r="J17" s="21">
        <f>VLOOKUP(B17,RMS!B:E,4,FALSE)</f>
        <v>297780.94189913798</v>
      </c>
      <c r="K17" s="22">
        <f t="shared" si="1"/>
        <v>0.70150115003343672</v>
      </c>
      <c r="L17" s="22">
        <f t="shared" si="2"/>
        <v>2.008620067499578E-4</v>
      </c>
      <c r="M17" s="32"/>
    </row>
    <row r="18" spans="1:13">
      <c r="A18" s="68"/>
      <c r="B18" s="12">
        <v>27</v>
      </c>
      <c r="C18" s="66" t="s">
        <v>20</v>
      </c>
      <c r="D18" s="66"/>
      <c r="E18" s="15">
        <f>VLOOKUP(C18,RA!B22:D47,3,0)</f>
        <v>1320720.1625000001</v>
      </c>
      <c r="F18" s="25">
        <f>VLOOKUP(C18,RA!B22:I51,8,0)</f>
        <v>71490.805600000007</v>
      </c>
      <c r="G18" s="16">
        <f t="shared" si="0"/>
        <v>1249229.3569</v>
      </c>
      <c r="H18" s="27">
        <f>RA!J22</f>
        <v>5.41301690016412</v>
      </c>
      <c r="I18" s="20">
        <f>VLOOKUP(B18,RMS!B:D,3,FALSE)</f>
        <v>1320721.3190339201</v>
      </c>
      <c r="J18" s="21">
        <f>VLOOKUP(B18,RMS!B:E,4,FALSE)</f>
        <v>1249229.35962655</v>
      </c>
      <c r="K18" s="22">
        <f t="shared" si="1"/>
        <v>-1.1565339199732989</v>
      </c>
      <c r="L18" s="22">
        <f t="shared" si="2"/>
        <v>-2.726549981161952E-3</v>
      </c>
      <c r="M18" s="32"/>
    </row>
    <row r="19" spans="1:13">
      <c r="A19" s="68"/>
      <c r="B19" s="12">
        <v>29</v>
      </c>
      <c r="C19" s="66" t="s">
        <v>21</v>
      </c>
      <c r="D19" s="66"/>
      <c r="E19" s="15">
        <f>VLOOKUP(C19,RA!B22:D48,3,0)</f>
        <v>2371962.3234999999</v>
      </c>
      <c r="F19" s="25">
        <f>VLOOKUP(C19,RA!B23:I52,8,0)</f>
        <v>239201.54620000001</v>
      </c>
      <c r="G19" s="16">
        <f t="shared" si="0"/>
        <v>2132760.7772999997</v>
      </c>
      <c r="H19" s="27">
        <f>RA!J23</f>
        <v>10.0845423989299</v>
      </c>
      <c r="I19" s="20">
        <f>VLOOKUP(B19,RMS!B:D,3,FALSE)</f>
        <v>2371963.7839863198</v>
      </c>
      <c r="J19" s="21">
        <f>VLOOKUP(B19,RMS!B:E,4,FALSE)</f>
        <v>2132760.8049829099</v>
      </c>
      <c r="K19" s="22">
        <f t="shared" si="1"/>
        <v>-1.460486319847405</v>
      </c>
      <c r="L19" s="22">
        <f t="shared" si="2"/>
        <v>-2.7682910207659006E-2</v>
      </c>
      <c r="M19" s="32"/>
    </row>
    <row r="20" spans="1:13">
      <c r="A20" s="68"/>
      <c r="B20" s="12">
        <v>31</v>
      </c>
      <c r="C20" s="66" t="s">
        <v>22</v>
      </c>
      <c r="D20" s="66"/>
      <c r="E20" s="15">
        <f>VLOOKUP(C20,RA!B24:D49,3,0)</f>
        <v>282461.03360000002</v>
      </c>
      <c r="F20" s="25">
        <f>VLOOKUP(C20,RA!B24:I53,8,0)</f>
        <v>40086.5291</v>
      </c>
      <c r="G20" s="16">
        <f t="shared" si="0"/>
        <v>242374.50450000004</v>
      </c>
      <c r="H20" s="27">
        <f>RA!J24</f>
        <v>14.1918793502567</v>
      </c>
      <c r="I20" s="20">
        <f>VLOOKUP(B20,RMS!B:D,3,FALSE)</f>
        <v>282461.12757457799</v>
      </c>
      <c r="J20" s="21">
        <f>VLOOKUP(B20,RMS!B:E,4,FALSE)</f>
        <v>242374.49688897401</v>
      </c>
      <c r="K20" s="22">
        <f t="shared" si="1"/>
        <v>-9.3974577961489558E-2</v>
      </c>
      <c r="L20" s="22">
        <f t="shared" si="2"/>
        <v>7.6110260270070285E-3</v>
      </c>
      <c r="M20" s="32"/>
    </row>
    <row r="21" spans="1:13">
      <c r="A21" s="68"/>
      <c r="B21" s="12">
        <v>32</v>
      </c>
      <c r="C21" s="66" t="s">
        <v>23</v>
      </c>
      <c r="D21" s="66"/>
      <c r="E21" s="15">
        <f>VLOOKUP(C21,RA!B24:D50,3,0)</f>
        <v>251446.8339</v>
      </c>
      <c r="F21" s="25">
        <f>VLOOKUP(C21,RA!B25:I54,8,0)</f>
        <v>24097.1682</v>
      </c>
      <c r="G21" s="16">
        <f t="shared" si="0"/>
        <v>227349.66570000001</v>
      </c>
      <c r="H21" s="27">
        <f>RA!J25</f>
        <v>9.5834048996550099</v>
      </c>
      <c r="I21" s="20">
        <f>VLOOKUP(B21,RMS!B:D,3,FALSE)</f>
        <v>251446.80119102201</v>
      </c>
      <c r="J21" s="21">
        <f>VLOOKUP(B21,RMS!B:E,4,FALSE)</f>
        <v>227349.66654786401</v>
      </c>
      <c r="K21" s="22">
        <f t="shared" si="1"/>
        <v>3.2708977989386767E-2</v>
      </c>
      <c r="L21" s="22">
        <f t="shared" si="2"/>
        <v>-8.478639938402921E-4</v>
      </c>
      <c r="M21" s="32"/>
    </row>
    <row r="22" spans="1:13">
      <c r="A22" s="68"/>
      <c r="B22" s="12">
        <v>33</v>
      </c>
      <c r="C22" s="66" t="s">
        <v>24</v>
      </c>
      <c r="D22" s="66"/>
      <c r="E22" s="15">
        <f>VLOOKUP(C22,RA!B26:D51,3,0)</f>
        <v>573564.41480000003</v>
      </c>
      <c r="F22" s="25">
        <f>VLOOKUP(C22,RA!B26:I55,8,0)</f>
        <v>116478.7294</v>
      </c>
      <c r="G22" s="16">
        <f t="shared" si="0"/>
        <v>457085.68540000002</v>
      </c>
      <c r="H22" s="27">
        <f>RA!J26</f>
        <v>20.3078723844149</v>
      </c>
      <c r="I22" s="20">
        <f>VLOOKUP(B22,RMS!B:D,3,FALSE)</f>
        <v>573564.32706861</v>
      </c>
      <c r="J22" s="21">
        <f>VLOOKUP(B22,RMS!B:E,4,FALSE)</f>
        <v>457085.67069518601</v>
      </c>
      <c r="K22" s="22">
        <f t="shared" si="1"/>
        <v>8.7731390027329326E-2</v>
      </c>
      <c r="L22" s="22">
        <f t="shared" si="2"/>
        <v>1.4704814006108791E-2</v>
      </c>
      <c r="M22" s="32"/>
    </row>
    <row r="23" spans="1:13">
      <c r="A23" s="68"/>
      <c r="B23" s="12">
        <v>34</v>
      </c>
      <c r="C23" s="66" t="s">
        <v>25</v>
      </c>
      <c r="D23" s="66"/>
      <c r="E23" s="15">
        <f>VLOOKUP(C23,RA!B26:D52,3,0)</f>
        <v>258774.25870000001</v>
      </c>
      <c r="F23" s="25">
        <f>VLOOKUP(C23,RA!B27:I56,8,0)</f>
        <v>63051.15</v>
      </c>
      <c r="G23" s="16">
        <f t="shared" si="0"/>
        <v>195723.10870000001</v>
      </c>
      <c r="H23" s="27">
        <f>RA!J27</f>
        <v>24.3653098715263</v>
      </c>
      <c r="I23" s="20">
        <f>VLOOKUP(B23,RMS!B:D,3,FALSE)</f>
        <v>258774.002393034</v>
      </c>
      <c r="J23" s="21">
        <f>VLOOKUP(B23,RMS!B:E,4,FALSE)</f>
        <v>195723.10080241499</v>
      </c>
      <c r="K23" s="22">
        <f t="shared" si="1"/>
        <v>0.25630696601001546</v>
      </c>
      <c r="L23" s="22">
        <f t="shared" si="2"/>
        <v>7.8975850192364305E-3</v>
      </c>
      <c r="M23" s="32"/>
    </row>
    <row r="24" spans="1:13">
      <c r="A24" s="68"/>
      <c r="B24" s="12">
        <v>35</v>
      </c>
      <c r="C24" s="66" t="s">
        <v>26</v>
      </c>
      <c r="D24" s="66"/>
      <c r="E24" s="15">
        <f>VLOOKUP(C24,RA!B28:D53,3,0)</f>
        <v>831779.71239999996</v>
      </c>
      <c r="F24" s="25">
        <f>VLOOKUP(C24,RA!B28:I57,8,0)</f>
        <v>47967.678599999999</v>
      </c>
      <c r="G24" s="16">
        <f t="shared" si="0"/>
        <v>783812.03379999998</v>
      </c>
      <c r="H24" s="27">
        <f>RA!J28</f>
        <v>5.7668728732989996</v>
      </c>
      <c r="I24" s="20">
        <f>VLOOKUP(B24,RMS!B:D,3,FALSE)</f>
        <v>831781.36065221205</v>
      </c>
      <c r="J24" s="21">
        <f>VLOOKUP(B24,RMS!B:E,4,FALSE)</f>
        <v>783812.03686460201</v>
      </c>
      <c r="K24" s="22">
        <f t="shared" si="1"/>
        <v>-1.6482522120932117</v>
      </c>
      <c r="L24" s="22">
        <f t="shared" si="2"/>
        <v>-3.0646020313724875E-3</v>
      </c>
      <c r="M24" s="32"/>
    </row>
    <row r="25" spans="1:13">
      <c r="A25" s="68"/>
      <c r="B25" s="12">
        <v>36</v>
      </c>
      <c r="C25" s="66" t="s">
        <v>27</v>
      </c>
      <c r="D25" s="66"/>
      <c r="E25" s="15">
        <f>VLOOKUP(C25,RA!B28:D54,3,0)</f>
        <v>554270.23219999997</v>
      </c>
      <c r="F25" s="25">
        <f>VLOOKUP(C25,RA!B29:I58,8,0)</f>
        <v>92842.282300000006</v>
      </c>
      <c r="G25" s="16">
        <f t="shared" si="0"/>
        <v>461427.94989999995</v>
      </c>
      <c r="H25" s="27">
        <f>RA!J29</f>
        <v>16.750364155673999</v>
      </c>
      <c r="I25" s="20">
        <f>VLOOKUP(B25,RMS!B:D,3,FALSE)</f>
        <v>554270.23285132705</v>
      </c>
      <c r="J25" s="21">
        <f>VLOOKUP(B25,RMS!B:E,4,FALSE)</f>
        <v>461427.94702045002</v>
      </c>
      <c r="K25" s="22">
        <f t="shared" si="1"/>
        <v>-6.5132707823067904E-4</v>
      </c>
      <c r="L25" s="22">
        <f t="shared" si="2"/>
        <v>2.8795499238185585E-3</v>
      </c>
      <c r="M25" s="32"/>
    </row>
    <row r="26" spans="1:13">
      <c r="A26" s="68"/>
      <c r="B26" s="12">
        <v>37</v>
      </c>
      <c r="C26" s="66" t="s">
        <v>67</v>
      </c>
      <c r="D26" s="66"/>
      <c r="E26" s="15">
        <f>VLOOKUP(C26,RA!B30:D55,3,0)</f>
        <v>1028181.5924</v>
      </c>
      <c r="F26" s="25">
        <f>VLOOKUP(C26,RA!B30:I59,8,0)</f>
        <v>140572.5766</v>
      </c>
      <c r="G26" s="16">
        <f t="shared" si="0"/>
        <v>887609.01579999994</v>
      </c>
      <c r="H26" s="27">
        <f>RA!J30</f>
        <v>13.6719600544368</v>
      </c>
      <c r="I26" s="20">
        <f>VLOOKUP(B26,RMS!B:D,3,FALSE)</f>
        <v>1028181.6012177001</v>
      </c>
      <c r="J26" s="21">
        <f>VLOOKUP(B26,RMS!B:E,4,FALSE)</f>
        <v>887609.02947239997</v>
      </c>
      <c r="K26" s="22">
        <f t="shared" si="1"/>
        <v>-8.8177000870928168E-3</v>
      </c>
      <c r="L26" s="22">
        <f t="shared" si="2"/>
        <v>-1.3672400033101439E-2</v>
      </c>
      <c r="M26" s="32"/>
    </row>
    <row r="27" spans="1:13">
      <c r="A27" s="68"/>
      <c r="B27" s="12">
        <v>38</v>
      </c>
      <c r="C27" s="66" t="s">
        <v>29</v>
      </c>
      <c r="D27" s="66"/>
      <c r="E27" s="15">
        <f>VLOOKUP(C27,RA!B30:D56,3,0)</f>
        <v>1217808.7023</v>
      </c>
      <c r="F27" s="25">
        <f>VLOOKUP(C27,RA!B31:I60,8,0)</f>
        <v>-10306.6947</v>
      </c>
      <c r="G27" s="16">
        <f t="shared" si="0"/>
        <v>1228115.3970000001</v>
      </c>
      <c r="H27" s="27">
        <f>RA!J31</f>
        <v>-0.84633117504698296</v>
      </c>
      <c r="I27" s="20">
        <f>VLOOKUP(B27,RMS!B:D,3,FALSE)</f>
        <v>1217808.75854513</v>
      </c>
      <c r="J27" s="21">
        <f>VLOOKUP(B27,RMS!B:E,4,FALSE)</f>
        <v>1228115.4082778799</v>
      </c>
      <c r="K27" s="22">
        <f t="shared" si="1"/>
        <v>-5.6245130021125078E-2</v>
      </c>
      <c r="L27" s="22">
        <f t="shared" si="2"/>
        <v>-1.1277879821136594E-2</v>
      </c>
      <c r="M27" s="32"/>
    </row>
    <row r="28" spans="1:13">
      <c r="A28" s="68"/>
      <c r="B28" s="12">
        <v>39</v>
      </c>
      <c r="C28" s="66" t="s">
        <v>30</v>
      </c>
      <c r="D28" s="66"/>
      <c r="E28" s="15">
        <f>VLOOKUP(C28,RA!B32:D57,3,0)</f>
        <v>110508.9806</v>
      </c>
      <c r="F28" s="25">
        <f>VLOOKUP(C28,RA!B32:I61,8,0)</f>
        <v>24824.944100000001</v>
      </c>
      <c r="G28" s="16">
        <f t="shared" si="0"/>
        <v>85684.036499999987</v>
      </c>
      <c r="H28" s="27">
        <f>RA!J32</f>
        <v>22.464187041826701</v>
      </c>
      <c r="I28" s="20">
        <f>VLOOKUP(B28,RMS!B:D,3,FALSE)</f>
        <v>110508.89759028101</v>
      </c>
      <c r="J28" s="21">
        <f>VLOOKUP(B28,RMS!B:E,4,FALSE)</f>
        <v>85684.050703098706</v>
      </c>
      <c r="K28" s="22">
        <f t="shared" si="1"/>
        <v>8.3009718990069814E-2</v>
      </c>
      <c r="L28" s="22">
        <f t="shared" si="2"/>
        <v>-1.4203098719008267E-2</v>
      </c>
      <c r="M28" s="32"/>
    </row>
    <row r="29" spans="1:13">
      <c r="A29" s="68"/>
      <c r="B29" s="12">
        <v>40</v>
      </c>
      <c r="C29" s="66" t="s">
        <v>69</v>
      </c>
      <c r="D29" s="66"/>
      <c r="E29" s="15">
        <f>VLOOKUP(C29,RA!B32:D58,3,0)</f>
        <v>0</v>
      </c>
      <c r="F29" s="25">
        <f>VLOOKUP(C29,RA!B33:I62,8,0)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2"/>
    </row>
    <row r="30" spans="1:13">
      <c r="A30" s="68"/>
      <c r="B30" s="12">
        <v>42</v>
      </c>
      <c r="C30" s="66" t="s">
        <v>31</v>
      </c>
      <c r="D30" s="66"/>
      <c r="E30" s="15">
        <f>VLOOKUP(C30,RA!B34:D60,3,0)</f>
        <v>169551.90599999999</v>
      </c>
      <c r="F30" s="25">
        <f>VLOOKUP(C30,RA!B34:I64,8,0)</f>
        <v>27046.302199999998</v>
      </c>
      <c r="G30" s="16">
        <f t="shared" si="0"/>
        <v>142505.60379999998</v>
      </c>
      <c r="H30" s="27">
        <f>RA!J34</f>
        <v>15.951635601194599</v>
      </c>
      <c r="I30" s="20">
        <f>VLOOKUP(B30,RMS!B:D,3,FALSE)</f>
        <v>169551.91589999999</v>
      </c>
      <c r="J30" s="21">
        <f>VLOOKUP(B30,RMS!B:E,4,FALSE)</f>
        <v>142505.5943</v>
      </c>
      <c r="K30" s="22">
        <f t="shared" si="1"/>
        <v>-9.9000000045634806E-3</v>
      </c>
      <c r="L30" s="22">
        <f t="shared" si="2"/>
        <v>9.4999999855645001E-3</v>
      </c>
      <c r="M30" s="32"/>
    </row>
    <row r="31" spans="1:13" s="36" customFormat="1" ht="12" thickBot="1">
      <c r="A31" s="68"/>
      <c r="B31" s="12">
        <v>43</v>
      </c>
      <c r="C31" s="43" t="s">
        <v>77</v>
      </c>
      <c r="D31" s="42"/>
      <c r="E31" s="15">
        <f>VLOOKUP(C31,RA!B35:D61,3,0)</f>
        <v>0</v>
      </c>
      <c r="F31" s="25">
        <f>VLOOKUP(C31,RA!B35:I65,8,0)</f>
        <v>0</v>
      </c>
      <c r="G31" s="16">
        <f t="shared" si="0"/>
        <v>0</v>
      </c>
      <c r="H31" s="27">
        <f>RA!J35</f>
        <v>0</v>
      </c>
      <c r="I31" s="20">
        <f>VLOOKUP(B31,RMS!B:D,3,FALSE)</f>
        <v>0</v>
      </c>
      <c r="J31" s="21">
        <f>VLOOKUP(B31,RMS!B:E,4,FALSE)</f>
        <v>0</v>
      </c>
      <c r="K31" s="22">
        <f t="shared" si="1"/>
        <v>0</v>
      </c>
      <c r="L31" s="22">
        <f t="shared" si="2"/>
        <v>0</v>
      </c>
    </row>
    <row r="32" spans="1:13" s="35" customFormat="1" ht="12" thickBot="1">
      <c r="A32" s="68"/>
      <c r="B32" s="12">
        <v>70</v>
      </c>
      <c r="C32" s="69" t="s">
        <v>64</v>
      </c>
      <c r="D32" s="70"/>
      <c r="E32" s="15">
        <f>VLOOKUP(C32,RA!B34:D61,3,0)</f>
        <v>103602.65</v>
      </c>
      <c r="F32" s="25">
        <f>VLOOKUP(C32,RA!B34:I65,8,0)</f>
        <v>4052.45</v>
      </c>
      <c r="G32" s="16">
        <f t="shared" si="0"/>
        <v>99550.2</v>
      </c>
      <c r="H32" s="27">
        <f>RA!J34</f>
        <v>15.951635601194599</v>
      </c>
      <c r="I32" s="20">
        <f>VLOOKUP(B32,RMS!B:D,3,FALSE)</f>
        <v>103602.65</v>
      </c>
      <c r="J32" s="21">
        <f>VLOOKUP(B32,RMS!B:E,4,FALSE)</f>
        <v>99550.2</v>
      </c>
      <c r="K32" s="22">
        <f t="shared" si="1"/>
        <v>0</v>
      </c>
      <c r="L32" s="22">
        <f t="shared" si="2"/>
        <v>0</v>
      </c>
    </row>
    <row r="33" spans="1:13">
      <c r="A33" s="68"/>
      <c r="B33" s="12">
        <v>71</v>
      </c>
      <c r="C33" s="66" t="s">
        <v>35</v>
      </c>
      <c r="D33" s="66"/>
      <c r="E33" s="15">
        <f>VLOOKUP(C33,RA!B34:D61,3,0)</f>
        <v>121780.4</v>
      </c>
      <c r="F33" s="25">
        <f>VLOOKUP(C33,RA!B34:I65,8,0)</f>
        <v>-15698.06</v>
      </c>
      <c r="G33" s="16">
        <f t="shared" si="0"/>
        <v>137478.46</v>
      </c>
      <c r="H33" s="27">
        <f>RA!J34</f>
        <v>15.951635601194599</v>
      </c>
      <c r="I33" s="20">
        <f>VLOOKUP(B33,RMS!B:D,3,FALSE)</f>
        <v>121780.4</v>
      </c>
      <c r="J33" s="21">
        <f>VLOOKUP(B33,RMS!B:E,4,FALSE)</f>
        <v>137478.46</v>
      </c>
      <c r="K33" s="22">
        <f t="shared" si="1"/>
        <v>0</v>
      </c>
      <c r="L33" s="22">
        <f t="shared" si="2"/>
        <v>0</v>
      </c>
      <c r="M33" s="32"/>
    </row>
    <row r="34" spans="1:13">
      <c r="A34" s="68"/>
      <c r="B34" s="12">
        <v>72</v>
      </c>
      <c r="C34" s="66" t="s">
        <v>36</v>
      </c>
      <c r="D34" s="66"/>
      <c r="E34" s="15">
        <f>VLOOKUP(C34,RA!B34:D62,3,0)</f>
        <v>80980.36</v>
      </c>
      <c r="F34" s="25">
        <f>VLOOKUP(C34,RA!B34:I66,8,0)</f>
        <v>-1466.11</v>
      </c>
      <c r="G34" s="16">
        <f t="shared" si="0"/>
        <v>82446.47</v>
      </c>
      <c r="H34" s="27">
        <f>RA!J35</f>
        <v>0</v>
      </c>
      <c r="I34" s="20">
        <f>VLOOKUP(B34,RMS!B:D,3,FALSE)</f>
        <v>80980.36</v>
      </c>
      <c r="J34" s="21">
        <f>VLOOKUP(B34,RMS!B:E,4,FALSE)</f>
        <v>82446.47</v>
      </c>
      <c r="K34" s="22">
        <f t="shared" si="1"/>
        <v>0</v>
      </c>
      <c r="L34" s="22">
        <f t="shared" si="2"/>
        <v>0</v>
      </c>
      <c r="M34" s="32"/>
    </row>
    <row r="35" spans="1:13">
      <c r="A35" s="68"/>
      <c r="B35" s="12">
        <v>73</v>
      </c>
      <c r="C35" s="66" t="s">
        <v>37</v>
      </c>
      <c r="D35" s="66"/>
      <c r="E35" s="15">
        <f>VLOOKUP(C35,RA!B34:D63,3,0)</f>
        <v>131040.25</v>
      </c>
      <c r="F35" s="25">
        <f>VLOOKUP(C35,RA!B34:I67,8,0)</f>
        <v>-12488.07</v>
      </c>
      <c r="G35" s="16">
        <f t="shared" si="0"/>
        <v>143528.32000000001</v>
      </c>
      <c r="H35" s="27">
        <f>RA!J34</f>
        <v>15.951635601194599</v>
      </c>
      <c r="I35" s="20">
        <f>VLOOKUP(B35,RMS!B:D,3,FALSE)</f>
        <v>131040.25</v>
      </c>
      <c r="J35" s="21">
        <f>VLOOKUP(B35,RMS!B:E,4,FALSE)</f>
        <v>143528.32000000001</v>
      </c>
      <c r="K35" s="22">
        <f t="shared" si="1"/>
        <v>0</v>
      </c>
      <c r="L35" s="22">
        <f t="shared" si="2"/>
        <v>0</v>
      </c>
      <c r="M35" s="32"/>
    </row>
    <row r="36" spans="1:13" s="35" customFormat="1">
      <c r="A36" s="68"/>
      <c r="B36" s="12">
        <v>74</v>
      </c>
      <c r="C36" s="66" t="s">
        <v>65</v>
      </c>
      <c r="D36" s="66"/>
      <c r="E36" s="15">
        <f>VLOOKUP(C36,RA!B35:D64,3,0)</f>
        <v>0</v>
      </c>
      <c r="F36" s="25">
        <f>VLOOKUP(C36,RA!B35:I68,8,0)</f>
        <v>0</v>
      </c>
      <c r="G36" s="16">
        <f t="shared" si="0"/>
        <v>0</v>
      </c>
      <c r="H36" s="27">
        <f>RA!J35</f>
        <v>0</v>
      </c>
      <c r="I36" s="20">
        <f>VLOOKUP(B36,RMS!B:D,3,FALSE)</f>
        <v>0</v>
      </c>
      <c r="J36" s="21">
        <f>VLOOKUP(B36,RMS!B:E,4,FALSE)</f>
        <v>0</v>
      </c>
      <c r="K36" s="22">
        <f t="shared" si="1"/>
        <v>0</v>
      </c>
      <c r="L36" s="22">
        <f t="shared" si="2"/>
        <v>0</v>
      </c>
    </row>
    <row r="37" spans="1:13" ht="11.25" customHeight="1">
      <c r="A37" s="68"/>
      <c r="B37" s="12">
        <v>75</v>
      </c>
      <c r="C37" s="66" t="s">
        <v>32</v>
      </c>
      <c r="D37" s="66"/>
      <c r="E37" s="15">
        <f>VLOOKUP(C37,RA!B8:D64,3,0)</f>
        <v>75976.922500000001</v>
      </c>
      <c r="F37" s="25">
        <f>VLOOKUP(C37,RA!B8:I68,8,0)</f>
        <v>5496.7383</v>
      </c>
      <c r="G37" s="16">
        <f t="shared" si="0"/>
        <v>70480.184200000003</v>
      </c>
      <c r="H37" s="27">
        <f>RA!J35</f>
        <v>0</v>
      </c>
      <c r="I37" s="20">
        <f>VLOOKUP(B37,RMS!B:D,3,FALSE)</f>
        <v>75976.923076923107</v>
      </c>
      <c r="J37" s="21">
        <f>VLOOKUP(B37,RMS!B:E,4,FALSE)</f>
        <v>70480.183760683794</v>
      </c>
      <c r="K37" s="22">
        <f t="shared" si="1"/>
        <v>-5.7692310656420887E-4</v>
      </c>
      <c r="L37" s="22">
        <f t="shared" si="2"/>
        <v>4.3931620893999934E-4</v>
      </c>
      <c r="M37" s="32"/>
    </row>
    <row r="38" spans="1:13">
      <c r="A38" s="68"/>
      <c r="B38" s="12">
        <v>76</v>
      </c>
      <c r="C38" s="66" t="s">
        <v>33</v>
      </c>
      <c r="D38" s="66"/>
      <c r="E38" s="15">
        <f>VLOOKUP(C38,RA!B8:D65,3,0)</f>
        <v>277142.6777</v>
      </c>
      <c r="F38" s="25">
        <f>VLOOKUP(C38,RA!B8:I69,8,0)</f>
        <v>13592.5391</v>
      </c>
      <c r="G38" s="16">
        <f t="shared" si="0"/>
        <v>263550.13860000001</v>
      </c>
      <c r="H38" s="27">
        <f>RA!J36</f>
        <v>3.9115312204851902</v>
      </c>
      <c r="I38" s="20">
        <f>VLOOKUP(B38,RMS!B:D,3,FALSE)</f>
        <v>277142.672564957</v>
      </c>
      <c r="J38" s="21">
        <f>VLOOKUP(B38,RMS!B:E,4,FALSE)</f>
        <v>263550.13661709399</v>
      </c>
      <c r="K38" s="22">
        <f t="shared" si="1"/>
        <v>5.1350430003367364E-3</v>
      </c>
      <c r="L38" s="22">
        <f t="shared" si="2"/>
        <v>1.982906018383801E-3</v>
      </c>
      <c r="M38" s="32"/>
    </row>
    <row r="39" spans="1:13">
      <c r="A39" s="68"/>
      <c r="B39" s="12">
        <v>77</v>
      </c>
      <c r="C39" s="66" t="s">
        <v>38</v>
      </c>
      <c r="D39" s="66"/>
      <c r="E39" s="15">
        <f>VLOOKUP(C39,RA!B9:D66,3,0)</f>
        <v>50918.84</v>
      </c>
      <c r="F39" s="25">
        <f>VLOOKUP(C39,RA!B9:I70,8,0)</f>
        <v>-1944.45</v>
      </c>
      <c r="G39" s="16">
        <f t="shared" si="0"/>
        <v>52863.289999999994</v>
      </c>
      <c r="H39" s="27">
        <f>RA!J37</f>
        <v>-12.8904651323201</v>
      </c>
      <c r="I39" s="20">
        <f>VLOOKUP(B39,RMS!B:D,3,FALSE)</f>
        <v>50918.84</v>
      </c>
      <c r="J39" s="21">
        <f>VLOOKUP(B39,RMS!B:E,4,FALSE)</f>
        <v>52863.29</v>
      </c>
      <c r="K39" s="22">
        <f t="shared" si="1"/>
        <v>0</v>
      </c>
      <c r="L39" s="22">
        <f t="shared" si="2"/>
        <v>0</v>
      </c>
      <c r="M39" s="32"/>
    </row>
    <row r="40" spans="1:13">
      <c r="A40" s="68"/>
      <c r="B40" s="12">
        <v>78</v>
      </c>
      <c r="C40" s="66" t="s">
        <v>39</v>
      </c>
      <c r="D40" s="66"/>
      <c r="E40" s="15">
        <f>VLOOKUP(C40,RA!B10:D67,3,0)</f>
        <v>42988.92</v>
      </c>
      <c r="F40" s="25">
        <f>VLOOKUP(C40,RA!B10:I71,8,0)</f>
        <v>5015.47</v>
      </c>
      <c r="G40" s="16">
        <f t="shared" si="0"/>
        <v>37973.449999999997</v>
      </c>
      <c r="H40" s="27">
        <f>RA!J38</f>
        <v>-1.8104513242470199</v>
      </c>
      <c r="I40" s="20">
        <f>VLOOKUP(B40,RMS!B:D,3,FALSE)</f>
        <v>42988.92</v>
      </c>
      <c r="J40" s="21">
        <f>VLOOKUP(B40,RMS!B:E,4,FALSE)</f>
        <v>37973.449999999997</v>
      </c>
      <c r="K40" s="22">
        <f t="shared" si="1"/>
        <v>0</v>
      </c>
      <c r="L40" s="22">
        <f t="shared" si="2"/>
        <v>0</v>
      </c>
      <c r="M40" s="32"/>
    </row>
    <row r="41" spans="1:13" s="36" customFormat="1">
      <c r="A41" s="68"/>
      <c r="B41" s="12">
        <v>9101</v>
      </c>
      <c r="C41" s="71" t="s">
        <v>71</v>
      </c>
      <c r="D41" s="72"/>
      <c r="E41" s="15">
        <f>VLOOKUP(C41,RA!B11:D68,3,0)</f>
        <v>0</v>
      </c>
      <c r="F41" s="25">
        <f>VLOOKUP(C41,RA!B11:I72,8,0)</f>
        <v>0</v>
      </c>
      <c r="G41" s="16">
        <f t="shared" si="0"/>
        <v>0</v>
      </c>
      <c r="H41" s="27">
        <f>RA!J39</f>
        <v>-9.5299497673424796</v>
      </c>
      <c r="I41" s="20">
        <f>VLOOKUP(B41,RMS!B:D,3,FALSE)</f>
        <v>0</v>
      </c>
      <c r="J41" s="21">
        <f>VLOOKUP(B41,RMS!B:E,4,FALSE)</f>
        <v>0</v>
      </c>
      <c r="K41" s="22">
        <f t="shared" si="1"/>
        <v>0</v>
      </c>
      <c r="L41" s="22">
        <f t="shared" si="2"/>
        <v>0</v>
      </c>
    </row>
    <row r="42" spans="1:13">
      <c r="A42" s="68"/>
      <c r="B42" s="12">
        <v>99</v>
      </c>
      <c r="C42" s="66" t="s">
        <v>34</v>
      </c>
      <c r="D42" s="66"/>
      <c r="E42" s="15">
        <f>VLOOKUP(C42,RA!B8:D68,3,0)</f>
        <v>8784.9300999999996</v>
      </c>
      <c r="F42" s="25">
        <f>VLOOKUP(C42,RA!B8:I72,8,0)</f>
        <v>740.91869999999994</v>
      </c>
      <c r="G42" s="16">
        <f t="shared" si="0"/>
        <v>8044.0113999999994</v>
      </c>
      <c r="H42" s="27">
        <f>RA!J39</f>
        <v>-9.5299497673424796</v>
      </c>
      <c r="I42" s="20">
        <f>VLOOKUP(B42,RMS!B:D,3,FALSE)</f>
        <v>8784.9300355495106</v>
      </c>
      <c r="J42" s="21">
        <f>VLOOKUP(B42,RMS!B:E,4,FALSE)</f>
        <v>8044.0118599198204</v>
      </c>
      <c r="K42" s="22">
        <f t="shared" si="1"/>
        <v>6.4450488935108297E-5</v>
      </c>
      <c r="L42" s="22">
        <f t="shared" si="2"/>
        <v>-4.599198209689348E-4</v>
      </c>
      <c r="M42" s="32"/>
    </row>
  </sheetData>
  <mergeCells count="41"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38:D38"/>
    <mergeCell ref="C39:D39"/>
    <mergeCell ref="C42:D42"/>
    <mergeCell ref="C40:D40"/>
    <mergeCell ref="C10:D10"/>
    <mergeCell ref="C23:D23"/>
    <mergeCell ref="C24:D24"/>
    <mergeCell ref="C25:D25"/>
    <mergeCell ref="C26:D26"/>
    <mergeCell ref="C28:D28"/>
    <mergeCell ref="C41:D41"/>
    <mergeCell ref="C2:D2"/>
    <mergeCell ref="C4:D4"/>
    <mergeCell ref="C5:D5"/>
    <mergeCell ref="C6:D6"/>
    <mergeCell ref="C7:D7"/>
    <mergeCell ref="A3:D3"/>
    <mergeCell ref="A4:A42"/>
    <mergeCell ref="C30:D30"/>
    <mergeCell ref="C33:D33"/>
    <mergeCell ref="C34:D34"/>
    <mergeCell ref="C35:D35"/>
    <mergeCell ref="C37:D37"/>
    <mergeCell ref="C32:D32"/>
    <mergeCell ref="C36:D36"/>
    <mergeCell ref="C29:D29"/>
    <mergeCell ref="C27:D27"/>
  </mergeCells>
  <phoneticPr fontId="46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W46"/>
  <sheetViews>
    <sheetView workbookViewId="0">
      <selection sqref="A1:XFD1048576"/>
    </sheetView>
  </sheetViews>
  <sheetFormatPr defaultRowHeight="11.25"/>
  <cols>
    <col min="1" max="1" width="8" style="41" customWidth="1"/>
    <col min="2" max="3" width="9.140625" style="41"/>
    <col min="4" max="5" width="13.140625" style="41" bestFit="1" customWidth="1"/>
    <col min="6" max="7" width="14" style="41" bestFit="1" customWidth="1"/>
    <col min="8" max="8" width="9.140625" style="41"/>
    <col min="9" max="9" width="14" style="41" bestFit="1" customWidth="1"/>
    <col min="10" max="10" width="9.140625" style="41"/>
    <col min="11" max="11" width="14" style="41" bestFit="1" customWidth="1"/>
    <col min="12" max="12" width="12" style="41" bestFit="1" customWidth="1"/>
    <col min="13" max="13" width="14" style="41" bestFit="1" customWidth="1"/>
    <col min="14" max="15" width="15.85546875" style="41" bestFit="1" customWidth="1"/>
    <col min="16" max="16" width="10.5703125" style="41" bestFit="1" customWidth="1"/>
    <col min="17" max="18" width="12" style="41" bestFit="1" customWidth="1"/>
    <col min="19" max="20" width="9.140625" style="41"/>
    <col min="21" max="21" width="12" style="41" bestFit="1" customWidth="1"/>
    <col min="22" max="22" width="41.140625" style="41" bestFit="1" customWidth="1"/>
    <col min="23" max="16384" width="9.140625" style="41"/>
  </cols>
  <sheetData>
    <row r="1" spans="1:23" ht="12.75">
      <c r="A1" s="73"/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44" t="s">
        <v>45</v>
      </c>
      <c r="W1" s="75"/>
    </row>
    <row r="2" spans="1:23" ht="12.75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  <c r="U2" s="73"/>
      <c r="V2" s="44"/>
      <c r="W2" s="75"/>
    </row>
    <row r="3" spans="1:23" ht="23.25" thickBot="1">
      <c r="A3" s="73"/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  <c r="U3" s="73"/>
      <c r="V3" s="45" t="s">
        <v>46</v>
      </c>
      <c r="W3" s="75"/>
    </row>
    <row r="4" spans="1:23" ht="12.75" thickTop="1" thickBot="1">
      <c r="A4" s="74"/>
      <c r="B4" s="74"/>
      <c r="C4" s="74"/>
      <c r="D4" s="74"/>
      <c r="E4" s="74"/>
      <c r="F4" s="74"/>
      <c r="G4" s="74"/>
      <c r="H4" s="74"/>
      <c r="I4" s="74"/>
      <c r="J4" s="74"/>
      <c r="K4" s="74"/>
      <c r="L4" s="74"/>
      <c r="M4" s="74"/>
      <c r="N4" s="74"/>
      <c r="O4" s="74"/>
      <c r="P4" s="74"/>
      <c r="Q4" s="74"/>
      <c r="R4" s="74"/>
      <c r="S4" s="74"/>
      <c r="T4" s="74"/>
      <c r="U4" s="74"/>
      <c r="W4" s="75"/>
    </row>
    <row r="5" spans="1:23" ht="22.5" thickTop="1" thickBot="1">
      <c r="A5" s="46"/>
      <c r="B5" s="47"/>
      <c r="C5" s="48"/>
      <c r="D5" s="49" t="s">
        <v>0</v>
      </c>
      <c r="E5" s="49" t="s">
        <v>73</v>
      </c>
      <c r="F5" s="49" t="s">
        <v>74</v>
      </c>
      <c r="G5" s="49" t="s">
        <v>47</v>
      </c>
      <c r="H5" s="49" t="s">
        <v>48</v>
      </c>
      <c r="I5" s="49" t="s">
        <v>1</v>
      </c>
      <c r="J5" s="49" t="s">
        <v>2</v>
      </c>
      <c r="K5" s="49" t="s">
        <v>49</v>
      </c>
      <c r="L5" s="49" t="s">
        <v>50</v>
      </c>
      <c r="M5" s="49" t="s">
        <v>51</v>
      </c>
      <c r="N5" s="49" t="s">
        <v>52</v>
      </c>
      <c r="O5" s="49" t="s">
        <v>53</v>
      </c>
      <c r="P5" s="49" t="s">
        <v>75</v>
      </c>
      <c r="Q5" s="49" t="s">
        <v>76</v>
      </c>
      <c r="R5" s="49" t="s">
        <v>54</v>
      </c>
      <c r="S5" s="49" t="s">
        <v>55</v>
      </c>
      <c r="T5" s="49" t="s">
        <v>56</v>
      </c>
      <c r="U5" s="50" t="s">
        <v>57</v>
      </c>
    </row>
    <row r="6" spans="1:23" ht="12" thickBot="1">
      <c r="A6" s="51" t="s">
        <v>3</v>
      </c>
      <c r="B6" s="76" t="s">
        <v>4</v>
      </c>
      <c r="C6" s="77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2"/>
    </row>
    <row r="7" spans="1:23" ht="12" thickBot="1">
      <c r="A7" s="78" t="s">
        <v>5</v>
      </c>
      <c r="B7" s="79"/>
      <c r="C7" s="80"/>
      <c r="D7" s="53">
        <v>16111418.0529</v>
      </c>
      <c r="E7" s="53">
        <v>17362156.329700001</v>
      </c>
      <c r="F7" s="54">
        <v>92.7961812285928</v>
      </c>
      <c r="G7" s="53">
        <v>19794847.6294</v>
      </c>
      <c r="H7" s="54">
        <v>-18.608021872465599</v>
      </c>
      <c r="I7" s="53">
        <v>1827968.358</v>
      </c>
      <c r="J7" s="54">
        <v>11.3457943428572</v>
      </c>
      <c r="K7" s="53">
        <v>2316959.6255999999</v>
      </c>
      <c r="L7" s="54">
        <v>11.7048621387657</v>
      </c>
      <c r="M7" s="54">
        <v>-0.21104867870685101</v>
      </c>
      <c r="N7" s="53">
        <v>79465512.599700004</v>
      </c>
      <c r="O7" s="53">
        <v>4137212440.1960001</v>
      </c>
      <c r="P7" s="53">
        <v>915926</v>
      </c>
      <c r="Q7" s="53">
        <v>1077332</v>
      </c>
      <c r="R7" s="54">
        <v>-14.9820111163504</v>
      </c>
      <c r="S7" s="53">
        <v>17.590305388099001</v>
      </c>
      <c r="T7" s="53">
        <v>21.3253634546268</v>
      </c>
      <c r="U7" s="55">
        <v>-21.233616950475302</v>
      </c>
    </row>
    <row r="8" spans="1:23" ht="12" thickBot="1">
      <c r="A8" s="81">
        <v>42555</v>
      </c>
      <c r="B8" s="69" t="s">
        <v>6</v>
      </c>
      <c r="C8" s="70"/>
      <c r="D8" s="56">
        <v>518413.28720000002</v>
      </c>
      <c r="E8" s="56">
        <v>639304.96950000001</v>
      </c>
      <c r="F8" s="57">
        <v>81.090138812068204</v>
      </c>
      <c r="G8" s="56">
        <v>674872.3835</v>
      </c>
      <c r="H8" s="57">
        <v>-23.1835084862381</v>
      </c>
      <c r="I8" s="56">
        <v>145174.06210000001</v>
      </c>
      <c r="J8" s="57">
        <v>28.003538042803498</v>
      </c>
      <c r="K8" s="56">
        <v>165182.4368</v>
      </c>
      <c r="L8" s="57">
        <v>24.476099606170902</v>
      </c>
      <c r="M8" s="57">
        <v>-0.121128947408772</v>
      </c>
      <c r="N8" s="56">
        <v>2375942.0795</v>
      </c>
      <c r="O8" s="56">
        <v>147485009.6505</v>
      </c>
      <c r="P8" s="56">
        <v>23807</v>
      </c>
      <c r="Q8" s="56">
        <v>27845</v>
      </c>
      <c r="R8" s="57">
        <v>-14.5017058717903</v>
      </c>
      <c r="S8" s="56">
        <v>21.775666283025998</v>
      </c>
      <c r="T8" s="56">
        <v>23.8879234476567</v>
      </c>
      <c r="U8" s="58">
        <v>-9.7000805264781302</v>
      </c>
    </row>
    <row r="9" spans="1:23" ht="12" thickBot="1">
      <c r="A9" s="82"/>
      <c r="B9" s="69" t="s">
        <v>7</v>
      </c>
      <c r="C9" s="70"/>
      <c r="D9" s="56">
        <v>97451.1106</v>
      </c>
      <c r="E9" s="56">
        <v>109595.1247</v>
      </c>
      <c r="F9" s="57">
        <v>88.9192022608283</v>
      </c>
      <c r="G9" s="56">
        <v>137212.65779999999</v>
      </c>
      <c r="H9" s="57">
        <v>-28.978046076445899</v>
      </c>
      <c r="I9" s="56">
        <v>21024.240699999998</v>
      </c>
      <c r="J9" s="57">
        <v>21.5741417112182</v>
      </c>
      <c r="K9" s="56">
        <v>30035.093499999999</v>
      </c>
      <c r="L9" s="57">
        <v>21.889448088512999</v>
      </c>
      <c r="M9" s="57">
        <v>-0.30001081235189098</v>
      </c>
      <c r="N9" s="56">
        <v>428678.9558</v>
      </c>
      <c r="O9" s="56">
        <v>20836090.030699998</v>
      </c>
      <c r="P9" s="56">
        <v>5190</v>
      </c>
      <c r="Q9" s="56">
        <v>6587</v>
      </c>
      <c r="R9" s="57">
        <v>-21.2084408683771</v>
      </c>
      <c r="S9" s="56">
        <v>18.776707244701399</v>
      </c>
      <c r="T9" s="56">
        <v>19.030061059663002</v>
      </c>
      <c r="U9" s="58">
        <v>-1.3492984241585699</v>
      </c>
    </row>
    <row r="10" spans="1:23" ht="12" thickBot="1">
      <c r="A10" s="82"/>
      <c r="B10" s="69" t="s">
        <v>8</v>
      </c>
      <c r="C10" s="70"/>
      <c r="D10" s="56">
        <v>144292.712</v>
      </c>
      <c r="E10" s="56">
        <v>185849.8468</v>
      </c>
      <c r="F10" s="57">
        <v>77.639403251851405</v>
      </c>
      <c r="G10" s="56">
        <v>196508.2838</v>
      </c>
      <c r="H10" s="57">
        <v>-26.571689900433601</v>
      </c>
      <c r="I10" s="56">
        <v>43571.368000000002</v>
      </c>
      <c r="J10" s="57">
        <v>30.196513320783701</v>
      </c>
      <c r="K10" s="56">
        <v>50454.124000000003</v>
      </c>
      <c r="L10" s="57">
        <v>25.675316594465102</v>
      </c>
      <c r="M10" s="57">
        <v>-0.13641612328855399</v>
      </c>
      <c r="N10" s="56">
        <v>649703.49309999996</v>
      </c>
      <c r="O10" s="56">
        <v>36931629.8825</v>
      </c>
      <c r="P10" s="56">
        <v>99655</v>
      </c>
      <c r="Q10" s="56">
        <v>115716</v>
      </c>
      <c r="R10" s="57">
        <v>-13.879670918455499</v>
      </c>
      <c r="S10" s="56">
        <v>1.4479224524609899</v>
      </c>
      <c r="T10" s="56">
        <v>1.5384476684296</v>
      </c>
      <c r="U10" s="58">
        <v>-6.2520762638047502</v>
      </c>
    </row>
    <row r="11" spans="1:23" ht="12" thickBot="1">
      <c r="A11" s="82"/>
      <c r="B11" s="69" t="s">
        <v>9</v>
      </c>
      <c r="C11" s="70"/>
      <c r="D11" s="56">
        <v>53952.338199999998</v>
      </c>
      <c r="E11" s="56">
        <v>55310.406000000003</v>
      </c>
      <c r="F11" s="57">
        <v>97.544643226809796</v>
      </c>
      <c r="G11" s="56">
        <v>67556.772800000006</v>
      </c>
      <c r="H11" s="57">
        <v>-20.137780471360799</v>
      </c>
      <c r="I11" s="56">
        <v>13438.3902</v>
      </c>
      <c r="J11" s="57">
        <v>24.907892129131099</v>
      </c>
      <c r="K11" s="56">
        <v>15493.0311</v>
      </c>
      <c r="L11" s="57">
        <v>22.9333499186924</v>
      </c>
      <c r="M11" s="57">
        <v>-0.132617102924424</v>
      </c>
      <c r="N11" s="56">
        <v>247177.4755</v>
      </c>
      <c r="O11" s="56">
        <v>12524458.100400001</v>
      </c>
      <c r="P11" s="56">
        <v>2674</v>
      </c>
      <c r="Q11" s="56">
        <v>3587</v>
      </c>
      <c r="R11" s="57">
        <v>-25.453024811820502</v>
      </c>
      <c r="S11" s="56">
        <v>20.176641062079302</v>
      </c>
      <c r="T11" s="56">
        <v>19.2710325620296</v>
      </c>
      <c r="U11" s="58">
        <v>4.48840070685387</v>
      </c>
    </row>
    <row r="12" spans="1:23" ht="12" thickBot="1">
      <c r="A12" s="82"/>
      <c r="B12" s="69" t="s">
        <v>10</v>
      </c>
      <c r="C12" s="70"/>
      <c r="D12" s="56">
        <v>143578.27729999999</v>
      </c>
      <c r="E12" s="56">
        <v>121900.89230000001</v>
      </c>
      <c r="F12" s="57">
        <v>117.782794359414</v>
      </c>
      <c r="G12" s="56">
        <v>164230.8897</v>
      </c>
      <c r="H12" s="57">
        <v>-12.575351955850699</v>
      </c>
      <c r="I12" s="56">
        <v>22544.486499999999</v>
      </c>
      <c r="J12" s="57">
        <v>15.7018783927142</v>
      </c>
      <c r="K12" s="56">
        <v>25585.8815</v>
      </c>
      <c r="L12" s="57">
        <v>15.579213841402</v>
      </c>
      <c r="M12" s="57">
        <v>-0.11887004948412699</v>
      </c>
      <c r="N12" s="56">
        <v>827409.39809999999</v>
      </c>
      <c r="O12" s="56">
        <v>45478091.006899998</v>
      </c>
      <c r="P12" s="56">
        <v>1871</v>
      </c>
      <c r="Q12" s="56">
        <v>2558</v>
      </c>
      <c r="R12" s="57">
        <v>-26.856919468334599</v>
      </c>
      <c r="S12" s="56">
        <v>76.738790646712999</v>
      </c>
      <c r="T12" s="56">
        <v>90.854788506645804</v>
      </c>
      <c r="U12" s="58">
        <v>-18.394866196053901</v>
      </c>
    </row>
    <row r="13" spans="1:23" ht="12" thickBot="1">
      <c r="A13" s="82"/>
      <c r="B13" s="69" t="s">
        <v>11</v>
      </c>
      <c r="C13" s="70"/>
      <c r="D13" s="56">
        <v>240929.53630000001</v>
      </c>
      <c r="E13" s="56">
        <v>287821.5528</v>
      </c>
      <c r="F13" s="57">
        <v>83.707955139626407</v>
      </c>
      <c r="G13" s="56">
        <v>302925.42050000001</v>
      </c>
      <c r="H13" s="57">
        <v>-20.465725226252498</v>
      </c>
      <c r="I13" s="56">
        <v>74329.111499999999</v>
      </c>
      <c r="J13" s="57">
        <v>30.850975202744401</v>
      </c>
      <c r="K13" s="56">
        <v>75012.257500000007</v>
      </c>
      <c r="L13" s="57">
        <v>24.7626156220851</v>
      </c>
      <c r="M13" s="57">
        <v>-9.1071249255500007E-3</v>
      </c>
      <c r="N13" s="56">
        <v>1019122.1869</v>
      </c>
      <c r="O13" s="56">
        <v>63788385.578699999</v>
      </c>
      <c r="P13" s="56">
        <v>10823</v>
      </c>
      <c r="Q13" s="56">
        <v>12582</v>
      </c>
      <c r="R13" s="57">
        <v>-13.980289302177701</v>
      </c>
      <c r="S13" s="56">
        <v>22.260882962210101</v>
      </c>
      <c r="T13" s="56">
        <v>22.5190143935781</v>
      </c>
      <c r="U13" s="58">
        <v>-1.15957409149593</v>
      </c>
    </row>
    <row r="14" spans="1:23" ht="12" thickBot="1">
      <c r="A14" s="82"/>
      <c r="B14" s="69" t="s">
        <v>12</v>
      </c>
      <c r="C14" s="70"/>
      <c r="D14" s="56">
        <v>116739.4984</v>
      </c>
      <c r="E14" s="56">
        <v>152212.7237</v>
      </c>
      <c r="F14" s="57">
        <v>76.694967123829201</v>
      </c>
      <c r="G14" s="56">
        <v>213521.38070000001</v>
      </c>
      <c r="H14" s="57">
        <v>-45.326553239171702</v>
      </c>
      <c r="I14" s="56">
        <v>26516.988799999999</v>
      </c>
      <c r="J14" s="57">
        <v>22.714667412002498</v>
      </c>
      <c r="K14" s="56">
        <v>41028.413999999997</v>
      </c>
      <c r="L14" s="57">
        <v>19.215131461539901</v>
      </c>
      <c r="M14" s="57">
        <v>-0.35369208276001102</v>
      </c>
      <c r="N14" s="56">
        <v>511721.95760000002</v>
      </c>
      <c r="O14" s="56">
        <v>29084606.021600001</v>
      </c>
      <c r="P14" s="56">
        <v>2656</v>
      </c>
      <c r="Q14" s="56">
        <v>3617</v>
      </c>
      <c r="R14" s="57">
        <v>-26.568979817528302</v>
      </c>
      <c r="S14" s="56">
        <v>43.9531243975904</v>
      </c>
      <c r="T14" s="56">
        <v>41.255036273154602</v>
      </c>
      <c r="U14" s="58">
        <v>6.1385582058501598</v>
      </c>
    </row>
    <row r="15" spans="1:23" ht="12" thickBot="1">
      <c r="A15" s="82"/>
      <c r="B15" s="69" t="s">
        <v>13</v>
      </c>
      <c r="C15" s="70"/>
      <c r="D15" s="56">
        <v>91282.423599999995</v>
      </c>
      <c r="E15" s="56">
        <v>133088.77619999999</v>
      </c>
      <c r="F15" s="57">
        <v>68.587619637304897</v>
      </c>
      <c r="G15" s="56">
        <v>136651.5674</v>
      </c>
      <c r="H15" s="57">
        <v>-33.200602571353997</v>
      </c>
      <c r="I15" s="56">
        <v>21616.3531</v>
      </c>
      <c r="J15" s="57">
        <v>23.6807396730864</v>
      </c>
      <c r="K15" s="56">
        <v>20708.1541</v>
      </c>
      <c r="L15" s="57">
        <v>15.1539821269551</v>
      </c>
      <c r="M15" s="57">
        <v>4.3857071741609001E-2</v>
      </c>
      <c r="N15" s="56">
        <v>400426.16800000001</v>
      </c>
      <c r="O15" s="56">
        <v>24421194.2905</v>
      </c>
      <c r="P15" s="56">
        <v>4489</v>
      </c>
      <c r="Q15" s="56">
        <v>5323</v>
      </c>
      <c r="R15" s="57">
        <v>-15.6678564719143</v>
      </c>
      <c r="S15" s="56">
        <v>20.3346900423257</v>
      </c>
      <c r="T15" s="56">
        <v>20.948595960924301</v>
      </c>
      <c r="U15" s="58">
        <v>-3.0190079972735702</v>
      </c>
    </row>
    <row r="16" spans="1:23" ht="12" thickBot="1">
      <c r="A16" s="82"/>
      <c r="B16" s="69" t="s">
        <v>14</v>
      </c>
      <c r="C16" s="70"/>
      <c r="D16" s="56">
        <v>835957.6666</v>
      </c>
      <c r="E16" s="56">
        <v>949069.65289999999</v>
      </c>
      <c r="F16" s="57">
        <v>88.0818034846682</v>
      </c>
      <c r="G16" s="56">
        <v>956058.32909999997</v>
      </c>
      <c r="H16" s="57">
        <v>-12.562064347377101</v>
      </c>
      <c r="I16" s="56">
        <v>47048.219599999997</v>
      </c>
      <c r="J16" s="57">
        <v>5.6280624581570198</v>
      </c>
      <c r="K16" s="56">
        <v>56869.543599999997</v>
      </c>
      <c r="L16" s="57">
        <v>5.9483340993990401</v>
      </c>
      <c r="M16" s="57">
        <v>-0.172699187970976</v>
      </c>
      <c r="N16" s="56">
        <v>3828794.7165000001</v>
      </c>
      <c r="O16" s="56">
        <v>210216070.06110001</v>
      </c>
      <c r="P16" s="56">
        <v>49531</v>
      </c>
      <c r="Q16" s="56">
        <v>58559</v>
      </c>
      <c r="R16" s="57">
        <v>-15.416929933912799</v>
      </c>
      <c r="S16" s="56">
        <v>16.877463943792801</v>
      </c>
      <c r="T16" s="56">
        <v>18.704859741457302</v>
      </c>
      <c r="U16" s="58">
        <v>-10.8274312050102</v>
      </c>
    </row>
    <row r="17" spans="1:21" ht="12" thickBot="1">
      <c r="A17" s="82"/>
      <c r="B17" s="69" t="s">
        <v>15</v>
      </c>
      <c r="C17" s="70"/>
      <c r="D17" s="56">
        <v>371297.42859999998</v>
      </c>
      <c r="E17" s="56">
        <v>480891.14159999997</v>
      </c>
      <c r="F17" s="57">
        <v>77.210286586821994</v>
      </c>
      <c r="G17" s="56">
        <v>487003.03129999997</v>
      </c>
      <c r="H17" s="57">
        <v>-23.7587027725755</v>
      </c>
      <c r="I17" s="56">
        <v>54228.351799999997</v>
      </c>
      <c r="J17" s="57">
        <v>14.605097591026</v>
      </c>
      <c r="K17" s="56">
        <v>63294.927499999998</v>
      </c>
      <c r="L17" s="57">
        <v>12.996824132909699</v>
      </c>
      <c r="M17" s="57">
        <v>-0.14324332230256501</v>
      </c>
      <c r="N17" s="56">
        <v>2478712.5093</v>
      </c>
      <c r="O17" s="56">
        <v>225656120.53420001</v>
      </c>
      <c r="P17" s="56">
        <v>10937</v>
      </c>
      <c r="Q17" s="56">
        <v>13105</v>
      </c>
      <c r="R17" s="57">
        <v>-16.5433040824113</v>
      </c>
      <c r="S17" s="56">
        <v>33.948745414647497</v>
      </c>
      <c r="T17" s="56">
        <v>38.2457803204884</v>
      </c>
      <c r="U17" s="58">
        <v>-12.6574188629275</v>
      </c>
    </row>
    <row r="18" spans="1:21" ht="12" customHeight="1" thickBot="1">
      <c r="A18" s="82"/>
      <c r="B18" s="69" t="s">
        <v>16</v>
      </c>
      <c r="C18" s="70"/>
      <c r="D18" s="56">
        <v>1900005.4509999999</v>
      </c>
      <c r="E18" s="56">
        <v>2024066.7239000001</v>
      </c>
      <c r="F18" s="57">
        <v>93.870692530285893</v>
      </c>
      <c r="G18" s="56">
        <v>2422864.7343000001</v>
      </c>
      <c r="H18" s="57">
        <v>-21.580209406575101</v>
      </c>
      <c r="I18" s="56">
        <v>276400.65860000002</v>
      </c>
      <c r="J18" s="57">
        <v>14.5473613485965</v>
      </c>
      <c r="K18" s="56">
        <v>376487.00870000001</v>
      </c>
      <c r="L18" s="57">
        <v>15.5389198319721</v>
      </c>
      <c r="M18" s="57">
        <v>-0.26584277222631297</v>
      </c>
      <c r="N18" s="56">
        <v>7977608.7706000004</v>
      </c>
      <c r="O18" s="56">
        <v>435200721.12840003</v>
      </c>
      <c r="P18" s="56">
        <v>84822</v>
      </c>
      <c r="Q18" s="56">
        <v>98623</v>
      </c>
      <c r="R18" s="57">
        <v>-13.9936931547408</v>
      </c>
      <c r="S18" s="56">
        <v>22.3999133597416</v>
      </c>
      <c r="T18" s="56">
        <v>22.630813720937301</v>
      </c>
      <c r="U18" s="58">
        <v>-1.0308091709439999</v>
      </c>
    </row>
    <row r="19" spans="1:21" ht="12" customHeight="1" thickBot="1">
      <c r="A19" s="82"/>
      <c r="B19" s="69" t="s">
        <v>17</v>
      </c>
      <c r="C19" s="70"/>
      <c r="D19" s="56">
        <v>376486.64510000002</v>
      </c>
      <c r="E19" s="56">
        <v>472137.18229999999</v>
      </c>
      <c r="F19" s="57">
        <v>79.740943779508797</v>
      </c>
      <c r="G19" s="56">
        <v>508835.05239999999</v>
      </c>
      <c r="H19" s="57">
        <v>-26.010080609768899</v>
      </c>
      <c r="I19" s="56">
        <v>42290.114099999999</v>
      </c>
      <c r="J19" s="57">
        <v>11.232832465748499</v>
      </c>
      <c r="K19" s="56">
        <v>45585.287300000004</v>
      </c>
      <c r="L19" s="57">
        <v>8.9587553147114907</v>
      </c>
      <c r="M19" s="57">
        <v>-7.2285892996883996E-2</v>
      </c>
      <c r="N19" s="56">
        <v>2054681.9919</v>
      </c>
      <c r="O19" s="56">
        <v>129064823.81110001</v>
      </c>
      <c r="P19" s="56">
        <v>8734</v>
      </c>
      <c r="Q19" s="56">
        <v>10414</v>
      </c>
      <c r="R19" s="57">
        <v>-16.1321298252353</v>
      </c>
      <c r="S19" s="56">
        <v>43.105867311655601</v>
      </c>
      <c r="T19" s="56">
        <v>56.193220049932798</v>
      </c>
      <c r="U19" s="58">
        <v>-30.360954446538699</v>
      </c>
    </row>
    <row r="20" spans="1:21" ht="12" thickBot="1">
      <c r="A20" s="82"/>
      <c r="B20" s="69" t="s">
        <v>18</v>
      </c>
      <c r="C20" s="70"/>
      <c r="D20" s="56">
        <v>999405.1274</v>
      </c>
      <c r="E20" s="56">
        <v>1017532.6939</v>
      </c>
      <c r="F20" s="57">
        <v>98.2184782259408</v>
      </c>
      <c r="G20" s="56">
        <v>1082586.6906999999</v>
      </c>
      <c r="H20" s="57">
        <v>-7.6835937495421396</v>
      </c>
      <c r="I20" s="56">
        <v>105532.064</v>
      </c>
      <c r="J20" s="57">
        <v>10.5594879500515</v>
      </c>
      <c r="K20" s="56">
        <v>94950.388699999996</v>
      </c>
      <c r="L20" s="57">
        <v>8.7706961036630808</v>
      </c>
      <c r="M20" s="57">
        <v>0.11144425467739</v>
      </c>
      <c r="N20" s="56">
        <v>4520034.4270000001</v>
      </c>
      <c r="O20" s="56">
        <v>235142237.25979999</v>
      </c>
      <c r="P20" s="56">
        <v>41112</v>
      </c>
      <c r="Q20" s="56">
        <v>49262</v>
      </c>
      <c r="R20" s="57">
        <v>-16.544192278023601</v>
      </c>
      <c r="S20" s="56">
        <v>24.309328843160099</v>
      </c>
      <c r="T20" s="56">
        <v>27.000553256059401</v>
      </c>
      <c r="U20" s="58">
        <v>-11.0707474906553</v>
      </c>
    </row>
    <row r="21" spans="1:21" ht="12" customHeight="1" thickBot="1">
      <c r="A21" s="82"/>
      <c r="B21" s="69" t="s">
        <v>19</v>
      </c>
      <c r="C21" s="70"/>
      <c r="D21" s="56">
        <v>357380.4474</v>
      </c>
      <c r="E21" s="56">
        <v>415738.06349999999</v>
      </c>
      <c r="F21" s="57">
        <v>85.962888360834498</v>
      </c>
      <c r="G21" s="56">
        <v>422687.32429999998</v>
      </c>
      <c r="H21" s="57">
        <v>-15.450398709768001</v>
      </c>
      <c r="I21" s="56">
        <v>59599.505299999997</v>
      </c>
      <c r="J21" s="57">
        <v>16.676767219246599</v>
      </c>
      <c r="K21" s="56">
        <v>47971.5147</v>
      </c>
      <c r="L21" s="57">
        <v>11.3491727672327</v>
      </c>
      <c r="M21" s="57">
        <v>0.24239365116399</v>
      </c>
      <c r="N21" s="56">
        <v>1463001.3570999999</v>
      </c>
      <c r="O21" s="56">
        <v>78286806.535999998</v>
      </c>
      <c r="P21" s="56">
        <v>30741</v>
      </c>
      <c r="Q21" s="56">
        <v>34706</v>
      </c>
      <c r="R21" s="57">
        <v>-11.424537543940501</v>
      </c>
      <c r="S21" s="56">
        <v>11.6255309651605</v>
      </c>
      <c r="T21" s="56">
        <v>11.6635370195355</v>
      </c>
      <c r="U21" s="58">
        <v>-0.326918869244678</v>
      </c>
    </row>
    <row r="22" spans="1:21" ht="12" customHeight="1" thickBot="1">
      <c r="A22" s="82"/>
      <c r="B22" s="69" t="s">
        <v>20</v>
      </c>
      <c r="C22" s="70"/>
      <c r="D22" s="56">
        <v>1320720.1625000001</v>
      </c>
      <c r="E22" s="56">
        <v>1492328.5973</v>
      </c>
      <c r="F22" s="57">
        <v>88.500626798247794</v>
      </c>
      <c r="G22" s="56">
        <v>1522093.8223999999</v>
      </c>
      <c r="H22" s="57">
        <v>-13.2300425201437</v>
      </c>
      <c r="I22" s="56">
        <v>71490.805600000007</v>
      </c>
      <c r="J22" s="57">
        <v>5.41301690016412</v>
      </c>
      <c r="K22" s="56">
        <v>209053.46170000001</v>
      </c>
      <c r="L22" s="57">
        <v>13.734597606497699</v>
      </c>
      <c r="M22" s="57">
        <v>-0.65802620526517697</v>
      </c>
      <c r="N22" s="56">
        <v>5739014.7742999997</v>
      </c>
      <c r="O22" s="56">
        <v>270995105.51410002</v>
      </c>
      <c r="P22" s="56">
        <v>79314</v>
      </c>
      <c r="Q22" s="56">
        <v>93445</v>
      </c>
      <c r="R22" s="57">
        <v>-15.1222644336241</v>
      </c>
      <c r="S22" s="56">
        <v>16.651791140277901</v>
      </c>
      <c r="T22" s="56">
        <v>17.057894458772498</v>
      </c>
      <c r="U22" s="58">
        <v>-2.4387966139712498</v>
      </c>
    </row>
    <row r="23" spans="1:21" ht="12" thickBot="1">
      <c r="A23" s="82"/>
      <c r="B23" s="69" t="s">
        <v>21</v>
      </c>
      <c r="C23" s="70"/>
      <c r="D23" s="56">
        <v>2371962.3234999999</v>
      </c>
      <c r="E23" s="56">
        <v>2771667.1523000002</v>
      </c>
      <c r="F23" s="57">
        <v>85.578902269404395</v>
      </c>
      <c r="G23" s="56">
        <v>2919128.7415</v>
      </c>
      <c r="H23" s="57">
        <v>-18.744168772729001</v>
      </c>
      <c r="I23" s="56">
        <v>239201.54620000001</v>
      </c>
      <c r="J23" s="57">
        <v>10.0845423989299</v>
      </c>
      <c r="K23" s="56">
        <v>350660.17170000001</v>
      </c>
      <c r="L23" s="57">
        <v>12.0124942320911</v>
      </c>
      <c r="M23" s="57">
        <v>-0.31785367856192198</v>
      </c>
      <c r="N23" s="56">
        <v>10750817.258300001</v>
      </c>
      <c r="O23" s="56">
        <v>606406258.92900002</v>
      </c>
      <c r="P23" s="56">
        <v>72762</v>
      </c>
      <c r="Q23" s="56">
        <v>87426</v>
      </c>
      <c r="R23" s="57">
        <v>-16.773042344382699</v>
      </c>
      <c r="S23" s="56">
        <v>32.598915965751402</v>
      </c>
      <c r="T23" s="56">
        <v>35.721865657813503</v>
      </c>
      <c r="U23" s="58">
        <v>-9.5799188394580401</v>
      </c>
    </row>
    <row r="24" spans="1:21" ht="12" thickBot="1">
      <c r="A24" s="82"/>
      <c r="B24" s="69" t="s">
        <v>22</v>
      </c>
      <c r="C24" s="70"/>
      <c r="D24" s="56">
        <v>282461.03360000002</v>
      </c>
      <c r="E24" s="56">
        <v>272853.33360000001</v>
      </c>
      <c r="F24" s="57">
        <v>103.521195754964</v>
      </c>
      <c r="G24" s="56">
        <v>339405.55109999998</v>
      </c>
      <c r="H24" s="57">
        <v>-16.7777213175934</v>
      </c>
      <c r="I24" s="56">
        <v>40086.5291</v>
      </c>
      <c r="J24" s="57">
        <v>14.1918793502567</v>
      </c>
      <c r="K24" s="56">
        <v>53026.542200000004</v>
      </c>
      <c r="L24" s="57">
        <v>15.623357375311899</v>
      </c>
      <c r="M24" s="57">
        <v>-0.24402898177283</v>
      </c>
      <c r="N24" s="56">
        <v>1308545.5418</v>
      </c>
      <c r="O24" s="56">
        <v>56549671.5568</v>
      </c>
      <c r="P24" s="56">
        <v>28027</v>
      </c>
      <c r="Q24" s="56">
        <v>33740</v>
      </c>
      <c r="R24" s="57">
        <v>-16.932424422051</v>
      </c>
      <c r="S24" s="56">
        <v>10.0781758161773</v>
      </c>
      <c r="T24" s="56">
        <v>10.774762951985799</v>
      </c>
      <c r="U24" s="58">
        <v>-6.9118375042670701</v>
      </c>
    </row>
    <row r="25" spans="1:21" ht="12" thickBot="1">
      <c r="A25" s="82"/>
      <c r="B25" s="69" t="s">
        <v>23</v>
      </c>
      <c r="C25" s="70"/>
      <c r="D25" s="56">
        <v>251446.8339</v>
      </c>
      <c r="E25" s="56">
        <v>280250.49200000003</v>
      </c>
      <c r="F25" s="57">
        <v>89.722173940019402</v>
      </c>
      <c r="G25" s="56">
        <v>307403.07169999997</v>
      </c>
      <c r="H25" s="57">
        <v>-18.2028883090045</v>
      </c>
      <c r="I25" s="56">
        <v>24097.1682</v>
      </c>
      <c r="J25" s="57">
        <v>9.5834048996550099</v>
      </c>
      <c r="K25" s="56">
        <v>24846.730200000002</v>
      </c>
      <c r="L25" s="57">
        <v>8.0827852703594196</v>
      </c>
      <c r="M25" s="57">
        <v>-3.0167430239975999E-2</v>
      </c>
      <c r="N25" s="56">
        <v>1227974.5152</v>
      </c>
      <c r="O25" s="56">
        <v>69522325.907100007</v>
      </c>
      <c r="P25" s="56">
        <v>16938</v>
      </c>
      <c r="Q25" s="56">
        <v>21964</v>
      </c>
      <c r="R25" s="57">
        <v>-22.882899289746899</v>
      </c>
      <c r="S25" s="56">
        <v>14.845131296493101</v>
      </c>
      <c r="T25" s="56">
        <v>16.071884656710999</v>
      </c>
      <c r="U25" s="58">
        <v>-8.2636747073277093</v>
      </c>
    </row>
    <row r="26" spans="1:21" ht="12" thickBot="1">
      <c r="A26" s="82"/>
      <c r="B26" s="69" t="s">
        <v>24</v>
      </c>
      <c r="C26" s="70"/>
      <c r="D26" s="56">
        <v>573564.41480000003</v>
      </c>
      <c r="E26" s="56">
        <v>663820.74639999995</v>
      </c>
      <c r="F26" s="57">
        <v>86.403508463772198</v>
      </c>
      <c r="G26" s="56">
        <v>669703.81000000006</v>
      </c>
      <c r="H26" s="57">
        <v>-14.3555096692671</v>
      </c>
      <c r="I26" s="56">
        <v>116478.7294</v>
      </c>
      <c r="J26" s="57">
        <v>20.3078723844149</v>
      </c>
      <c r="K26" s="56">
        <v>137001.1857</v>
      </c>
      <c r="L26" s="57">
        <v>20.456981676720599</v>
      </c>
      <c r="M26" s="57">
        <v>-0.14979765463445899</v>
      </c>
      <c r="N26" s="56">
        <v>2519336.9437000002</v>
      </c>
      <c r="O26" s="56">
        <v>133532574.9311</v>
      </c>
      <c r="P26" s="56">
        <v>40886</v>
      </c>
      <c r="Q26" s="56">
        <v>47896</v>
      </c>
      <c r="R26" s="57">
        <v>-14.6358777350927</v>
      </c>
      <c r="S26" s="56">
        <v>14.0283817150125</v>
      </c>
      <c r="T26" s="56">
        <v>13.9566582031902</v>
      </c>
      <c r="U26" s="58">
        <v>0.51127431003300305</v>
      </c>
    </row>
    <row r="27" spans="1:21" ht="12" thickBot="1">
      <c r="A27" s="82"/>
      <c r="B27" s="69" t="s">
        <v>25</v>
      </c>
      <c r="C27" s="70"/>
      <c r="D27" s="56">
        <v>258774.25870000001</v>
      </c>
      <c r="E27" s="56">
        <v>261573.4045</v>
      </c>
      <c r="F27" s="57">
        <v>98.929881344263407</v>
      </c>
      <c r="G27" s="56">
        <v>315099.87640000001</v>
      </c>
      <c r="H27" s="57">
        <v>-17.8754807343999</v>
      </c>
      <c r="I27" s="56">
        <v>63051.15</v>
      </c>
      <c r="J27" s="57">
        <v>24.3653098715263</v>
      </c>
      <c r="K27" s="56">
        <v>86476.597899999993</v>
      </c>
      <c r="L27" s="57">
        <v>27.444186550623499</v>
      </c>
      <c r="M27" s="57">
        <v>-0.27088771377302301</v>
      </c>
      <c r="N27" s="56">
        <v>1057806.0159</v>
      </c>
      <c r="O27" s="56">
        <v>45196301.893399999</v>
      </c>
      <c r="P27" s="56">
        <v>32266</v>
      </c>
      <c r="Q27" s="56">
        <v>36958</v>
      </c>
      <c r="R27" s="57">
        <v>-12.695492180312799</v>
      </c>
      <c r="S27" s="56">
        <v>8.0200290925432398</v>
      </c>
      <c r="T27" s="56">
        <v>8.0683921992532106</v>
      </c>
      <c r="U27" s="58">
        <v>-0.60302906824783797</v>
      </c>
    </row>
    <row r="28" spans="1:21" ht="12" thickBot="1">
      <c r="A28" s="82"/>
      <c r="B28" s="69" t="s">
        <v>26</v>
      </c>
      <c r="C28" s="70"/>
      <c r="D28" s="56">
        <v>831779.71239999996</v>
      </c>
      <c r="E28" s="56">
        <v>856070.14800000004</v>
      </c>
      <c r="F28" s="57">
        <v>97.162564813555406</v>
      </c>
      <c r="G28" s="56">
        <v>960882.848</v>
      </c>
      <c r="H28" s="57">
        <v>-13.4358872019329</v>
      </c>
      <c r="I28" s="56">
        <v>47967.678599999999</v>
      </c>
      <c r="J28" s="57">
        <v>5.7668728732989996</v>
      </c>
      <c r="K28" s="56">
        <v>36851.453300000001</v>
      </c>
      <c r="L28" s="57">
        <v>3.8351661054938502</v>
      </c>
      <c r="M28" s="57">
        <v>0.30164957700596301</v>
      </c>
      <c r="N28" s="56">
        <v>3865585.0591000002</v>
      </c>
      <c r="O28" s="56">
        <v>192648247.69490001</v>
      </c>
      <c r="P28" s="56">
        <v>38463</v>
      </c>
      <c r="Q28" s="56">
        <v>45436</v>
      </c>
      <c r="R28" s="57">
        <v>-15.346861519500001</v>
      </c>
      <c r="S28" s="56">
        <v>21.625450755271299</v>
      </c>
      <c r="T28" s="56">
        <v>23.2312156703935</v>
      </c>
      <c r="U28" s="58">
        <v>-7.4253477224321403</v>
      </c>
    </row>
    <row r="29" spans="1:21" ht="12" thickBot="1">
      <c r="A29" s="82"/>
      <c r="B29" s="69" t="s">
        <v>27</v>
      </c>
      <c r="C29" s="70"/>
      <c r="D29" s="56">
        <v>554270.23219999997</v>
      </c>
      <c r="E29" s="56">
        <v>599735.68969999999</v>
      </c>
      <c r="F29" s="57">
        <v>92.419084226462701</v>
      </c>
      <c r="G29" s="56">
        <v>663693.14850000001</v>
      </c>
      <c r="H29" s="57">
        <v>-16.486973919695401</v>
      </c>
      <c r="I29" s="56">
        <v>92842.282300000006</v>
      </c>
      <c r="J29" s="57">
        <v>16.750364155673999</v>
      </c>
      <c r="K29" s="56">
        <v>102068.3587</v>
      </c>
      <c r="L29" s="57">
        <v>15.3788477296598</v>
      </c>
      <c r="M29" s="57">
        <v>-9.0391150769038003E-2</v>
      </c>
      <c r="N29" s="56">
        <v>2330212.1716999998</v>
      </c>
      <c r="O29" s="56">
        <v>142167098.86989999</v>
      </c>
      <c r="P29" s="56">
        <v>91514</v>
      </c>
      <c r="Q29" s="56">
        <v>99714</v>
      </c>
      <c r="R29" s="57">
        <v>-8.2235192650981794</v>
      </c>
      <c r="S29" s="56">
        <v>6.0566714622899198</v>
      </c>
      <c r="T29" s="56">
        <v>6.1657377319132696</v>
      </c>
      <c r="U29" s="58">
        <v>-1.8007625195194901</v>
      </c>
    </row>
    <row r="30" spans="1:21" ht="12" thickBot="1">
      <c r="A30" s="82"/>
      <c r="B30" s="69" t="s">
        <v>28</v>
      </c>
      <c r="C30" s="70"/>
      <c r="D30" s="56">
        <v>1028181.5924</v>
      </c>
      <c r="E30" s="56">
        <v>1190134.1632999999</v>
      </c>
      <c r="F30" s="57">
        <v>86.392074448906001</v>
      </c>
      <c r="G30" s="56">
        <v>1298051.3075999999</v>
      </c>
      <c r="H30" s="57">
        <v>-20.790373509886098</v>
      </c>
      <c r="I30" s="56">
        <v>140572.5766</v>
      </c>
      <c r="J30" s="57">
        <v>13.6719600544368</v>
      </c>
      <c r="K30" s="56">
        <v>151879.95259999999</v>
      </c>
      <c r="L30" s="57">
        <v>11.7006124265469</v>
      </c>
      <c r="M30" s="57">
        <v>-7.4449430661726004E-2</v>
      </c>
      <c r="N30" s="56">
        <v>4795403.9288999997</v>
      </c>
      <c r="O30" s="56">
        <v>223087935.40009999</v>
      </c>
      <c r="P30" s="56">
        <v>68399</v>
      </c>
      <c r="Q30" s="56">
        <v>81398</v>
      </c>
      <c r="R30" s="57">
        <v>-15.9696798447136</v>
      </c>
      <c r="S30" s="56">
        <v>15.032114393485299</v>
      </c>
      <c r="T30" s="56">
        <v>16.523484720754801</v>
      </c>
      <c r="U30" s="58">
        <v>-9.9212279006861905</v>
      </c>
    </row>
    <row r="31" spans="1:21" ht="12" thickBot="1">
      <c r="A31" s="82"/>
      <c r="B31" s="69" t="s">
        <v>29</v>
      </c>
      <c r="C31" s="70"/>
      <c r="D31" s="56">
        <v>1217808.7023</v>
      </c>
      <c r="E31" s="56">
        <v>928541.147</v>
      </c>
      <c r="F31" s="57">
        <v>131.152906495807</v>
      </c>
      <c r="G31" s="56">
        <v>929240.76470000006</v>
      </c>
      <c r="H31" s="57">
        <v>31.0541625552945</v>
      </c>
      <c r="I31" s="56">
        <v>-10306.6947</v>
      </c>
      <c r="J31" s="57">
        <v>-0.84633117504698296</v>
      </c>
      <c r="K31" s="56">
        <v>28342.481800000001</v>
      </c>
      <c r="L31" s="57">
        <v>3.0500687094964301</v>
      </c>
      <c r="M31" s="57">
        <v>-1.3636482779712</v>
      </c>
      <c r="N31" s="56">
        <v>6108690.5489999996</v>
      </c>
      <c r="O31" s="56">
        <v>241751504.5219</v>
      </c>
      <c r="P31" s="56">
        <v>34216</v>
      </c>
      <c r="Q31" s="56">
        <v>42820</v>
      </c>
      <c r="R31" s="57">
        <v>-20.093414292386701</v>
      </c>
      <c r="S31" s="56">
        <v>35.591790457680602</v>
      </c>
      <c r="T31" s="56">
        <v>36.489832837459097</v>
      </c>
      <c r="U31" s="58">
        <v>-2.5231728110062401</v>
      </c>
    </row>
    <row r="32" spans="1:21" ht="12" thickBot="1">
      <c r="A32" s="82"/>
      <c r="B32" s="69" t="s">
        <v>30</v>
      </c>
      <c r="C32" s="70"/>
      <c r="D32" s="56">
        <v>110508.9806</v>
      </c>
      <c r="E32" s="56">
        <v>111547.1792</v>
      </c>
      <c r="F32" s="57">
        <v>99.069273999176104</v>
      </c>
      <c r="G32" s="56">
        <v>134129.37059999999</v>
      </c>
      <c r="H32" s="57">
        <v>-17.610154952892898</v>
      </c>
      <c r="I32" s="56">
        <v>24824.944100000001</v>
      </c>
      <c r="J32" s="57">
        <v>22.464187041826701</v>
      </c>
      <c r="K32" s="56">
        <v>35828.7042</v>
      </c>
      <c r="L32" s="57">
        <v>26.712049746992498</v>
      </c>
      <c r="M32" s="57">
        <v>-0.307121352716965</v>
      </c>
      <c r="N32" s="56">
        <v>476110.59330000001</v>
      </c>
      <c r="O32" s="56">
        <v>23244707.060699999</v>
      </c>
      <c r="P32" s="56">
        <v>22235</v>
      </c>
      <c r="Q32" s="56">
        <v>26110</v>
      </c>
      <c r="R32" s="57">
        <v>-14.841057066258101</v>
      </c>
      <c r="S32" s="56">
        <v>4.9700463503485501</v>
      </c>
      <c r="T32" s="56">
        <v>5.1831302604366201</v>
      </c>
      <c r="U32" s="58">
        <v>-4.2873626334112904</v>
      </c>
    </row>
    <row r="33" spans="1:21" ht="12" thickBot="1">
      <c r="A33" s="82"/>
      <c r="B33" s="69" t="s">
        <v>70</v>
      </c>
      <c r="C33" s="70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6">
        <v>10.256399999999999</v>
      </c>
      <c r="O33" s="56">
        <v>335.55500000000001</v>
      </c>
      <c r="P33" s="59"/>
      <c r="Q33" s="59"/>
      <c r="R33" s="59"/>
      <c r="S33" s="59"/>
      <c r="T33" s="59"/>
      <c r="U33" s="60"/>
    </row>
    <row r="34" spans="1:21" ht="12" thickBot="1">
      <c r="A34" s="82"/>
      <c r="B34" s="69" t="s">
        <v>31</v>
      </c>
      <c r="C34" s="70"/>
      <c r="D34" s="56">
        <v>169551.90599999999</v>
      </c>
      <c r="E34" s="56">
        <v>169464.75829999999</v>
      </c>
      <c r="F34" s="57">
        <v>100.051425264388</v>
      </c>
      <c r="G34" s="56">
        <v>169950.24739999999</v>
      </c>
      <c r="H34" s="57">
        <v>-0.234387066858743</v>
      </c>
      <c r="I34" s="56">
        <v>27046.302199999998</v>
      </c>
      <c r="J34" s="57">
        <v>15.951635601194599</v>
      </c>
      <c r="K34" s="56">
        <v>22537.5141</v>
      </c>
      <c r="L34" s="57">
        <v>13.261242301669</v>
      </c>
      <c r="M34" s="57">
        <v>0.20005702847236401</v>
      </c>
      <c r="N34" s="56">
        <v>747915.59719999996</v>
      </c>
      <c r="O34" s="56">
        <v>37163706.547799997</v>
      </c>
      <c r="P34" s="56">
        <v>11891</v>
      </c>
      <c r="Q34" s="56">
        <v>14183</v>
      </c>
      <c r="R34" s="57">
        <v>-16.160191778890201</v>
      </c>
      <c r="S34" s="56">
        <v>14.2588433268859</v>
      </c>
      <c r="T34" s="56">
        <v>14.268773524642199</v>
      </c>
      <c r="U34" s="58">
        <v>-6.9642379319600003E-2</v>
      </c>
    </row>
    <row r="35" spans="1:21" ht="12" customHeight="1" thickBot="1">
      <c r="A35" s="82"/>
      <c r="B35" s="69" t="s">
        <v>78</v>
      </c>
      <c r="C35" s="70"/>
      <c r="D35" s="59"/>
      <c r="E35" s="59"/>
      <c r="F35" s="59"/>
      <c r="G35" s="59"/>
      <c r="H35" s="59"/>
      <c r="I35" s="59"/>
      <c r="J35" s="59"/>
      <c r="K35" s="59"/>
      <c r="L35" s="59"/>
      <c r="M35" s="59"/>
      <c r="N35" s="56">
        <v>55.725999999999999</v>
      </c>
      <c r="O35" s="56">
        <v>434477.745</v>
      </c>
      <c r="P35" s="59"/>
      <c r="Q35" s="56">
        <v>1</v>
      </c>
      <c r="R35" s="59"/>
      <c r="S35" s="59"/>
      <c r="T35" s="56">
        <v>4.5298999999999996</v>
      </c>
      <c r="U35" s="60"/>
    </row>
    <row r="36" spans="1:21" ht="12" customHeight="1" thickBot="1">
      <c r="A36" s="82"/>
      <c r="B36" s="69" t="s">
        <v>64</v>
      </c>
      <c r="C36" s="70"/>
      <c r="D36" s="56">
        <v>103602.65</v>
      </c>
      <c r="E36" s="59"/>
      <c r="F36" s="59"/>
      <c r="G36" s="56">
        <v>78941.100000000006</v>
      </c>
      <c r="H36" s="57">
        <v>31.240443824572999</v>
      </c>
      <c r="I36" s="56">
        <v>4052.45</v>
      </c>
      <c r="J36" s="57">
        <v>3.9115312204851902</v>
      </c>
      <c r="K36" s="56">
        <v>3584.43</v>
      </c>
      <c r="L36" s="57">
        <v>4.5406385266990199</v>
      </c>
      <c r="M36" s="57">
        <v>0.13057027198187701</v>
      </c>
      <c r="N36" s="56">
        <v>551374.63</v>
      </c>
      <c r="O36" s="56">
        <v>30021622.879999999</v>
      </c>
      <c r="P36" s="56">
        <v>85</v>
      </c>
      <c r="Q36" s="56">
        <v>107</v>
      </c>
      <c r="R36" s="57">
        <v>-20.5607476635514</v>
      </c>
      <c r="S36" s="56">
        <v>1218.8547058823499</v>
      </c>
      <c r="T36" s="56">
        <v>1658.8714953271001</v>
      </c>
      <c r="U36" s="58">
        <v>-36.100840183917803</v>
      </c>
    </row>
    <row r="37" spans="1:21" ht="12" thickBot="1">
      <c r="A37" s="82"/>
      <c r="B37" s="69" t="s">
        <v>35</v>
      </c>
      <c r="C37" s="70"/>
      <c r="D37" s="56">
        <v>121780.4</v>
      </c>
      <c r="E37" s="59"/>
      <c r="F37" s="59"/>
      <c r="G37" s="56">
        <v>255171.9</v>
      </c>
      <c r="H37" s="57">
        <v>-52.2751525540234</v>
      </c>
      <c r="I37" s="56">
        <v>-15698.06</v>
      </c>
      <c r="J37" s="57">
        <v>-12.8904651323201</v>
      </c>
      <c r="K37" s="56">
        <v>-27121.29</v>
      </c>
      <c r="L37" s="57">
        <v>-10.628635049549001</v>
      </c>
      <c r="M37" s="57">
        <v>-0.42119051121830903</v>
      </c>
      <c r="N37" s="56">
        <v>1781350.18</v>
      </c>
      <c r="O37" s="56">
        <v>81721566.599999994</v>
      </c>
      <c r="P37" s="56">
        <v>63</v>
      </c>
      <c r="Q37" s="56">
        <v>378</v>
      </c>
      <c r="R37" s="57">
        <v>-83.3333333333333</v>
      </c>
      <c r="S37" s="56">
        <v>1933.0222222222201</v>
      </c>
      <c r="T37" s="56">
        <v>1885.1488095238101</v>
      </c>
      <c r="U37" s="58">
        <v>2.4766095365099701</v>
      </c>
    </row>
    <row r="38" spans="1:21" ht="12" thickBot="1">
      <c r="A38" s="82"/>
      <c r="B38" s="69" t="s">
        <v>36</v>
      </c>
      <c r="C38" s="70"/>
      <c r="D38" s="56">
        <v>80980.36</v>
      </c>
      <c r="E38" s="59"/>
      <c r="F38" s="59"/>
      <c r="G38" s="56">
        <v>408005.14</v>
      </c>
      <c r="H38" s="57">
        <v>-80.152122593357504</v>
      </c>
      <c r="I38" s="56">
        <v>-1466.11</v>
      </c>
      <c r="J38" s="57">
        <v>-1.8104513242470199</v>
      </c>
      <c r="K38" s="56">
        <v>-26229.37</v>
      </c>
      <c r="L38" s="57">
        <v>-6.4286861680223</v>
      </c>
      <c r="M38" s="57">
        <v>-0.94410426174932904</v>
      </c>
      <c r="N38" s="56">
        <v>2572232.2000000002</v>
      </c>
      <c r="O38" s="56">
        <v>67071750.32</v>
      </c>
      <c r="P38" s="56">
        <v>39</v>
      </c>
      <c r="Q38" s="56">
        <v>442</v>
      </c>
      <c r="R38" s="57">
        <v>-91.176470588235304</v>
      </c>
      <c r="S38" s="56">
        <v>2076.4194871794898</v>
      </c>
      <c r="T38" s="56">
        <v>2302.7644343891402</v>
      </c>
      <c r="U38" s="58">
        <v>-10.9007331421797</v>
      </c>
    </row>
    <row r="39" spans="1:21" ht="12" thickBot="1">
      <c r="A39" s="82"/>
      <c r="B39" s="69" t="s">
        <v>37</v>
      </c>
      <c r="C39" s="70"/>
      <c r="D39" s="56">
        <v>131040.25</v>
      </c>
      <c r="E39" s="59"/>
      <c r="F39" s="59"/>
      <c r="G39" s="56">
        <v>229291.68</v>
      </c>
      <c r="H39" s="57">
        <v>-42.8499760654203</v>
      </c>
      <c r="I39" s="56">
        <v>-12488.07</v>
      </c>
      <c r="J39" s="57">
        <v>-9.5299497673424796</v>
      </c>
      <c r="K39" s="56">
        <v>-20496.12</v>
      </c>
      <c r="L39" s="57">
        <v>-8.9388851789127308</v>
      </c>
      <c r="M39" s="57">
        <v>-0.390710534481648</v>
      </c>
      <c r="N39" s="56">
        <v>1803954.8</v>
      </c>
      <c r="O39" s="56">
        <v>53988901.780000001</v>
      </c>
      <c r="P39" s="56">
        <v>77</v>
      </c>
      <c r="Q39" s="56">
        <v>367</v>
      </c>
      <c r="R39" s="57">
        <v>-79.019073569482302</v>
      </c>
      <c r="S39" s="56">
        <v>1701.82142857143</v>
      </c>
      <c r="T39" s="56">
        <v>2101.3261852861001</v>
      </c>
      <c r="U39" s="58">
        <v>-23.4751278840127</v>
      </c>
    </row>
    <row r="40" spans="1:21" ht="12" thickBot="1">
      <c r="A40" s="82"/>
      <c r="B40" s="69" t="s">
        <v>66</v>
      </c>
      <c r="C40" s="70"/>
      <c r="D40" s="59"/>
      <c r="E40" s="59"/>
      <c r="F40" s="59"/>
      <c r="G40" s="56">
        <v>40.46</v>
      </c>
      <c r="H40" s="59"/>
      <c r="I40" s="59"/>
      <c r="J40" s="59"/>
      <c r="K40" s="56">
        <v>36.03</v>
      </c>
      <c r="L40" s="57">
        <v>89.050914483440394</v>
      </c>
      <c r="M40" s="59"/>
      <c r="N40" s="56">
        <v>0.01</v>
      </c>
      <c r="O40" s="56">
        <v>1302.8399999999999</v>
      </c>
      <c r="P40" s="59"/>
      <c r="Q40" s="59"/>
      <c r="R40" s="59"/>
      <c r="S40" s="59"/>
      <c r="T40" s="59"/>
      <c r="U40" s="60"/>
    </row>
    <row r="41" spans="1:21" ht="12" customHeight="1" thickBot="1">
      <c r="A41" s="82"/>
      <c r="B41" s="69" t="s">
        <v>32</v>
      </c>
      <c r="C41" s="70"/>
      <c r="D41" s="56">
        <v>75976.922500000001</v>
      </c>
      <c r="E41" s="59"/>
      <c r="F41" s="59"/>
      <c r="G41" s="56">
        <v>225476.0687</v>
      </c>
      <c r="H41" s="57">
        <v>-66.303775412596593</v>
      </c>
      <c r="I41" s="56">
        <v>5496.7383</v>
      </c>
      <c r="J41" s="57">
        <v>7.2347472352542299</v>
      </c>
      <c r="K41" s="56">
        <v>14428.807199999999</v>
      </c>
      <c r="L41" s="57">
        <v>6.3992632491733703</v>
      </c>
      <c r="M41" s="57">
        <v>-0.61904416464862</v>
      </c>
      <c r="N41" s="56">
        <v>294692.73450000002</v>
      </c>
      <c r="O41" s="56">
        <v>14967955.9716</v>
      </c>
      <c r="P41" s="56">
        <v>106</v>
      </c>
      <c r="Q41" s="56">
        <v>106</v>
      </c>
      <c r="R41" s="57">
        <v>0</v>
      </c>
      <c r="S41" s="56">
        <v>716.763419811321</v>
      </c>
      <c r="T41" s="56">
        <v>768.65021698113196</v>
      </c>
      <c r="U41" s="58">
        <v>-7.2390409074544904</v>
      </c>
    </row>
    <row r="42" spans="1:21" ht="12" thickBot="1">
      <c r="A42" s="82"/>
      <c r="B42" s="69" t="s">
        <v>33</v>
      </c>
      <c r="C42" s="70"/>
      <c r="D42" s="56">
        <v>277142.6777</v>
      </c>
      <c r="E42" s="56">
        <v>719649.76800000004</v>
      </c>
      <c r="F42" s="57">
        <v>38.510771492390703</v>
      </c>
      <c r="G42" s="56">
        <v>398791.21590000001</v>
      </c>
      <c r="H42" s="57">
        <v>-30.504317384589601</v>
      </c>
      <c r="I42" s="56">
        <v>13592.5391</v>
      </c>
      <c r="J42" s="57">
        <v>4.9045275930809797</v>
      </c>
      <c r="K42" s="56">
        <v>25381.147400000002</v>
      </c>
      <c r="L42" s="57">
        <v>6.3645201769851703</v>
      </c>
      <c r="M42" s="57">
        <v>-0.46446317474205301</v>
      </c>
      <c r="N42" s="56">
        <v>1520277.6274999999</v>
      </c>
      <c r="O42" s="56">
        <v>92647222.448400006</v>
      </c>
      <c r="P42" s="56">
        <v>1501</v>
      </c>
      <c r="Q42" s="56">
        <v>2001</v>
      </c>
      <c r="R42" s="57">
        <v>-24.987506246876599</v>
      </c>
      <c r="S42" s="56">
        <v>184.63869267155201</v>
      </c>
      <c r="T42" s="56">
        <v>220.18611904048001</v>
      </c>
      <c r="U42" s="58">
        <v>-19.2524252931977</v>
      </c>
    </row>
    <row r="43" spans="1:21" ht="12" thickBot="1">
      <c r="A43" s="82"/>
      <c r="B43" s="69" t="s">
        <v>38</v>
      </c>
      <c r="C43" s="70"/>
      <c r="D43" s="56">
        <v>50918.84</v>
      </c>
      <c r="E43" s="59"/>
      <c r="F43" s="59"/>
      <c r="G43" s="56">
        <v>125259.85</v>
      </c>
      <c r="H43" s="57">
        <v>-59.349432399926997</v>
      </c>
      <c r="I43" s="56">
        <v>-1944.45</v>
      </c>
      <c r="J43" s="57">
        <v>-3.8187240714831701</v>
      </c>
      <c r="K43" s="56">
        <v>-9870.17</v>
      </c>
      <c r="L43" s="57">
        <v>-7.8797555641332799</v>
      </c>
      <c r="M43" s="57">
        <v>-0.80299731412934106</v>
      </c>
      <c r="N43" s="56">
        <v>803796.97</v>
      </c>
      <c r="O43" s="56">
        <v>38582724.710000001</v>
      </c>
      <c r="P43" s="56">
        <v>48</v>
      </c>
      <c r="Q43" s="56">
        <v>224</v>
      </c>
      <c r="R43" s="57">
        <v>-78.571428571428598</v>
      </c>
      <c r="S43" s="56">
        <v>1060.8091666666701</v>
      </c>
      <c r="T43" s="56">
        <v>1470.2768303571399</v>
      </c>
      <c r="U43" s="58">
        <v>-38.599559332346999</v>
      </c>
    </row>
    <row r="44" spans="1:21" ht="12" thickBot="1">
      <c r="A44" s="82"/>
      <c r="B44" s="69" t="s">
        <v>39</v>
      </c>
      <c r="C44" s="70"/>
      <c r="D44" s="56">
        <v>42988.92</v>
      </c>
      <c r="E44" s="59"/>
      <c r="F44" s="59"/>
      <c r="G44" s="56">
        <v>69030.81</v>
      </c>
      <c r="H44" s="57">
        <v>-37.725024521659201</v>
      </c>
      <c r="I44" s="56">
        <v>5015.47</v>
      </c>
      <c r="J44" s="57">
        <v>11.6668899800228</v>
      </c>
      <c r="K44" s="56">
        <v>9707.1200000000008</v>
      </c>
      <c r="L44" s="57">
        <v>14.0620108615269</v>
      </c>
      <c r="M44" s="57">
        <v>-0.48332049052654102</v>
      </c>
      <c r="N44" s="56">
        <v>378201.88</v>
      </c>
      <c r="O44" s="56">
        <v>16005511.369999999</v>
      </c>
      <c r="P44" s="56">
        <v>35</v>
      </c>
      <c r="Q44" s="56">
        <v>118</v>
      </c>
      <c r="R44" s="57">
        <v>-70.338983050847503</v>
      </c>
      <c r="S44" s="56">
        <v>1228.2548571428599</v>
      </c>
      <c r="T44" s="56">
        <v>1269.0066101694899</v>
      </c>
      <c r="U44" s="58">
        <v>-3.3178580804825999</v>
      </c>
    </row>
    <row r="45" spans="1:21" ht="12" thickBot="1">
      <c r="A45" s="82"/>
      <c r="B45" s="69" t="s">
        <v>72</v>
      </c>
      <c r="C45" s="70"/>
      <c r="D45" s="59"/>
      <c r="E45" s="59"/>
      <c r="F45" s="59"/>
      <c r="G45" s="59"/>
      <c r="H45" s="59"/>
      <c r="I45" s="59"/>
      <c r="J45" s="59"/>
      <c r="K45" s="59"/>
      <c r="L45" s="59"/>
      <c r="M45" s="59"/>
      <c r="N45" s="59"/>
      <c r="O45" s="56">
        <v>98.889099999999999</v>
      </c>
      <c r="P45" s="59"/>
      <c r="Q45" s="59"/>
      <c r="R45" s="59"/>
      <c r="S45" s="59"/>
      <c r="T45" s="59"/>
      <c r="U45" s="60"/>
    </row>
    <row r="46" spans="1:21" ht="12" thickBot="1">
      <c r="A46" s="83"/>
      <c r="B46" s="69" t="s">
        <v>34</v>
      </c>
      <c r="C46" s="70"/>
      <c r="D46" s="61">
        <v>8784.9300999999996</v>
      </c>
      <c r="E46" s="62"/>
      <c r="F46" s="62"/>
      <c r="G46" s="61">
        <v>2542.3265999999999</v>
      </c>
      <c r="H46" s="63">
        <v>245.54687426863299</v>
      </c>
      <c r="I46" s="61">
        <v>740.91869999999994</v>
      </c>
      <c r="J46" s="63">
        <v>8.43397376605194</v>
      </c>
      <c r="K46" s="61">
        <v>307.82389999999998</v>
      </c>
      <c r="L46" s="63">
        <v>12.1079604799792</v>
      </c>
      <c r="M46" s="63">
        <v>1.4069563799302101</v>
      </c>
      <c r="N46" s="61">
        <v>49137.15</v>
      </c>
      <c r="O46" s="61">
        <v>5387286.3677000003</v>
      </c>
      <c r="P46" s="61">
        <v>19</v>
      </c>
      <c r="Q46" s="61">
        <v>14</v>
      </c>
      <c r="R46" s="63">
        <v>35.714285714285701</v>
      </c>
      <c r="S46" s="61">
        <v>462.36474210526302</v>
      </c>
      <c r="T46" s="61">
        <v>1131.09387857143</v>
      </c>
      <c r="U46" s="64">
        <v>-144.63238122813499</v>
      </c>
    </row>
  </sheetData>
  <mergeCells count="44">
    <mergeCell ref="B18:C18"/>
    <mergeCell ref="B43:C43"/>
    <mergeCell ref="B44:C44"/>
    <mergeCell ref="B45:C45"/>
    <mergeCell ref="B46:C46"/>
    <mergeCell ref="B37:C37"/>
    <mergeCell ref="B38:C38"/>
    <mergeCell ref="B39:C39"/>
    <mergeCell ref="B40:C40"/>
    <mergeCell ref="B41:C41"/>
    <mergeCell ref="B42:C42"/>
    <mergeCell ref="B31:C31"/>
    <mergeCell ref="B32:C32"/>
    <mergeCell ref="B33:C33"/>
    <mergeCell ref="B34:C34"/>
    <mergeCell ref="B35:C35"/>
    <mergeCell ref="B36:C36"/>
    <mergeCell ref="B29:C29"/>
    <mergeCell ref="B30:C30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A1:U4"/>
    <mergeCell ref="W1:W4"/>
    <mergeCell ref="B6:C6"/>
    <mergeCell ref="A7:C7"/>
    <mergeCell ref="A8:A46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28:C28"/>
  </mergeCells>
  <phoneticPr fontId="46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H63"/>
  <sheetViews>
    <sheetView topLeftCell="A19" workbookViewId="0">
      <selection activeCell="B34" sqref="B34:E39"/>
    </sheetView>
  </sheetViews>
  <sheetFormatPr defaultRowHeight="12.75"/>
  <cols>
    <col min="1" max="1" width="3.140625" style="28" customWidth="1"/>
    <col min="2" max="2" width="5.28515625" style="29" customWidth="1"/>
    <col min="3" max="3" width="9.140625" style="28"/>
    <col min="4" max="7" width="9.85546875" style="28" customWidth="1"/>
    <col min="8" max="8" width="11.140625" style="28" customWidth="1"/>
    <col min="9" max="16384" width="9.140625" style="3"/>
  </cols>
  <sheetData>
    <row r="1" spans="1:8">
      <c r="A1" s="38" t="s">
        <v>68</v>
      </c>
      <c r="B1" s="38" t="s">
        <v>58</v>
      </c>
      <c r="C1" s="38" t="s">
        <v>59</v>
      </c>
      <c r="D1" s="38" t="s">
        <v>60</v>
      </c>
      <c r="E1" s="38" t="s">
        <v>61</v>
      </c>
      <c r="F1" s="38" t="s">
        <v>62</v>
      </c>
      <c r="G1" s="38" t="s">
        <v>61</v>
      </c>
      <c r="H1" s="38" t="s">
        <v>63</v>
      </c>
    </row>
    <row r="2" spans="1:8">
      <c r="A2" s="37">
        <v>1</v>
      </c>
      <c r="B2" s="37">
        <v>12</v>
      </c>
      <c r="C2" s="37">
        <v>65285</v>
      </c>
      <c r="D2" s="37">
        <v>518414.10811282002</v>
      </c>
      <c r="E2" s="37">
        <v>373239.237152991</v>
      </c>
      <c r="F2" s="37">
        <v>145174.87095982899</v>
      </c>
      <c r="G2" s="37">
        <v>373239.237152991</v>
      </c>
      <c r="H2" s="37">
        <v>0.28003649724794</v>
      </c>
    </row>
    <row r="3" spans="1:8">
      <c r="A3" s="37">
        <v>2</v>
      </c>
      <c r="B3" s="37">
        <v>13</v>
      </c>
      <c r="C3" s="37">
        <v>9646</v>
      </c>
      <c r="D3" s="37">
        <v>97451.133794017107</v>
      </c>
      <c r="E3" s="37">
        <v>76426.871182051298</v>
      </c>
      <c r="F3" s="37">
        <v>21024.262611965802</v>
      </c>
      <c r="G3" s="37">
        <v>76426.871182051298</v>
      </c>
      <c r="H3" s="37">
        <v>0.21574159061509601</v>
      </c>
    </row>
    <row r="4" spans="1:8">
      <c r="A4" s="37">
        <v>3</v>
      </c>
      <c r="B4" s="37">
        <v>14</v>
      </c>
      <c r="C4" s="37">
        <v>113711</v>
      </c>
      <c r="D4" s="37">
        <v>144294.96016932899</v>
      </c>
      <c r="E4" s="37">
        <v>100721.343357431</v>
      </c>
      <c r="F4" s="37">
        <v>43573.4544187352</v>
      </c>
      <c r="G4" s="37">
        <v>100721.343357431</v>
      </c>
      <c r="H4" s="37">
        <v>0.301975227730159</v>
      </c>
    </row>
    <row r="5" spans="1:8">
      <c r="A5" s="37">
        <v>4</v>
      </c>
      <c r="B5" s="37">
        <v>15</v>
      </c>
      <c r="C5" s="37">
        <v>3410</v>
      </c>
      <c r="D5" s="37">
        <v>53952.378873330301</v>
      </c>
      <c r="E5" s="37">
        <v>40513.947084305299</v>
      </c>
      <c r="F5" s="37">
        <v>13438.431789025</v>
      </c>
      <c r="G5" s="37">
        <v>40513.947084305299</v>
      </c>
      <c r="H5" s="37">
        <v>0.24907950436394799</v>
      </c>
    </row>
    <row r="6" spans="1:8">
      <c r="A6" s="37">
        <v>5</v>
      </c>
      <c r="B6" s="37">
        <v>16</v>
      </c>
      <c r="C6" s="37">
        <v>3323</v>
      </c>
      <c r="D6" s="37">
        <v>143578.292874359</v>
      </c>
      <c r="E6" s="37">
        <v>121033.790403419</v>
      </c>
      <c r="F6" s="37">
        <v>22544.502470940199</v>
      </c>
      <c r="G6" s="37">
        <v>121033.790403419</v>
      </c>
      <c r="H6" s="37">
        <v>0.157018878129915</v>
      </c>
    </row>
    <row r="7" spans="1:8">
      <c r="A7" s="37">
        <v>6</v>
      </c>
      <c r="B7" s="37">
        <v>17</v>
      </c>
      <c r="C7" s="37">
        <v>20833</v>
      </c>
      <c r="D7" s="37">
        <v>240929.81147606799</v>
      </c>
      <c r="E7" s="37">
        <v>166600.42279572599</v>
      </c>
      <c r="F7" s="37">
        <v>74329.388680341901</v>
      </c>
      <c r="G7" s="37">
        <v>166600.42279572599</v>
      </c>
      <c r="H7" s="37">
        <v>0.30851055012644202</v>
      </c>
    </row>
    <row r="8" spans="1:8">
      <c r="A8" s="37">
        <v>7</v>
      </c>
      <c r="B8" s="37">
        <v>18</v>
      </c>
      <c r="C8" s="37">
        <v>34070</v>
      </c>
      <c r="D8" s="37">
        <v>116739.51294615401</v>
      </c>
      <c r="E8" s="37">
        <v>90222.506305128205</v>
      </c>
      <c r="F8" s="37">
        <v>26517.0066410256</v>
      </c>
      <c r="G8" s="37">
        <v>90222.506305128205</v>
      </c>
      <c r="H8" s="37">
        <v>0.22714679864440299</v>
      </c>
    </row>
    <row r="9" spans="1:8">
      <c r="A9" s="37">
        <v>8</v>
      </c>
      <c r="B9" s="37">
        <v>19</v>
      </c>
      <c r="C9" s="37">
        <v>8996</v>
      </c>
      <c r="D9" s="37">
        <v>91282.545201709407</v>
      </c>
      <c r="E9" s="37">
        <v>69666.070840170898</v>
      </c>
      <c r="F9" s="37">
        <v>21616.474361538501</v>
      </c>
      <c r="G9" s="37">
        <v>69666.070840170898</v>
      </c>
      <c r="H9" s="37">
        <v>0.23680840968853301</v>
      </c>
    </row>
    <row r="10" spans="1:8">
      <c r="A10" s="37">
        <v>9</v>
      </c>
      <c r="B10" s="37">
        <v>21</v>
      </c>
      <c r="C10" s="37">
        <v>203688</v>
      </c>
      <c r="D10" s="37">
        <v>835956.62088632502</v>
      </c>
      <c r="E10" s="37">
        <v>788909.446833333</v>
      </c>
      <c r="F10" s="37">
        <v>47047.174052991497</v>
      </c>
      <c r="G10" s="37">
        <v>788909.446833333</v>
      </c>
      <c r="H10" s="37">
        <v>5.6279444264834701E-2</v>
      </c>
    </row>
    <row r="11" spans="1:8">
      <c r="A11" s="37">
        <v>10</v>
      </c>
      <c r="B11" s="37">
        <v>22</v>
      </c>
      <c r="C11" s="37">
        <v>36820</v>
      </c>
      <c r="D11" s="37">
        <v>371297.43316837598</v>
      </c>
      <c r="E11" s="37">
        <v>317069.07654359</v>
      </c>
      <c r="F11" s="37">
        <v>54228.356624786298</v>
      </c>
      <c r="G11" s="37">
        <v>317069.07654359</v>
      </c>
      <c r="H11" s="37">
        <v>0.146050987107672</v>
      </c>
    </row>
    <row r="12" spans="1:8">
      <c r="A12" s="37">
        <v>11</v>
      </c>
      <c r="B12" s="37">
        <v>23</v>
      </c>
      <c r="C12" s="37">
        <v>231377.03599999999</v>
      </c>
      <c r="D12" s="37">
        <v>1900005.7644948701</v>
      </c>
      <c r="E12" s="37">
        <v>1623604.75770598</v>
      </c>
      <c r="F12" s="37">
        <v>276401.006788889</v>
      </c>
      <c r="G12" s="37">
        <v>1623604.75770598</v>
      </c>
      <c r="H12" s="37">
        <v>0.145473772740038</v>
      </c>
    </row>
    <row r="13" spans="1:8">
      <c r="A13" s="37">
        <v>12</v>
      </c>
      <c r="B13" s="37">
        <v>24</v>
      </c>
      <c r="C13" s="37">
        <v>13597</v>
      </c>
      <c r="D13" s="37">
        <v>376486.60467692302</v>
      </c>
      <c r="E13" s="37">
        <v>334196.53211880301</v>
      </c>
      <c r="F13" s="37">
        <v>42290.072558119697</v>
      </c>
      <c r="G13" s="37">
        <v>334196.53211880301</v>
      </c>
      <c r="H13" s="37">
        <v>0.112328226377165</v>
      </c>
    </row>
    <row r="14" spans="1:8">
      <c r="A14" s="37">
        <v>13</v>
      </c>
      <c r="B14" s="37">
        <v>25</v>
      </c>
      <c r="C14" s="37">
        <v>81331</v>
      </c>
      <c r="D14" s="37">
        <v>999405.30630000005</v>
      </c>
      <c r="E14" s="37">
        <v>893873.06339999998</v>
      </c>
      <c r="F14" s="37">
        <v>105532.2429</v>
      </c>
      <c r="G14" s="37">
        <v>893873.06339999998</v>
      </c>
      <c r="H14" s="37">
        <v>0.105595039604804</v>
      </c>
    </row>
    <row r="15" spans="1:8">
      <c r="A15" s="37">
        <v>14</v>
      </c>
      <c r="B15" s="37">
        <v>26</v>
      </c>
      <c r="C15" s="37">
        <v>67085</v>
      </c>
      <c r="D15" s="37">
        <v>357379.74589884997</v>
      </c>
      <c r="E15" s="37">
        <v>297780.94189913798</v>
      </c>
      <c r="F15" s="37">
        <v>59598.803999712603</v>
      </c>
      <c r="G15" s="37">
        <v>297780.94189913798</v>
      </c>
      <c r="H15" s="37">
        <v>0.16676603720173</v>
      </c>
    </row>
    <row r="16" spans="1:8">
      <c r="A16" s="37">
        <v>15</v>
      </c>
      <c r="B16" s="37">
        <v>27</v>
      </c>
      <c r="C16" s="37">
        <v>177065.96100000001</v>
      </c>
      <c r="D16" s="37">
        <v>1320721.3190339201</v>
      </c>
      <c r="E16" s="37">
        <v>1249229.35962655</v>
      </c>
      <c r="F16" s="37">
        <v>71491.959407374598</v>
      </c>
      <c r="G16" s="37">
        <v>1249229.35962655</v>
      </c>
      <c r="H16" s="37">
        <v>5.4130995219846503E-2</v>
      </c>
    </row>
    <row r="17" spans="1:8">
      <c r="A17" s="37">
        <v>16</v>
      </c>
      <c r="B17" s="37">
        <v>29</v>
      </c>
      <c r="C17" s="37">
        <v>183541</v>
      </c>
      <c r="D17" s="37">
        <v>2371963.7839863198</v>
      </c>
      <c r="E17" s="37">
        <v>2132760.8049829099</v>
      </c>
      <c r="F17" s="37">
        <v>239151.85934529899</v>
      </c>
      <c r="G17" s="37">
        <v>2132760.8049829099</v>
      </c>
      <c r="H17" s="37">
        <v>0.100826587311567</v>
      </c>
    </row>
    <row r="18" spans="1:8">
      <c r="A18" s="37">
        <v>17</v>
      </c>
      <c r="B18" s="37">
        <v>31</v>
      </c>
      <c r="C18" s="37">
        <v>29748.18</v>
      </c>
      <c r="D18" s="37">
        <v>282461.12757457799</v>
      </c>
      <c r="E18" s="37">
        <v>242374.49688897401</v>
      </c>
      <c r="F18" s="37">
        <v>40086.630685604599</v>
      </c>
      <c r="G18" s="37">
        <v>242374.49688897401</v>
      </c>
      <c r="H18" s="37">
        <v>0.141919105930852</v>
      </c>
    </row>
    <row r="19" spans="1:8">
      <c r="A19" s="37">
        <v>18</v>
      </c>
      <c r="B19" s="37">
        <v>32</v>
      </c>
      <c r="C19" s="37">
        <v>13323.97</v>
      </c>
      <c r="D19" s="37">
        <v>251446.80119102201</v>
      </c>
      <c r="E19" s="37">
        <v>227349.66654786401</v>
      </c>
      <c r="F19" s="37">
        <v>24097.134643158301</v>
      </c>
      <c r="G19" s="37">
        <v>227349.66654786401</v>
      </c>
      <c r="H19" s="37">
        <v>9.5833928007904495E-2</v>
      </c>
    </row>
    <row r="20" spans="1:8">
      <c r="A20" s="37">
        <v>19</v>
      </c>
      <c r="B20" s="37">
        <v>33</v>
      </c>
      <c r="C20" s="37">
        <v>47562.707000000002</v>
      </c>
      <c r="D20" s="37">
        <v>573564.32706861</v>
      </c>
      <c r="E20" s="37">
        <v>457085.67069518601</v>
      </c>
      <c r="F20" s="37">
        <v>116478.656373424</v>
      </c>
      <c r="G20" s="37">
        <v>457085.67069518601</v>
      </c>
      <c r="H20" s="37">
        <v>0.203078627586076</v>
      </c>
    </row>
    <row r="21" spans="1:8">
      <c r="A21" s="37">
        <v>20</v>
      </c>
      <c r="B21" s="37">
        <v>34</v>
      </c>
      <c r="C21" s="37">
        <v>43637.286</v>
      </c>
      <c r="D21" s="37">
        <v>258774.002393034</v>
      </c>
      <c r="E21" s="37">
        <v>195723.10080241499</v>
      </c>
      <c r="F21" s="37">
        <v>63050.901590618698</v>
      </c>
      <c r="G21" s="37">
        <v>195723.10080241499</v>
      </c>
      <c r="H21" s="37">
        <v>0.243652380098272</v>
      </c>
    </row>
    <row r="22" spans="1:8">
      <c r="A22" s="37">
        <v>21</v>
      </c>
      <c r="B22" s="37">
        <v>35</v>
      </c>
      <c r="C22" s="37">
        <v>25864.161</v>
      </c>
      <c r="D22" s="37">
        <v>831781.36065221205</v>
      </c>
      <c r="E22" s="37">
        <v>783812.03686460201</v>
      </c>
      <c r="F22" s="37">
        <v>47969.3237876106</v>
      </c>
      <c r="G22" s="37">
        <v>783812.03686460201</v>
      </c>
      <c r="H22" s="37">
        <v>5.7670592365759603E-2</v>
      </c>
    </row>
    <row r="23" spans="1:8">
      <c r="A23" s="37">
        <v>22</v>
      </c>
      <c r="B23" s="37">
        <v>36</v>
      </c>
      <c r="C23" s="37">
        <v>129731.639</v>
      </c>
      <c r="D23" s="37">
        <v>554270.23285132705</v>
      </c>
      <c r="E23" s="37">
        <v>461427.94702045002</v>
      </c>
      <c r="F23" s="37">
        <v>92842.285830877794</v>
      </c>
      <c r="G23" s="37">
        <v>461427.94702045002</v>
      </c>
      <c r="H23" s="37">
        <v>0.167503647730224</v>
      </c>
    </row>
    <row r="24" spans="1:8">
      <c r="A24" s="37">
        <v>23</v>
      </c>
      <c r="B24" s="37">
        <v>37</v>
      </c>
      <c r="C24" s="37">
        <v>124643.56</v>
      </c>
      <c r="D24" s="37">
        <v>1028181.6012177001</v>
      </c>
      <c r="E24" s="37">
        <v>887609.02947239997</v>
      </c>
      <c r="F24" s="37">
        <v>140572.57174529901</v>
      </c>
      <c r="G24" s="37">
        <v>887609.02947239997</v>
      </c>
      <c r="H24" s="37">
        <v>0.13671959465022099</v>
      </c>
    </row>
    <row r="25" spans="1:8">
      <c r="A25" s="37">
        <v>24</v>
      </c>
      <c r="B25" s="37">
        <v>38</v>
      </c>
      <c r="C25" s="37">
        <v>293893.09100000001</v>
      </c>
      <c r="D25" s="37">
        <v>1217808.75854513</v>
      </c>
      <c r="E25" s="37">
        <v>1228115.4082778799</v>
      </c>
      <c r="F25" s="37">
        <v>-10306.649732743401</v>
      </c>
      <c r="G25" s="37">
        <v>1228115.4082778799</v>
      </c>
      <c r="H25" s="37">
        <v>-8.4632744348597903E-3</v>
      </c>
    </row>
    <row r="26" spans="1:8">
      <c r="A26" s="37">
        <v>25</v>
      </c>
      <c r="B26" s="37">
        <v>39</v>
      </c>
      <c r="C26" s="37">
        <v>67233.376999999993</v>
      </c>
      <c r="D26" s="37">
        <v>110508.89759028101</v>
      </c>
      <c r="E26" s="37">
        <v>85684.050703098706</v>
      </c>
      <c r="F26" s="37">
        <v>24824.846887181899</v>
      </c>
      <c r="G26" s="37">
        <v>85684.050703098706</v>
      </c>
      <c r="H26" s="37">
        <v>0.22464115947678501</v>
      </c>
    </row>
    <row r="27" spans="1:8">
      <c r="A27" s="37">
        <v>26</v>
      </c>
      <c r="B27" s="37">
        <v>42</v>
      </c>
      <c r="C27" s="37">
        <v>8867.0300000000007</v>
      </c>
      <c r="D27" s="37">
        <v>169551.91589999999</v>
      </c>
      <c r="E27" s="37">
        <v>142505.5943</v>
      </c>
      <c r="F27" s="37">
        <v>27046.321599999999</v>
      </c>
      <c r="G27" s="37">
        <v>142505.5943</v>
      </c>
      <c r="H27" s="37">
        <v>0.15951646111714601</v>
      </c>
    </row>
    <row r="28" spans="1:8">
      <c r="A28" s="37">
        <v>27</v>
      </c>
      <c r="B28" s="37">
        <v>75</v>
      </c>
      <c r="C28" s="37">
        <v>105</v>
      </c>
      <c r="D28" s="37">
        <v>75976.923076923107</v>
      </c>
      <c r="E28" s="37">
        <v>70480.183760683794</v>
      </c>
      <c r="F28" s="37">
        <v>5496.73931623932</v>
      </c>
      <c r="G28" s="37">
        <v>70480.183760683794</v>
      </c>
      <c r="H28" s="37">
        <v>7.2347485178810497E-2</v>
      </c>
    </row>
    <row r="29" spans="1:8">
      <c r="A29" s="37">
        <v>28</v>
      </c>
      <c r="B29" s="37">
        <v>76</v>
      </c>
      <c r="C29" s="37">
        <v>1530</v>
      </c>
      <c r="D29" s="37">
        <v>277142.672564957</v>
      </c>
      <c r="E29" s="37">
        <v>263550.13661709399</v>
      </c>
      <c r="F29" s="37">
        <v>12695.1000504274</v>
      </c>
      <c r="G29" s="37">
        <v>263550.13661709399</v>
      </c>
      <c r="H29" s="37">
        <v>4.5955905714699097E-2</v>
      </c>
    </row>
    <row r="30" spans="1:8">
      <c r="A30" s="37">
        <v>29</v>
      </c>
      <c r="B30" s="37">
        <v>99</v>
      </c>
      <c r="C30" s="37">
        <v>17</v>
      </c>
      <c r="D30" s="37">
        <v>8784.9300355495106</v>
      </c>
      <c r="E30" s="37">
        <v>8044.0118599198204</v>
      </c>
      <c r="F30" s="37">
        <v>740.91817562968004</v>
      </c>
      <c r="G30" s="37">
        <v>8044.0118599198204</v>
      </c>
      <c r="H30" s="37">
        <v>8.4339678589521599E-2</v>
      </c>
    </row>
    <row r="31" spans="1:8">
      <c r="A31" s="30">
        <v>30</v>
      </c>
      <c r="B31" s="39">
        <v>43</v>
      </c>
      <c r="C31" s="40">
        <v>0</v>
      </c>
      <c r="D31" s="40">
        <v>0</v>
      </c>
      <c r="E31" s="40">
        <v>0</v>
      </c>
      <c r="F31" s="40">
        <v>0</v>
      </c>
      <c r="G31" s="40">
        <v>0</v>
      </c>
      <c r="H31" s="40">
        <v>0</v>
      </c>
    </row>
    <row r="32" spans="1:8">
      <c r="A32" s="30"/>
      <c r="B32" s="39">
        <v>40</v>
      </c>
      <c r="C32" s="40">
        <v>0</v>
      </c>
      <c r="D32" s="40">
        <v>0</v>
      </c>
      <c r="E32" s="40">
        <v>0</v>
      </c>
      <c r="F32" s="40">
        <v>0</v>
      </c>
      <c r="G32" s="40">
        <v>0</v>
      </c>
      <c r="H32" s="40">
        <v>0</v>
      </c>
    </row>
    <row r="33" spans="1:8">
      <c r="A33" s="30"/>
      <c r="B33" s="39">
        <v>9101</v>
      </c>
      <c r="C33" s="40">
        <v>0</v>
      </c>
      <c r="D33" s="40">
        <v>0</v>
      </c>
      <c r="E33" s="40">
        <v>0</v>
      </c>
      <c r="F33" s="40">
        <v>0</v>
      </c>
      <c r="G33" s="40">
        <v>0</v>
      </c>
      <c r="H33" s="40">
        <v>0</v>
      </c>
    </row>
    <row r="34" spans="1:8">
      <c r="A34" s="30"/>
      <c r="B34" s="33">
        <v>70</v>
      </c>
      <c r="C34" s="34">
        <v>77</v>
      </c>
      <c r="D34" s="34">
        <v>103602.65</v>
      </c>
      <c r="E34" s="34">
        <v>99550.2</v>
      </c>
      <c r="F34" s="30"/>
      <c r="G34" s="30"/>
      <c r="H34" s="30"/>
    </row>
    <row r="35" spans="1:8">
      <c r="A35" s="30"/>
      <c r="B35" s="33">
        <v>71</v>
      </c>
      <c r="C35" s="34">
        <v>59</v>
      </c>
      <c r="D35" s="34">
        <v>121780.4</v>
      </c>
      <c r="E35" s="34">
        <v>137478.46</v>
      </c>
      <c r="F35" s="30"/>
      <c r="G35" s="30"/>
      <c r="H35" s="30"/>
    </row>
    <row r="36" spans="1:8">
      <c r="A36" s="30"/>
      <c r="B36" s="33">
        <v>72</v>
      </c>
      <c r="C36" s="34">
        <v>31</v>
      </c>
      <c r="D36" s="34">
        <v>80980.36</v>
      </c>
      <c r="E36" s="34">
        <v>82446.47</v>
      </c>
      <c r="F36" s="30"/>
      <c r="G36" s="30"/>
      <c r="H36" s="30"/>
    </row>
    <row r="37" spans="1:8">
      <c r="A37" s="30"/>
      <c r="B37" s="33">
        <v>73</v>
      </c>
      <c r="C37" s="34">
        <v>71</v>
      </c>
      <c r="D37" s="34">
        <v>131040.25</v>
      </c>
      <c r="E37" s="34">
        <v>143528.32000000001</v>
      </c>
      <c r="F37" s="30"/>
      <c r="G37" s="30"/>
      <c r="H37" s="30"/>
    </row>
    <row r="38" spans="1:8">
      <c r="A38" s="30"/>
      <c r="B38" s="33">
        <v>77</v>
      </c>
      <c r="C38" s="34">
        <v>44</v>
      </c>
      <c r="D38" s="34">
        <v>50918.84</v>
      </c>
      <c r="E38" s="34">
        <v>52863.29</v>
      </c>
      <c r="F38" s="30"/>
      <c r="G38" s="30"/>
      <c r="H38" s="30"/>
    </row>
    <row r="39" spans="1:8">
      <c r="A39" s="30"/>
      <c r="B39" s="33">
        <v>78</v>
      </c>
      <c r="C39" s="34">
        <v>31</v>
      </c>
      <c r="D39" s="34">
        <v>42988.92</v>
      </c>
      <c r="E39" s="34">
        <v>37973.449999999997</v>
      </c>
      <c r="F39" s="34"/>
      <c r="G39" s="30"/>
      <c r="H39" s="30"/>
    </row>
    <row r="40" spans="1:8">
      <c r="A40" s="30"/>
      <c r="B40" s="33">
        <v>74</v>
      </c>
      <c r="C40" s="34">
        <v>0</v>
      </c>
      <c r="D40" s="34">
        <v>0</v>
      </c>
      <c r="E40" s="34">
        <v>0</v>
      </c>
      <c r="F40" s="30"/>
      <c r="G40" s="30"/>
      <c r="H40" s="30"/>
    </row>
    <row r="41" spans="1:8">
      <c r="A41" s="30"/>
      <c r="B41" s="31"/>
      <c r="C41" s="30"/>
      <c r="D41" s="30"/>
      <c r="E41" s="30"/>
      <c r="F41" s="30"/>
      <c r="G41" s="30"/>
      <c r="H41" s="30"/>
    </row>
    <row r="42" spans="1:8">
      <c r="A42" s="30"/>
      <c r="B42" s="31"/>
      <c r="C42" s="30"/>
      <c r="D42" s="30"/>
      <c r="E42" s="30"/>
      <c r="F42" s="30"/>
      <c r="G42" s="30"/>
      <c r="H42" s="30"/>
    </row>
    <row r="43" spans="1:8">
      <c r="A43" s="30"/>
      <c r="B43" s="31"/>
      <c r="C43" s="31"/>
      <c r="D43" s="31"/>
      <c r="E43" s="31"/>
      <c r="F43" s="31"/>
      <c r="G43" s="31"/>
      <c r="H43" s="31"/>
    </row>
    <row r="44" spans="1:8">
      <c r="A44" s="30"/>
      <c r="B44" s="31"/>
      <c r="C44" s="31"/>
      <c r="D44" s="31"/>
      <c r="E44" s="31"/>
      <c r="F44" s="31"/>
      <c r="G44" s="31"/>
      <c r="H44" s="31"/>
    </row>
    <row r="45" spans="1:8">
      <c r="A45" s="30"/>
      <c r="B45" s="31"/>
      <c r="C45" s="30"/>
      <c r="D45" s="30"/>
      <c r="E45" s="30"/>
      <c r="F45" s="30"/>
      <c r="G45" s="30"/>
      <c r="H45" s="30"/>
    </row>
    <row r="46" spans="1:8">
      <c r="A46" s="30"/>
      <c r="B46" s="31"/>
      <c r="C46" s="30"/>
      <c r="D46" s="30"/>
      <c r="E46" s="30"/>
      <c r="F46" s="30"/>
      <c r="G46" s="30"/>
      <c r="H46" s="30"/>
    </row>
    <row r="47" spans="1:8">
      <c r="A47" s="30"/>
      <c r="B47" s="31"/>
      <c r="C47" s="30"/>
      <c r="D47" s="30"/>
      <c r="E47" s="30"/>
      <c r="F47" s="30"/>
      <c r="G47" s="30"/>
      <c r="H47" s="30"/>
    </row>
    <row r="48" spans="1:8">
      <c r="A48" s="30"/>
      <c r="B48" s="31"/>
      <c r="C48" s="30"/>
      <c r="D48" s="30"/>
      <c r="E48" s="30"/>
      <c r="F48" s="30"/>
      <c r="G48" s="30"/>
      <c r="H48" s="30"/>
    </row>
    <row r="49" spans="1:8">
      <c r="A49" s="30"/>
      <c r="B49" s="31"/>
      <c r="C49" s="30"/>
      <c r="D49" s="30"/>
      <c r="E49" s="30"/>
      <c r="F49" s="30"/>
      <c r="G49" s="30"/>
      <c r="H49" s="30"/>
    </row>
    <row r="50" spans="1:8">
      <c r="A50" s="30"/>
      <c r="B50" s="31"/>
      <c r="C50" s="30"/>
      <c r="D50" s="30"/>
      <c r="E50" s="30"/>
      <c r="F50" s="30"/>
      <c r="G50" s="30"/>
      <c r="H50" s="30"/>
    </row>
    <row r="51" spans="1:8">
      <c r="A51" s="30"/>
      <c r="B51" s="31"/>
      <c r="C51" s="30"/>
      <c r="D51" s="30"/>
      <c r="E51" s="30"/>
      <c r="F51" s="30"/>
      <c r="G51" s="30"/>
      <c r="H51" s="30"/>
    </row>
    <row r="52" spans="1:8">
      <c r="A52" s="30"/>
      <c r="B52" s="31"/>
      <c r="C52" s="30"/>
      <c r="D52" s="30"/>
      <c r="E52" s="30"/>
      <c r="F52" s="30"/>
      <c r="G52" s="30"/>
      <c r="H52" s="30"/>
    </row>
    <row r="53" spans="1:8">
      <c r="A53" s="30"/>
      <c r="B53" s="31"/>
      <c r="C53" s="30"/>
      <c r="D53" s="30"/>
      <c r="E53" s="30"/>
      <c r="F53" s="30"/>
      <c r="G53" s="30"/>
      <c r="H53" s="30"/>
    </row>
    <row r="54" spans="1:8">
      <c r="A54" s="30"/>
      <c r="B54" s="31"/>
      <c r="C54" s="30"/>
      <c r="D54" s="30"/>
      <c r="E54" s="30"/>
      <c r="F54" s="30"/>
      <c r="G54" s="30"/>
      <c r="H54" s="30"/>
    </row>
    <row r="55" spans="1:8">
      <c r="A55" s="30"/>
      <c r="B55" s="31"/>
      <c r="C55" s="30"/>
      <c r="D55" s="30"/>
      <c r="E55" s="30"/>
      <c r="F55" s="30"/>
      <c r="G55" s="30"/>
      <c r="H55" s="30"/>
    </row>
    <row r="56" spans="1:8">
      <c r="A56" s="30"/>
      <c r="B56" s="31"/>
      <c r="C56" s="30"/>
      <c r="D56" s="30"/>
      <c r="E56" s="30"/>
      <c r="F56" s="30"/>
      <c r="G56" s="30"/>
      <c r="H56" s="30"/>
    </row>
    <row r="57" spans="1:8">
      <c r="A57" s="30"/>
      <c r="B57" s="31"/>
      <c r="C57" s="30"/>
      <c r="D57" s="30"/>
      <c r="E57" s="30"/>
      <c r="F57" s="30"/>
      <c r="G57" s="30"/>
      <c r="H57" s="30"/>
    </row>
    <row r="58" spans="1:8">
      <c r="A58" s="30"/>
      <c r="B58" s="31"/>
      <c r="C58" s="30"/>
      <c r="D58" s="30"/>
      <c r="E58" s="30"/>
      <c r="F58" s="30"/>
      <c r="G58" s="30"/>
      <c r="H58" s="30"/>
    </row>
    <row r="59" spans="1:8">
      <c r="A59" s="30"/>
      <c r="B59" s="31"/>
      <c r="C59" s="30"/>
      <c r="D59" s="30"/>
      <c r="E59" s="30"/>
      <c r="F59" s="30"/>
      <c r="G59" s="30"/>
      <c r="H59" s="30"/>
    </row>
    <row r="60" spans="1:8">
      <c r="A60" s="30"/>
      <c r="B60" s="31"/>
      <c r="C60" s="30"/>
      <c r="D60" s="30"/>
      <c r="E60" s="30"/>
      <c r="F60" s="30"/>
      <c r="G60" s="30"/>
      <c r="H60" s="30"/>
    </row>
    <row r="61" spans="1:8">
      <c r="A61" s="30"/>
      <c r="B61" s="31"/>
      <c r="C61" s="30"/>
      <c r="D61" s="30"/>
      <c r="E61" s="30"/>
      <c r="F61" s="30"/>
      <c r="G61" s="30"/>
      <c r="H61" s="30"/>
    </row>
    <row r="62" spans="1:8">
      <c r="A62" s="30"/>
      <c r="B62" s="31"/>
      <c r="C62" s="30"/>
      <c r="D62" s="30"/>
      <c r="E62" s="30"/>
      <c r="F62" s="30"/>
      <c r="G62" s="30"/>
      <c r="H62" s="30"/>
    </row>
    <row r="63" spans="1:8">
      <c r="A63" s="30"/>
      <c r="B63" s="31"/>
      <c r="C63" s="30"/>
      <c r="D63" s="30"/>
      <c r="E63" s="30"/>
      <c r="F63" s="30"/>
      <c r="G63" s="30"/>
      <c r="H63" s="30"/>
    </row>
  </sheetData>
  <phoneticPr fontId="4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yangjin</cp:lastModifiedBy>
  <dcterms:created xsi:type="dcterms:W3CDTF">2013-06-21T00:28:37Z</dcterms:created>
  <dcterms:modified xsi:type="dcterms:W3CDTF">2016-07-05T00:25:07Z</dcterms:modified>
</cp:coreProperties>
</file>