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<sst xmlns="http://schemas.openxmlformats.org/spreadsheetml/2006/main" count="120" uniqueCount="79">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</sst>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16187402.041299999</v>
      </c>
      <c r="F3" s="25">
        <f>RA!I7</f>
        <v>1715994.6083</v>
      </c>
      <c r="G3" s="16">
        <f>SUM(G4:G42)</f>
        <v>14471407.432999998</v>
      </c>
      <c r="H3" s="27">
        <f>RA!J7</f>
        <v>10.6008030437612</v>
      </c>
      <c r="I3" s="20">
        <f>SUM(I4:I42)</f>
        <v>16187408.299017388</v>
      </c>
      <c r="J3" s="21">
        <f>SUM(J4:J42)</f>
        <v>14471407.3908375</v>
      </c>
      <c r="K3" s="22">
        <f>E3-I3</f>
        <v>-6.25771738961339</v>
      </c>
      <c r="L3" s="22">
        <f>G3-J3</f>
        <v>4.2162498459219933E-2</v>
      </c>
    </row>
    <row r="4" spans="1:13">
      <c r="A4" s="70">
        <f>RA!A8</f>
        <v>42556</v>
      </c>
      <c r="B4" s="12">
        <v>12</v>
      </c>
      <c r="C4" s="65" t="s">
        <v>6</v>
      </c>
      <c r="D4" s="65"/>
      <c r="E4" s="15">
        <f>VLOOKUP(C4,RA!B8:D35,3,0)</f>
        <v>511699.66769999999</v>
      </c>
      <c r="F4" s="25">
        <f>VLOOKUP(C4,RA!B8:I38,8,0)</f>
        <v>148773.09849999999</v>
      </c>
      <c r="G4" s="16">
        <f t="shared" ref="G4:G42" si="0">E4-F4</f>
        <v>362926.56920000003</v>
      </c>
      <c r="H4" s="27">
        <f>RA!J8</f>
        <v>29.0743003935705</v>
      </c>
      <c r="I4" s="20">
        <f>VLOOKUP(B4,RMS!B:D,3,FALSE)</f>
        <v>511700.52715384599</v>
      </c>
      <c r="J4" s="21">
        <f>VLOOKUP(B4,RMS!B:E,4,FALSE)</f>
        <v>362926.57882820501</v>
      </c>
      <c r="K4" s="22">
        <f t="shared" ref="K4:K42" si="1">E4-I4</f>
        <v>-0.85945384600199759</v>
      </c>
      <c r="L4" s="22">
        <f t="shared" ref="L4:L42" si="2">G4-J4</f>
        <v>-9.6282049780711532E-3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95941.392000000007</v>
      </c>
      <c r="F5" s="25">
        <f>VLOOKUP(C5,RA!B9:I39,8,0)</f>
        <v>20827.345000000001</v>
      </c>
      <c r="G5" s="16">
        <f t="shared" si="0"/>
        <v>75114.047000000006</v>
      </c>
      <c r="H5" s="27">
        <f>RA!J9</f>
        <v>21.708404022322298</v>
      </c>
      <c r="I5" s="20">
        <f>VLOOKUP(B5,RMS!B:D,3,FALSE)</f>
        <v>95941.4120666667</v>
      </c>
      <c r="J5" s="21">
        <f>VLOOKUP(B5,RMS!B:E,4,FALSE)</f>
        <v>75114.047565811998</v>
      </c>
      <c r="K5" s="22">
        <f t="shared" si="1"/>
        <v>-2.0066666693310253E-2</v>
      </c>
      <c r="L5" s="22">
        <f t="shared" si="2"/>
        <v>-5.6581199169158936E-4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136493.0393</v>
      </c>
      <c r="F6" s="25">
        <f>VLOOKUP(C6,RA!B10:I40,8,0)</f>
        <v>40582.206599999998</v>
      </c>
      <c r="G6" s="16">
        <f t="shared" si="0"/>
        <v>95910.832699999999</v>
      </c>
      <c r="H6" s="27">
        <f>RA!J10</f>
        <v>29.7320704470532</v>
      </c>
      <c r="I6" s="20">
        <f>VLOOKUP(B6,RMS!B:D,3,FALSE)</f>
        <v>136495.19834552601</v>
      </c>
      <c r="J6" s="21">
        <f>VLOOKUP(B6,RMS!B:E,4,FALSE)</f>
        <v>95910.828757950105</v>
      </c>
      <c r="K6" s="22">
        <f>E6-I6</f>
        <v>-2.1590455260011367</v>
      </c>
      <c r="L6" s="22">
        <f t="shared" si="2"/>
        <v>3.9420498942490667E-3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50123.839200000002</v>
      </c>
      <c r="F7" s="25">
        <f>VLOOKUP(C7,RA!B11:I41,8,0)</f>
        <v>12675.065199999999</v>
      </c>
      <c r="G7" s="16">
        <f t="shared" si="0"/>
        <v>37448.774000000005</v>
      </c>
      <c r="H7" s="27">
        <f>RA!J11</f>
        <v>25.2874987277511</v>
      </c>
      <c r="I7" s="20">
        <f>VLOOKUP(B7,RMS!B:D,3,FALSE)</f>
        <v>50123.884757030501</v>
      </c>
      <c r="J7" s="21">
        <f>VLOOKUP(B7,RMS!B:E,4,FALSE)</f>
        <v>37448.773293487597</v>
      </c>
      <c r="K7" s="22">
        <f t="shared" si="1"/>
        <v>-4.5557030498457607E-2</v>
      </c>
      <c r="L7" s="22">
        <f t="shared" si="2"/>
        <v>7.0651240821462125E-4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160233.4105</v>
      </c>
      <c r="F8" s="25">
        <f>VLOOKUP(C8,RA!B12:I42,8,0)</f>
        <v>26879.414000000001</v>
      </c>
      <c r="G8" s="16">
        <f t="shared" si="0"/>
        <v>133353.99650000001</v>
      </c>
      <c r="H8" s="27">
        <f>RA!J12</f>
        <v>16.775161881734999</v>
      </c>
      <c r="I8" s="20">
        <f>VLOOKUP(B8,RMS!B:D,3,FALSE)</f>
        <v>160233.42322905999</v>
      </c>
      <c r="J8" s="21">
        <f>VLOOKUP(B8,RMS!B:E,4,FALSE)</f>
        <v>133353.99669316199</v>
      </c>
      <c r="K8" s="22">
        <f t="shared" si="1"/>
        <v>-1.2729059992125258E-2</v>
      </c>
      <c r="L8" s="22">
        <f t="shared" si="2"/>
        <v>-1.9316197722218931E-4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229520.68710000001</v>
      </c>
      <c r="F9" s="25">
        <f>VLOOKUP(C9,RA!B13:I43,8,0)</f>
        <v>70654.143200000006</v>
      </c>
      <c r="G9" s="16">
        <f t="shared" si="0"/>
        <v>158866.54389999999</v>
      </c>
      <c r="H9" s="27">
        <f>RA!J13</f>
        <v>30.783344234769</v>
      </c>
      <c r="I9" s="20">
        <f>VLOOKUP(B9,RMS!B:D,3,FALSE)</f>
        <v>229520.968716239</v>
      </c>
      <c r="J9" s="21">
        <f>VLOOKUP(B9,RMS!B:E,4,FALSE)</f>
        <v>158866.54336581199</v>
      </c>
      <c r="K9" s="22">
        <f t="shared" si="1"/>
        <v>-0.28161623899359256</v>
      </c>
      <c r="L9" s="22">
        <f t="shared" si="2"/>
        <v>5.3418800234794617E-4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125298.81969999999</v>
      </c>
      <c r="F10" s="25">
        <f>VLOOKUP(C10,RA!B14:I43,8,0)</f>
        <v>27775.2677</v>
      </c>
      <c r="G10" s="16">
        <f t="shared" si="0"/>
        <v>97523.551999999996</v>
      </c>
      <c r="H10" s="27">
        <f>RA!J14</f>
        <v>22.167222138645599</v>
      </c>
      <c r="I10" s="20">
        <f>VLOOKUP(B10,RMS!B:D,3,FALSE)</f>
        <v>125298.83151623901</v>
      </c>
      <c r="J10" s="21">
        <f>VLOOKUP(B10,RMS!B:E,4,FALSE)</f>
        <v>97523.548462393199</v>
      </c>
      <c r="K10" s="22">
        <f t="shared" si="1"/>
        <v>-1.181623901356943E-2</v>
      </c>
      <c r="L10" s="22">
        <f t="shared" si="2"/>
        <v>3.5376067971810699E-3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87708.580300000001</v>
      </c>
      <c r="F11" s="25">
        <f>VLOOKUP(C11,RA!B15:I44,8,0)</f>
        <v>20860.739399999999</v>
      </c>
      <c r="G11" s="16">
        <f t="shared" si="0"/>
        <v>66847.84090000001</v>
      </c>
      <c r="H11" s="27">
        <f>RA!J15</f>
        <v>23.784148972252801</v>
      </c>
      <c r="I11" s="20">
        <f>VLOOKUP(B11,RMS!B:D,3,FALSE)</f>
        <v>87708.695084615407</v>
      </c>
      <c r="J11" s="21">
        <f>VLOOKUP(B11,RMS!B:E,4,FALSE)</f>
        <v>66847.841513675201</v>
      </c>
      <c r="K11" s="22">
        <f t="shared" si="1"/>
        <v>-0.11478461540536955</v>
      </c>
      <c r="L11" s="22">
        <f t="shared" si="2"/>
        <v>-6.1367519083432853E-4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838930.97439999995</v>
      </c>
      <c r="F12" s="25">
        <f>VLOOKUP(C12,RA!B16:I45,8,0)</f>
        <v>34267.833400000003</v>
      </c>
      <c r="G12" s="16">
        <f t="shared" si="0"/>
        <v>804663.14099999995</v>
      </c>
      <c r="H12" s="27">
        <f>RA!J16</f>
        <v>4.0847023707174701</v>
      </c>
      <c r="I12" s="20">
        <f>VLOOKUP(B12,RMS!B:D,3,FALSE)</f>
        <v>838930.00433418795</v>
      </c>
      <c r="J12" s="21">
        <f>VLOOKUP(B12,RMS!B:E,4,FALSE)</f>
        <v>804663.14086666703</v>
      </c>
      <c r="K12" s="22">
        <f t="shared" si="1"/>
        <v>0.97006581199821085</v>
      </c>
      <c r="L12" s="22">
        <f t="shared" si="2"/>
        <v>1.3333291281014681E-4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794508.38820000004</v>
      </c>
      <c r="F13" s="25">
        <f>VLOOKUP(C13,RA!B17:I46,8,0)</f>
        <v>77134.530899999998</v>
      </c>
      <c r="G13" s="16">
        <f t="shared" si="0"/>
        <v>717373.85730000003</v>
      </c>
      <c r="H13" s="27">
        <f>RA!J17</f>
        <v>9.7084602309551808</v>
      </c>
      <c r="I13" s="20">
        <f>VLOOKUP(B13,RMS!B:D,3,FALSE)</f>
        <v>794508.36705213704</v>
      </c>
      <c r="J13" s="21">
        <f>VLOOKUP(B13,RMS!B:E,4,FALSE)</f>
        <v>717373.85857948696</v>
      </c>
      <c r="K13" s="22">
        <f t="shared" si="1"/>
        <v>2.1147863008081913E-2</v>
      </c>
      <c r="L13" s="22">
        <f t="shared" si="2"/>
        <v>-1.2794869253411889E-3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1793107.7072000001</v>
      </c>
      <c r="F14" s="25">
        <f>VLOOKUP(C14,RA!B18:I47,8,0)</f>
        <v>266502.64179999998</v>
      </c>
      <c r="G14" s="16">
        <f t="shared" si="0"/>
        <v>1526605.0654000002</v>
      </c>
      <c r="H14" s="27">
        <f>RA!J18</f>
        <v>14.8626120299351</v>
      </c>
      <c r="I14" s="20">
        <f>VLOOKUP(B14,RMS!B:D,3,FALSE)</f>
        <v>1793107.99748547</v>
      </c>
      <c r="J14" s="21">
        <f>VLOOKUP(B14,RMS!B:E,4,FALSE)</f>
        <v>1526605.02846068</v>
      </c>
      <c r="K14" s="22">
        <f t="shared" si="1"/>
        <v>-0.29028546996414661</v>
      </c>
      <c r="L14" s="22">
        <f t="shared" si="2"/>
        <v>3.6939320154488087E-2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341345.30190000002</v>
      </c>
      <c r="F15" s="25">
        <f>VLOOKUP(C15,RA!B19:I48,8,0)</f>
        <v>37953.398500000003</v>
      </c>
      <c r="G15" s="16">
        <f t="shared" si="0"/>
        <v>303391.90340000001</v>
      </c>
      <c r="H15" s="27">
        <f>RA!J19</f>
        <v>11.118769846470199</v>
      </c>
      <c r="I15" s="20">
        <f>VLOOKUP(B15,RMS!B:D,3,FALSE)</f>
        <v>341345.258941026</v>
      </c>
      <c r="J15" s="21">
        <f>VLOOKUP(B15,RMS!B:E,4,FALSE)</f>
        <v>303391.902723932</v>
      </c>
      <c r="K15" s="22">
        <f t="shared" si="1"/>
        <v>4.2958974023349583E-2</v>
      </c>
      <c r="L15" s="22">
        <f t="shared" si="2"/>
        <v>6.760680116713047E-4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1039534.2212</v>
      </c>
      <c r="F16" s="25">
        <f>VLOOKUP(C16,RA!B20:I49,8,0)</f>
        <v>91738.735400000005</v>
      </c>
      <c r="G16" s="16">
        <f t="shared" si="0"/>
        <v>947795.48580000002</v>
      </c>
      <c r="H16" s="27">
        <f>RA!J20</f>
        <v>8.8249846449595708</v>
      </c>
      <c r="I16" s="20">
        <f>VLOOKUP(B16,RMS!B:D,3,FALSE)</f>
        <v>1039534.3882</v>
      </c>
      <c r="J16" s="21">
        <f>VLOOKUP(B16,RMS!B:E,4,FALSE)</f>
        <v>947795.48580000002</v>
      </c>
      <c r="K16" s="22">
        <f t="shared" si="1"/>
        <v>-0.16700000001583248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335300.09669999999</v>
      </c>
      <c r="F17" s="25">
        <f>VLOOKUP(C17,RA!B21:I50,8,0)</f>
        <v>49423.053999999996</v>
      </c>
      <c r="G17" s="16">
        <f t="shared" si="0"/>
        <v>285877.04269999999</v>
      </c>
      <c r="H17" s="27">
        <f>RA!J21</f>
        <v>14.739946241119</v>
      </c>
      <c r="I17" s="20">
        <f>VLOOKUP(B17,RMS!B:D,3,FALSE)</f>
        <v>335299.33031129302</v>
      </c>
      <c r="J17" s="21">
        <f>VLOOKUP(B17,RMS!B:E,4,FALSE)</f>
        <v>285877.04263346898</v>
      </c>
      <c r="K17" s="22">
        <f t="shared" si="1"/>
        <v>0.7663887069793418</v>
      </c>
      <c r="L17" s="22">
        <f t="shared" si="2"/>
        <v>6.6531007178127766E-5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1268543.4779999999</v>
      </c>
      <c r="F18" s="25">
        <f>VLOOKUP(C18,RA!B22:I51,8,0)</f>
        <v>60728.677000000003</v>
      </c>
      <c r="G18" s="16">
        <f t="shared" si="0"/>
        <v>1207814.801</v>
      </c>
      <c r="H18" s="27">
        <f>RA!J22</f>
        <v>4.7872759628030703</v>
      </c>
      <c r="I18" s="20">
        <f>VLOOKUP(B18,RMS!B:D,3,FALSE)</f>
        <v>1268544.70388761</v>
      </c>
      <c r="J18" s="21">
        <f>VLOOKUP(B18,RMS!B:E,4,FALSE)</f>
        <v>1207814.7998424801</v>
      </c>
      <c r="K18" s="22">
        <f t="shared" si="1"/>
        <v>-1.2258876101113856</v>
      </c>
      <c r="L18" s="22">
        <f t="shared" si="2"/>
        <v>1.1575198732316494E-3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2160467.4537999998</v>
      </c>
      <c r="F19" s="25">
        <f>VLOOKUP(C19,RA!B23:I52,8,0)</f>
        <v>238870.94889999999</v>
      </c>
      <c r="G19" s="16">
        <f t="shared" si="0"/>
        <v>1921596.5048999998</v>
      </c>
      <c r="H19" s="27">
        <f>RA!J23</f>
        <v>11.056447459083699</v>
      </c>
      <c r="I19" s="20">
        <f>VLOOKUP(B19,RMS!B:D,3,FALSE)</f>
        <v>2160468.70310855</v>
      </c>
      <c r="J19" s="21">
        <f>VLOOKUP(B19,RMS!B:E,4,FALSE)</f>
        <v>1921596.52909487</v>
      </c>
      <c r="K19" s="22">
        <f t="shared" si="1"/>
        <v>-1.2493085502646863</v>
      </c>
      <c r="L19" s="22">
        <f t="shared" si="2"/>
        <v>-2.4194870144128799E-2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289525.64630000002</v>
      </c>
      <c r="F20" s="25">
        <f>VLOOKUP(C20,RA!B24:I53,8,0)</f>
        <v>39972.110200000003</v>
      </c>
      <c r="G20" s="16">
        <f t="shared" si="0"/>
        <v>249553.53610000003</v>
      </c>
      <c r="H20" s="27">
        <f>RA!J24</f>
        <v>13.806068896080401</v>
      </c>
      <c r="I20" s="20">
        <f>VLOOKUP(B20,RMS!B:D,3,FALSE)</f>
        <v>289525.75741244998</v>
      </c>
      <c r="J20" s="21">
        <f>VLOOKUP(B20,RMS!B:E,4,FALSE)</f>
        <v>249553.52866777501</v>
      </c>
      <c r="K20" s="22">
        <f t="shared" si="1"/>
        <v>-0.11111244995845482</v>
      </c>
      <c r="L20" s="22">
        <f t="shared" si="2"/>
        <v>7.4322250147815794E-3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250202.56080000001</v>
      </c>
      <c r="F21" s="25">
        <f>VLOOKUP(C21,RA!B25:I54,8,0)</f>
        <v>24296.321899999999</v>
      </c>
      <c r="G21" s="16">
        <f t="shared" si="0"/>
        <v>225906.2389</v>
      </c>
      <c r="H21" s="27">
        <f>RA!J25</f>
        <v>9.7106607631491499</v>
      </c>
      <c r="I21" s="20">
        <f>VLOOKUP(B21,RMS!B:D,3,FALSE)</f>
        <v>250202.53504620699</v>
      </c>
      <c r="J21" s="21">
        <f>VLOOKUP(B21,RMS!B:E,4,FALSE)</f>
        <v>225906.238053776</v>
      </c>
      <c r="K21" s="22">
        <f t="shared" si="1"/>
        <v>2.5753793015610427E-2</v>
      </c>
      <c r="L21" s="22">
        <f t="shared" si="2"/>
        <v>8.4622399299405515E-4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564998.77280000004</v>
      </c>
      <c r="F22" s="25">
        <f>VLOOKUP(C22,RA!B26:I55,8,0)</f>
        <v>113834.27989999999</v>
      </c>
      <c r="G22" s="16">
        <f t="shared" si="0"/>
        <v>451164.49290000007</v>
      </c>
      <c r="H22" s="27">
        <f>RA!J26</f>
        <v>20.147703920818198</v>
      </c>
      <c r="I22" s="20">
        <f>VLOOKUP(B22,RMS!B:D,3,FALSE)</f>
        <v>564998.68312813703</v>
      </c>
      <c r="J22" s="21">
        <f>VLOOKUP(B22,RMS!B:E,4,FALSE)</f>
        <v>451164.489102097</v>
      </c>
      <c r="K22" s="22">
        <f t="shared" si="1"/>
        <v>8.9671863010153174E-2</v>
      </c>
      <c r="L22" s="22">
        <f t="shared" si="2"/>
        <v>3.7979030748829246E-3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239641.8327</v>
      </c>
      <c r="F23" s="25">
        <f>VLOOKUP(C23,RA!B27:I56,8,0)</f>
        <v>59460.6829</v>
      </c>
      <c r="G23" s="16">
        <f t="shared" si="0"/>
        <v>180181.14980000001</v>
      </c>
      <c r="H23" s="27">
        <f>RA!J27</f>
        <v>24.812313538945801</v>
      </c>
      <c r="I23" s="20">
        <f>VLOOKUP(B23,RMS!B:D,3,FALSE)</f>
        <v>239641.599043022</v>
      </c>
      <c r="J23" s="21">
        <f>VLOOKUP(B23,RMS!B:E,4,FALSE)</f>
        <v>180181.14191545901</v>
      </c>
      <c r="K23" s="22">
        <f t="shared" si="1"/>
        <v>0.23365697800181806</v>
      </c>
      <c r="L23" s="22">
        <f t="shared" si="2"/>
        <v>7.8845410025678575E-3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841456.25950000004</v>
      </c>
      <c r="F24" s="25">
        <f>VLOOKUP(C24,RA!B28:I57,8,0)</f>
        <v>50137.238899999997</v>
      </c>
      <c r="G24" s="16">
        <f t="shared" si="0"/>
        <v>791319.02060000005</v>
      </c>
      <c r="H24" s="27">
        <f>RA!J28</f>
        <v>5.9583892013343602</v>
      </c>
      <c r="I24" s="20">
        <f>VLOOKUP(B24,RMS!B:D,3,FALSE)</f>
        <v>841458.15987345099</v>
      </c>
      <c r="J24" s="21">
        <f>VLOOKUP(B24,RMS!B:E,4,FALSE)</f>
        <v>791319.01502477902</v>
      </c>
      <c r="K24" s="22">
        <f t="shared" si="1"/>
        <v>-1.9003734509460628</v>
      </c>
      <c r="L24" s="22">
        <f t="shared" si="2"/>
        <v>5.5752210319042206E-3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536137.13789999997</v>
      </c>
      <c r="F25" s="25">
        <f>VLOOKUP(C25,RA!B29:I58,8,0)</f>
        <v>92019.822100000005</v>
      </c>
      <c r="G25" s="16">
        <f t="shared" si="0"/>
        <v>444117.31579999998</v>
      </c>
      <c r="H25" s="27">
        <f>RA!J29</f>
        <v>17.163485905944398</v>
      </c>
      <c r="I25" s="20">
        <f>VLOOKUP(B25,RMS!B:D,3,FALSE)</f>
        <v>536137.13766725699</v>
      </c>
      <c r="J25" s="21">
        <f>VLOOKUP(B25,RMS!B:E,4,FALSE)</f>
        <v>444117.28375256201</v>
      </c>
      <c r="K25" s="22">
        <f t="shared" si="1"/>
        <v>2.3274298291653395E-4</v>
      </c>
      <c r="L25" s="22">
        <f t="shared" si="2"/>
        <v>3.2047437969595194E-2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966524.93039999995</v>
      </c>
      <c r="F26" s="25">
        <f>VLOOKUP(C26,RA!B30:I59,8,0)</f>
        <v>132488.7029</v>
      </c>
      <c r="G26" s="16">
        <f t="shared" si="0"/>
        <v>834036.22749999992</v>
      </c>
      <c r="H26" s="27">
        <f>RA!J30</f>
        <v>13.7077377657676</v>
      </c>
      <c r="I26" s="20">
        <f>VLOOKUP(B26,RMS!B:D,3,FALSE)</f>
        <v>966524.92633362801</v>
      </c>
      <c r="J26" s="21">
        <f>VLOOKUP(B26,RMS!B:E,4,FALSE)</f>
        <v>834036.22755762294</v>
      </c>
      <c r="K26" s="22">
        <f t="shared" si="1"/>
        <v>4.0663719410076737E-3</v>
      </c>
      <c r="L26" s="22">
        <f t="shared" si="2"/>
        <v>-5.7623023167252541E-5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1239120.4197</v>
      </c>
      <c r="F27" s="25">
        <f>VLOOKUP(C27,RA!B31:I60,8,0)</f>
        <v>-10449.2912</v>
      </c>
      <c r="G27" s="16">
        <f t="shared" si="0"/>
        <v>1249569.7109000001</v>
      </c>
      <c r="H27" s="27">
        <f>RA!J31</f>
        <v>-0.84328294763553702</v>
      </c>
      <c r="I27" s="20">
        <f>VLOOKUP(B27,RMS!B:D,3,FALSE)</f>
        <v>1239120.4654221199</v>
      </c>
      <c r="J27" s="21">
        <f>VLOOKUP(B27,RMS!B:E,4,FALSE)</f>
        <v>1249569.72493451</v>
      </c>
      <c r="K27" s="22">
        <f t="shared" si="1"/>
        <v>-4.5722119975835085E-2</v>
      </c>
      <c r="L27" s="22">
        <f t="shared" si="2"/>
        <v>-1.403450989164412E-2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111212.6305</v>
      </c>
      <c r="F28" s="25">
        <f>VLOOKUP(C28,RA!B32:I61,8,0)</f>
        <v>25117.9493</v>
      </c>
      <c r="G28" s="16">
        <f t="shared" si="0"/>
        <v>86094.681199999992</v>
      </c>
      <c r="H28" s="27">
        <f>RA!J32</f>
        <v>22.585518557624599</v>
      </c>
      <c r="I28" s="20">
        <f>VLOOKUP(B28,RMS!B:D,3,FALSE)</f>
        <v>111212.55261016601</v>
      </c>
      <c r="J28" s="21">
        <f>VLOOKUP(B28,RMS!B:E,4,FALSE)</f>
        <v>86094.686261363706</v>
      </c>
      <c r="K28" s="22">
        <f t="shared" si="1"/>
        <v>7.7889833992230706E-2</v>
      </c>
      <c r="L28" s="22">
        <f t="shared" si="2"/>
        <v>-5.0613637140486389E-3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171290.08679999999</v>
      </c>
      <c r="F30" s="25">
        <f>VLOOKUP(C30,RA!B34:I64,8,0)</f>
        <v>24279.674500000001</v>
      </c>
      <c r="G30" s="16">
        <f t="shared" si="0"/>
        <v>147010.4123</v>
      </c>
      <c r="H30" s="27">
        <f>RA!J34</f>
        <v>14.1745940781437</v>
      </c>
      <c r="I30" s="20">
        <f>VLOOKUP(B30,RMS!B:D,3,FALSE)</f>
        <v>171290.08559999999</v>
      </c>
      <c r="J30" s="21">
        <f>VLOOKUP(B30,RMS!B:E,4,FALSE)</f>
        <v>147010.41639999999</v>
      </c>
      <c r="K30" s="22">
        <f t="shared" si="1"/>
        <v>1.1999999987892807E-3</v>
      </c>
      <c r="L30" s="22">
        <f t="shared" si="2"/>
        <v>-4.0999999910127372E-3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117441.91</v>
      </c>
      <c r="F32" s="25">
        <f>VLOOKUP(C32,RA!B34:I65,8,0)</f>
        <v>5030.55</v>
      </c>
      <c r="G32" s="16">
        <f t="shared" si="0"/>
        <v>112411.36</v>
      </c>
      <c r="H32" s="27">
        <f>RA!J34</f>
        <v>14.1745940781437</v>
      </c>
      <c r="I32" s="20">
        <f>VLOOKUP(B32,RMS!B:D,3,FALSE)</f>
        <v>117441.91</v>
      </c>
      <c r="J32" s="21">
        <f>VLOOKUP(B32,RMS!B:E,4,FALSE)</f>
        <v>112411.36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155330.87</v>
      </c>
      <c r="F33" s="25">
        <f>VLOOKUP(C33,RA!B34:I65,8,0)</f>
        <v>-78509.279999999999</v>
      </c>
      <c r="G33" s="16">
        <f t="shared" si="0"/>
        <v>233840.15</v>
      </c>
      <c r="H33" s="27">
        <f>RA!J34</f>
        <v>14.1745940781437</v>
      </c>
      <c r="I33" s="20">
        <f>VLOOKUP(B33,RMS!B:D,3,FALSE)</f>
        <v>155330.87</v>
      </c>
      <c r="J33" s="21">
        <f>VLOOKUP(B33,RMS!B:E,4,FALSE)</f>
        <v>233840.15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113479.53</v>
      </c>
      <c r="F34" s="25">
        <f>VLOOKUP(C34,RA!B34:I66,8,0)</f>
        <v>-3367.6</v>
      </c>
      <c r="G34" s="16">
        <f t="shared" si="0"/>
        <v>116847.13</v>
      </c>
      <c r="H34" s="27">
        <f>RA!J35</f>
        <v>0</v>
      </c>
      <c r="I34" s="20">
        <f>VLOOKUP(B34,RMS!B:D,3,FALSE)</f>
        <v>113479.53</v>
      </c>
      <c r="J34" s="21">
        <f>VLOOKUP(B34,RMS!B:E,4,FALSE)</f>
        <v>116847.13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111267.64</v>
      </c>
      <c r="F35" s="25">
        <f>VLOOKUP(C35,RA!B34:I67,8,0)</f>
        <v>-9688.34</v>
      </c>
      <c r="G35" s="16">
        <f t="shared" si="0"/>
        <v>120955.98</v>
      </c>
      <c r="H35" s="27">
        <f>RA!J34</f>
        <v>14.1745940781437</v>
      </c>
      <c r="I35" s="20">
        <f>VLOOKUP(B35,RMS!B:D,3,FALSE)</f>
        <v>111267.64</v>
      </c>
      <c r="J35" s="21">
        <f>VLOOKUP(B35,RMS!B:E,4,FALSE)</f>
        <v>120955.98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70637.606499999994</v>
      </c>
      <c r="F37" s="25">
        <f>VLOOKUP(C37,RA!B8:I68,8,0)</f>
        <v>5103.3801000000003</v>
      </c>
      <c r="G37" s="16">
        <f t="shared" si="0"/>
        <v>65534.226399999992</v>
      </c>
      <c r="H37" s="27">
        <f>RA!J35</f>
        <v>0</v>
      </c>
      <c r="I37" s="20">
        <f>VLOOKUP(B37,RMS!B:D,3,FALSE)</f>
        <v>70637.6068376068</v>
      </c>
      <c r="J37" s="21">
        <f>VLOOKUP(B37,RMS!B:E,4,FALSE)</f>
        <v>65534.2264957265</v>
      </c>
      <c r="K37" s="22">
        <f t="shared" si="1"/>
        <v>-3.3760680526029319E-4</v>
      </c>
      <c r="L37" s="22">
        <f t="shared" si="2"/>
        <v>-9.5726507424842566E-5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344697.6188</v>
      </c>
      <c r="F38" s="25">
        <f>VLOOKUP(C38,RA!B8:I69,8,0)</f>
        <v>20725.498899999999</v>
      </c>
      <c r="G38" s="16">
        <f t="shared" si="0"/>
        <v>323972.11989999999</v>
      </c>
      <c r="H38" s="27">
        <f>RA!J36</f>
        <v>4.2834368071840796</v>
      </c>
      <c r="I38" s="20">
        <f>VLOOKUP(B38,RMS!B:D,3,FALSE)</f>
        <v>344697.61440085497</v>
      </c>
      <c r="J38" s="21">
        <f>VLOOKUP(B38,RMS!B:E,4,FALSE)</f>
        <v>323972.12336923101</v>
      </c>
      <c r="K38" s="22">
        <f t="shared" si="1"/>
        <v>4.3991450220346451E-3</v>
      </c>
      <c r="L38" s="22">
        <f t="shared" si="2"/>
        <v>-3.4692310146056116E-3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56324.800000000003</v>
      </c>
      <c r="F39" s="25">
        <f>VLOOKUP(C39,RA!B9:I70,8,0)</f>
        <v>-5400.89</v>
      </c>
      <c r="G39" s="16">
        <f t="shared" si="0"/>
        <v>61725.69</v>
      </c>
      <c r="H39" s="27">
        <f>RA!J37</f>
        <v>-50.543256469238898</v>
      </c>
      <c r="I39" s="20">
        <f>VLOOKUP(B39,RMS!B:D,3,FALSE)</f>
        <v>56324.800000000003</v>
      </c>
      <c r="J39" s="21">
        <f>VLOOKUP(B39,RMS!B:E,4,FALSE)</f>
        <v>61725.69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33601.74</v>
      </c>
      <c r="F40" s="25">
        <f>VLOOKUP(C40,RA!B10:I71,8,0)</f>
        <v>4749.42</v>
      </c>
      <c r="G40" s="16">
        <f t="shared" si="0"/>
        <v>28852.32</v>
      </c>
      <c r="H40" s="27">
        <f>RA!J38</f>
        <v>-2.9675836690546702</v>
      </c>
      <c r="I40" s="20">
        <f>VLOOKUP(B40,RMS!B:D,3,FALSE)</f>
        <v>33601.74</v>
      </c>
      <c r="J40" s="21">
        <f>VLOOKUP(B40,RMS!B:E,4,FALSE)</f>
        <v>28852.32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-8.7072395891563801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5752.9913999999999</v>
      </c>
      <c r="F42" s="25">
        <f>VLOOKUP(C42,RA!B8:I72,8,0)</f>
        <v>547.27840000000003</v>
      </c>
      <c r="G42" s="16">
        <f t="shared" si="0"/>
        <v>5205.7129999999997</v>
      </c>
      <c r="H42" s="27">
        <f>RA!J39</f>
        <v>-8.7072395891563801</v>
      </c>
      <c r="I42" s="20">
        <f>VLOOKUP(B42,RMS!B:D,3,FALSE)</f>
        <v>5752.9914529914504</v>
      </c>
      <c r="J42" s="21">
        <f>VLOOKUP(B42,RMS!B:E,4,FALSE)</f>
        <v>5205.7128205128201</v>
      </c>
      <c r="K42" s="22">
        <f t="shared" si="1"/>
        <v>-5.299145050230436E-5</v>
      </c>
      <c r="L42" s="22">
        <f t="shared" si="2"/>
        <v>1.7948717959370697E-4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16187402.041300001</v>
      </c>
      <c r="E7" s="53">
        <v>16818196.495200001</v>
      </c>
      <c r="F7" s="54">
        <v>96.249333547268094</v>
      </c>
      <c r="G7" s="53">
        <v>20894630.826699998</v>
      </c>
      <c r="H7" s="54">
        <v>-22.5284132772756</v>
      </c>
      <c r="I7" s="53">
        <v>1715994.6083</v>
      </c>
      <c r="J7" s="54">
        <v>10.6008030437612</v>
      </c>
      <c r="K7" s="53">
        <v>2439435.2971999999</v>
      </c>
      <c r="L7" s="54">
        <v>11.6749384922503</v>
      </c>
      <c r="M7" s="54">
        <v>-0.29656072031521802</v>
      </c>
      <c r="N7" s="53">
        <v>95652914.641000003</v>
      </c>
      <c r="O7" s="53">
        <v>4153399842.2372999</v>
      </c>
      <c r="P7" s="53">
        <v>890529</v>
      </c>
      <c r="Q7" s="53">
        <v>915926</v>
      </c>
      <c r="R7" s="54">
        <v>-2.7728222585667401</v>
      </c>
      <c r="S7" s="53">
        <v>18.1772879280742</v>
      </c>
      <c r="T7" s="53">
        <v>17.590305388099001</v>
      </c>
      <c r="U7" s="55">
        <v>3.2292085722457902</v>
      </c>
    </row>
    <row r="8" spans="1:23" ht="12" thickBot="1">
      <c r="A8" s="81">
        <v>42556</v>
      </c>
      <c r="B8" s="71" t="s">
        <v>6</v>
      </c>
      <c r="C8" s="72"/>
      <c r="D8" s="56">
        <v>511699.66769999999</v>
      </c>
      <c r="E8" s="56">
        <v>606895.4094</v>
      </c>
      <c r="F8" s="57">
        <v>84.314308491126297</v>
      </c>
      <c r="G8" s="56">
        <v>722279.47389999998</v>
      </c>
      <c r="H8" s="57">
        <v>-29.154892781731601</v>
      </c>
      <c r="I8" s="56">
        <v>148773.09849999999</v>
      </c>
      <c r="J8" s="57">
        <v>29.0743003935705</v>
      </c>
      <c r="K8" s="56">
        <v>176738.51620000001</v>
      </c>
      <c r="L8" s="57">
        <v>24.4695471194395</v>
      </c>
      <c r="M8" s="57">
        <v>-0.15823046555598499</v>
      </c>
      <c r="N8" s="56">
        <v>2887641.7472000001</v>
      </c>
      <c r="O8" s="56">
        <v>147996709.31819999</v>
      </c>
      <c r="P8" s="56">
        <v>24280</v>
      </c>
      <c r="Q8" s="56">
        <v>23807</v>
      </c>
      <c r="R8" s="57">
        <v>1.9868106019238101</v>
      </c>
      <c r="S8" s="56">
        <v>21.0749451276771</v>
      </c>
      <c r="T8" s="56">
        <v>21.775666283025998</v>
      </c>
      <c r="U8" s="58">
        <v>-3.3249014462612498</v>
      </c>
    </row>
    <row r="9" spans="1:23" ht="12" thickBot="1">
      <c r="A9" s="82"/>
      <c r="B9" s="71" t="s">
        <v>7</v>
      </c>
      <c r="C9" s="72"/>
      <c r="D9" s="56">
        <v>95941.392000000007</v>
      </c>
      <c r="E9" s="56">
        <v>122723.3823</v>
      </c>
      <c r="F9" s="57">
        <v>78.176945747363106</v>
      </c>
      <c r="G9" s="56">
        <v>153083.5716</v>
      </c>
      <c r="H9" s="57">
        <v>-37.327440823833001</v>
      </c>
      <c r="I9" s="56">
        <v>20827.345000000001</v>
      </c>
      <c r="J9" s="57">
        <v>21.708404022322298</v>
      </c>
      <c r="K9" s="56">
        <v>33604.020199999999</v>
      </c>
      <c r="L9" s="57">
        <v>21.951421598527698</v>
      </c>
      <c r="M9" s="57">
        <v>-0.38021269847945199</v>
      </c>
      <c r="N9" s="56">
        <v>524620.34779999999</v>
      </c>
      <c r="O9" s="56">
        <v>20932031.422699999</v>
      </c>
      <c r="P9" s="56">
        <v>5297</v>
      </c>
      <c r="Q9" s="56">
        <v>5190</v>
      </c>
      <c r="R9" s="57">
        <v>2.0616570327552899</v>
      </c>
      <c r="S9" s="56">
        <v>18.112401736832201</v>
      </c>
      <c r="T9" s="56">
        <v>18.776707244701399</v>
      </c>
      <c r="U9" s="58">
        <v>-3.6676831572164899</v>
      </c>
    </row>
    <row r="10" spans="1:23" ht="12" thickBot="1">
      <c r="A10" s="82"/>
      <c r="B10" s="71" t="s">
        <v>8</v>
      </c>
      <c r="C10" s="72"/>
      <c r="D10" s="56">
        <v>136493.0393</v>
      </c>
      <c r="E10" s="56">
        <v>172789.7475</v>
      </c>
      <c r="F10" s="57">
        <v>78.993714195918898</v>
      </c>
      <c r="G10" s="56">
        <v>218242.6311</v>
      </c>
      <c r="H10" s="57">
        <v>-37.458122360402598</v>
      </c>
      <c r="I10" s="56">
        <v>40582.206599999998</v>
      </c>
      <c r="J10" s="57">
        <v>29.7320704470532</v>
      </c>
      <c r="K10" s="56">
        <v>55058.291100000002</v>
      </c>
      <c r="L10" s="57">
        <v>25.228018386000802</v>
      </c>
      <c r="M10" s="57">
        <v>-0.26292288065584402</v>
      </c>
      <c r="N10" s="56">
        <v>786196.53240000003</v>
      </c>
      <c r="O10" s="56">
        <v>37068122.921800002</v>
      </c>
      <c r="P10" s="56">
        <v>94793</v>
      </c>
      <c r="Q10" s="56">
        <v>99655</v>
      </c>
      <c r="R10" s="57">
        <v>-4.8788319702975302</v>
      </c>
      <c r="S10" s="56">
        <v>1.4399063148122799</v>
      </c>
      <c r="T10" s="56">
        <v>1.4479224524609899</v>
      </c>
      <c r="U10" s="58">
        <v>-0.55671244484820603</v>
      </c>
    </row>
    <row r="11" spans="1:23" ht="12" thickBot="1">
      <c r="A11" s="82"/>
      <c r="B11" s="71" t="s">
        <v>9</v>
      </c>
      <c r="C11" s="72"/>
      <c r="D11" s="56">
        <v>50123.839200000002</v>
      </c>
      <c r="E11" s="56">
        <v>52969.800499999998</v>
      </c>
      <c r="F11" s="57">
        <v>94.627200266687794</v>
      </c>
      <c r="G11" s="56">
        <v>66742.749200000006</v>
      </c>
      <c r="H11" s="57">
        <v>-24.8999482328786</v>
      </c>
      <c r="I11" s="56">
        <v>12675.065199999999</v>
      </c>
      <c r="J11" s="57">
        <v>25.2874987277511</v>
      </c>
      <c r="K11" s="56">
        <v>15211.093800000001</v>
      </c>
      <c r="L11" s="57">
        <v>22.790631165669801</v>
      </c>
      <c r="M11" s="57">
        <v>-0.16672230369127</v>
      </c>
      <c r="N11" s="56">
        <v>297301.31469999999</v>
      </c>
      <c r="O11" s="56">
        <v>12574581.9396</v>
      </c>
      <c r="P11" s="56">
        <v>2644</v>
      </c>
      <c r="Q11" s="56">
        <v>2674</v>
      </c>
      <c r="R11" s="57">
        <v>-1.1219147344801801</v>
      </c>
      <c r="S11" s="56">
        <v>18.957579122541599</v>
      </c>
      <c r="T11" s="56">
        <v>20.176641062079302</v>
      </c>
      <c r="U11" s="58">
        <v>-6.4304726445168603</v>
      </c>
    </row>
    <row r="12" spans="1:23" ht="12" thickBot="1">
      <c r="A12" s="82"/>
      <c r="B12" s="71" t="s">
        <v>10</v>
      </c>
      <c r="C12" s="72"/>
      <c r="D12" s="56">
        <v>160233.4105</v>
      </c>
      <c r="E12" s="56">
        <v>130025.7196</v>
      </c>
      <c r="F12" s="57">
        <v>123.232088999721</v>
      </c>
      <c r="G12" s="56">
        <v>159664.53049999999</v>
      </c>
      <c r="H12" s="57">
        <v>0.35629704244175597</v>
      </c>
      <c r="I12" s="56">
        <v>26879.414000000001</v>
      </c>
      <c r="J12" s="57">
        <v>16.775161881734999</v>
      </c>
      <c r="K12" s="56">
        <v>23739.889599999999</v>
      </c>
      <c r="L12" s="57">
        <v>14.8686057734031</v>
      </c>
      <c r="M12" s="57">
        <v>0.132246798654026</v>
      </c>
      <c r="N12" s="56">
        <v>987642.80859999999</v>
      </c>
      <c r="O12" s="56">
        <v>45638324.417400002</v>
      </c>
      <c r="P12" s="56">
        <v>1859</v>
      </c>
      <c r="Q12" s="56">
        <v>1871</v>
      </c>
      <c r="R12" s="57">
        <v>-0.64136825227151295</v>
      </c>
      <c r="S12" s="56">
        <v>86.193335395373893</v>
      </c>
      <c r="T12" s="56">
        <v>76.738790646712999</v>
      </c>
      <c r="U12" s="58">
        <v>10.968997435001601</v>
      </c>
    </row>
    <row r="13" spans="1:23" ht="12" thickBot="1">
      <c r="A13" s="82"/>
      <c r="B13" s="71" t="s">
        <v>11</v>
      </c>
      <c r="C13" s="72"/>
      <c r="D13" s="56">
        <v>229520.68710000001</v>
      </c>
      <c r="E13" s="56">
        <v>291400.17869999999</v>
      </c>
      <c r="F13" s="57">
        <v>78.764772253724104</v>
      </c>
      <c r="G13" s="56">
        <v>322777.7377</v>
      </c>
      <c r="H13" s="57">
        <v>-28.892033033169099</v>
      </c>
      <c r="I13" s="56">
        <v>70654.143200000006</v>
      </c>
      <c r="J13" s="57">
        <v>30.783344234769</v>
      </c>
      <c r="K13" s="56">
        <v>84136.831099999996</v>
      </c>
      <c r="L13" s="57">
        <v>26.0664913570339</v>
      </c>
      <c r="M13" s="57">
        <v>-0.16024715601631401</v>
      </c>
      <c r="N13" s="56">
        <v>1248642.8740000001</v>
      </c>
      <c r="O13" s="56">
        <v>64017906.265799999</v>
      </c>
      <c r="P13" s="56">
        <v>10713</v>
      </c>
      <c r="Q13" s="56">
        <v>10823</v>
      </c>
      <c r="R13" s="57">
        <v>-1.0163540607964501</v>
      </c>
      <c r="S13" s="56">
        <v>21.424501736208398</v>
      </c>
      <c r="T13" s="56">
        <v>22.260882962210101</v>
      </c>
      <c r="U13" s="58">
        <v>-3.90385380392879</v>
      </c>
    </row>
    <row r="14" spans="1:23" ht="12" thickBot="1">
      <c r="A14" s="82"/>
      <c r="B14" s="71" t="s">
        <v>12</v>
      </c>
      <c r="C14" s="72"/>
      <c r="D14" s="56">
        <v>125298.81969999999</v>
      </c>
      <c r="E14" s="56">
        <v>145221.3113</v>
      </c>
      <c r="F14" s="57">
        <v>86.281289280714603</v>
      </c>
      <c r="G14" s="56">
        <v>188999.16990000001</v>
      </c>
      <c r="H14" s="57">
        <v>-33.704037024979598</v>
      </c>
      <c r="I14" s="56">
        <v>27775.2677</v>
      </c>
      <c r="J14" s="57">
        <v>22.167222138645599</v>
      </c>
      <c r="K14" s="56">
        <v>35971.901400000002</v>
      </c>
      <c r="L14" s="57">
        <v>19.032835656914699</v>
      </c>
      <c r="M14" s="57">
        <v>-0.22786211962651501</v>
      </c>
      <c r="N14" s="56">
        <v>637020.77729999996</v>
      </c>
      <c r="O14" s="56">
        <v>29209904.8413</v>
      </c>
      <c r="P14" s="56">
        <v>2851</v>
      </c>
      <c r="Q14" s="56">
        <v>2656</v>
      </c>
      <c r="R14" s="57">
        <v>7.3418674698795297</v>
      </c>
      <c r="S14" s="56">
        <v>43.949077411434601</v>
      </c>
      <c r="T14" s="56">
        <v>43.9531243975904</v>
      </c>
      <c r="U14" s="58">
        <v>-9.2083529260280003E-3</v>
      </c>
    </row>
    <row r="15" spans="1:23" ht="12" thickBot="1">
      <c r="A15" s="82"/>
      <c r="B15" s="71" t="s">
        <v>13</v>
      </c>
      <c r="C15" s="72"/>
      <c r="D15" s="56">
        <v>87708.580300000001</v>
      </c>
      <c r="E15" s="56">
        <v>119661.8763</v>
      </c>
      <c r="F15" s="57">
        <v>73.297012391907501</v>
      </c>
      <c r="G15" s="56">
        <v>136909.2463</v>
      </c>
      <c r="H15" s="57">
        <v>-35.936700646346303</v>
      </c>
      <c r="I15" s="56">
        <v>20860.739399999999</v>
      </c>
      <c r="J15" s="57">
        <v>23.784148972252801</v>
      </c>
      <c r="K15" s="56">
        <v>22447.019199999999</v>
      </c>
      <c r="L15" s="57">
        <v>16.395546543885999</v>
      </c>
      <c r="M15" s="57">
        <v>-7.0667725895649999E-2</v>
      </c>
      <c r="N15" s="56">
        <v>488134.74829999998</v>
      </c>
      <c r="O15" s="56">
        <v>24508902.8708</v>
      </c>
      <c r="P15" s="56">
        <v>4109</v>
      </c>
      <c r="Q15" s="56">
        <v>4489</v>
      </c>
      <c r="R15" s="57">
        <v>-8.4651370015593699</v>
      </c>
      <c r="S15" s="56">
        <v>21.345480725237302</v>
      </c>
      <c r="T15" s="56">
        <v>20.3346900423257</v>
      </c>
      <c r="U15" s="58">
        <v>4.7353849553573903</v>
      </c>
    </row>
    <row r="16" spans="1:23" ht="12" thickBot="1">
      <c r="A16" s="82"/>
      <c r="B16" s="71" t="s">
        <v>14</v>
      </c>
      <c r="C16" s="72"/>
      <c r="D16" s="56">
        <v>838930.97439999995</v>
      </c>
      <c r="E16" s="56">
        <v>1014988.4007</v>
      </c>
      <c r="F16" s="57">
        <v>82.654242533355102</v>
      </c>
      <c r="G16" s="56">
        <v>1058335.247</v>
      </c>
      <c r="H16" s="57">
        <v>-20.731074885952498</v>
      </c>
      <c r="I16" s="56">
        <v>34267.833400000003</v>
      </c>
      <c r="J16" s="57">
        <v>4.0847023707174701</v>
      </c>
      <c r="K16" s="56">
        <v>58162.854200000002</v>
      </c>
      <c r="L16" s="57">
        <v>5.4956928218039396</v>
      </c>
      <c r="M16" s="57">
        <v>-0.41082957720462099</v>
      </c>
      <c r="N16" s="56">
        <v>4667725.6908999998</v>
      </c>
      <c r="O16" s="56">
        <v>211055001.03549999</v>
      </c>
      <c r="P16" s="56">
        <v>49088</v>
      </c>
      <c r="Q16" s="56">
        <v>49531</v>
      </c>
      <c r="R16" s="57">
        <v>-0.89438937231228799</v>
      </c>
      <c r="S16" s="56">
        <v>17.090347425032601</v>
      </c>
      <c r="T16" s="56">
        <v>16.877463943792801</v>
      </c>
      <c r="U16" s="58">
        <v>1.24563577290418</v>
      </c>
    </row>
    <row r="17" spans="1:21" ht="12" thickBot="1">
      <c r="A17" s="82"/>
      <c r="B17" s="71" t="s">
        <v>15</v>
      </c>
      <c r="C17" s="72"/>
      <c r="D17" s="56">
        <v>794508.38820000004</v>
      </c>
      <c r="E17" s="56">
        <v>500875.50109999999</v>
      </c>
      <c r="F17" s="57">
        <v>158.623926795209</v>
      </c>
      <c r="G17" s="56">
        <v>469095.30650000001</v>
      </c>
      <c r="H17" s="57">
        <v>69.370355488730496</v>
      </c>
      <c r="I17" s="56">
        <v>77134.530899999998</v>
      </c>
      <c r="J17" s="57">
        <v>9.7084602309551808</v>
      </c>
      <c r="K17" s="56">
        <v>58049.549099999997</v>
      </c>
      <c r="L17" s="57">
        <v>12.374787872664401</v>
      </c>
      <c r="M17" s="57">
        <v>0.32877054337016398</v>
      </c>
      <c r="N17" s="56">
        <v>3273220.8975</v>
      </c>
      <c r="O17" s="56">
        <v>226450628.9224</v>
      </c>
      <c r="P17" s="56">
        <v>10630</v>
      </c>
      <c r="Q17" s="56">
        <v>10937</v>
      </c>
      <c r="R17" s="57">
        <v>-2.8069854621925598</v>
      </c>
      <c r="S17" s="56">
        <v>74.742087318908801</v>
      </c>
      <c r="T17" s="56">
        <v>33.948745414647497</v>
      </c>
      <c r="U17" s="58">
        <v>54.578810102271603</v>
      </c>
    </row>
    <row r="18" spans="1:21" ht="12" customHeight="1" thickBot="1">
      <c r="A18" s="82"/>
      <c r="B18" s="71" t="s">
        <v>16</v>
      </c>
      <c r="C18" s="72"/>
      <c r="D18" s="56">
        <v>1793107.7072000001</v>
      </c>
      <c r="E18" s="56">
        <v>1886530.5238000001</v>
      </c>
      <c r="F18" s="57">
        <v>95.047903258314605</v>
      </c>
      <c r="G18" s="56">
        <v>2530559.7519999999</v>
      </c>
      <c r="H18" s="57">
        <v>-29.1418546516107</v>
      </c>
      <c r="I18" s="56">
        <v>266502.64179999998</v>
      </c>
      <c r="J18" s="57">
        <v>14.8626120299351</v>
      </c>
      <c r="K18" s="56">
        <v>397410.02679999999</v>
      </c>
      <c r="L18" s="57">
        <v>15.7044316573008</v>
      </c>
      <c r="M18" s="57">
        <v>-0.32940131393785999</v>
      </c>
      <c r="N18" s="56">
        <v>9770716.4778000005</v>
      </c>
      <c r="O18" s="56">
        <v>436993828.83560002</v>
      </c>
      <c r="P18" s="56">
        <v>80969</v>
      </c>
      <c r="Q18" s="56">
        <v>84822</v>
      </c>
      <c r="R18" s="57">
        <v>-4.5424536087335898</v>
      </c>
      <c r="S18" s="56">
        <v>22.145607667131902</v>
      </c>
      <c r="T18" s="56">
        <v>22.3999133597416</v>
      </c>
      <c r="U18" s="58">
        <v>-1.14833467851572</v>
      </c>
    </row>
    <row r="19" spans="1:21" ht="12" customHeight="1" thickBot="1">
      <c r="A19" s="82"/>
      <c r="B19" s="71" t="s">
        <v>17</v>
      </c>
      <c r="C19" s="72"/>
      <c r="D19" s="56">
        <v>341345.30190000002</v>
      </c>
      <c r="E19" s="56">
        <v>518091.27279999998</v>
      </c>
      <c r="F19" s="57">
        <v>65.885167309461806</v>
      </c>
      <c r="G19" s="56">
        <v>548308.37289999996</v>
      </c>
      <c r="H19" s="57">
        <v>-37.745743313269799</v>
      </c>
      <c r="I19" s="56">
        <v>37953.398500000003</v>
      </c>
      <c r="J19" s="57">
        <v>11.118769846470199</v>
      </c>
      <c r="K19" s="56">
        <v>43996.6034</v>
      </c>
      <c r="L19" s="57">
        <v>8.02406192838205</v>
      </c>
      <c r="M19" s="57">
        <v>-0.13735616918100499</v>
      </c>
      <c r="N19" s="56">
        <v>2396027.2938000001</v>
      </c>
      <c r="O19" s="56">
        <v>129406169.11300001</v>
      </c>
      <c r="P19" s="56">
        <v>8030</v>
      </c>
      <c r="Q19" s="56">
        <v>8734</v>
      </c>
      <c r="R19" s="57">
        <v>-8.0604534005037802</v>
      </c>
      <c r="S19" s="56">
        <v>42.508754906600302</v>
      </c>
      <c r="T19" s="56">
        <v>43.105867311655601</v>
      </c>
      <c r="U19" s="58">
        <v>-1.40468100363635</v>
      </c>
    </row>
    <row r="20" spans="1:21" ht="12" thickBot="1">
      <c r="A20" s="82"/>
      <c r="B20" s="71" t="s">
        <v>18</v>
      </c>
      <c r="C20" s="72"/>
      <c r="D20" s="56">
        <v>1039534.2212</v>
      </c>
      <c r="E20" s="56">
        <v>959895.72199999995</v>
      </c>
      <c r="F20" s="57">
        <v>108.296578198522</v>
      </c>
      <c r="G20" s="56">
        <v>1161016.0824</v>
      </c>
      <c r="H20" s="57">
        <v>-10.463408995065601</v>
      </c>
      <c r="I20" s="56">
        <v>91738.735400000005</v>
      </c>
      <c r="J20" s="57">
        <v>8.8249846449595708</v>
      </c>
      <c r="K20" s="56">
        <v>107438.2242</v>
      </c>
      <c r="L20" s="57">
        <v>9.2538101606576006</v>
      </c>
      <c r="M20" s="57">
        <v>-0.14612572868641999</v>
      </c>
      <c r="N20" s="56">
        <v>5559568.6481999997</v>
      </c>
      <c r="O20" s="56">
        <v>236181771.48100001</v>
      </c>
      <c r="P20" s="56">
        <v>38831</v>
      </c>
      <c r="Q20" s="56">
        <v>41112</v>
      </c>
      <c r="R20" s="57">
        <v>-5.5482584160342503</v>
      </c>
      <c r="S20" s="56">
        <v>26.770730117689499</v>
      </c>
      <c r="T20" s="56">
        <v>24.309328843160099</v>
      </c>
      <c r="U20" s="58">
        <v>9.1943748403891696</v>
      </c>
    </row>
    <row r="21" spans="1:21" ht="12" customHeight="1" thickBot="1">
      <c r="A21" s="82"/>
      <c r="B21" s="71" t="s">
        <v>19</v>
      </c>
      <c r="C21" s="72"/>
      <c r="D21" s="56">
        <v>335300.09669999999</v>
      </c>
      <c r="E21" s="56">
        <v>359266.87790000002</v>
      </c>
      <c r="F21" s="57">
        <v>93.328975568220599</v>
      </c>
      <c r="G21" s="56">
        <v>438264.36949999997</v>
      </c>
      <c r="H21" s="57">
        <v>-23.493644467942499</v>
      </c>
      <c r="I21" s="56">
        <v>49423.053999999996</v>
      </c>
      <c r="J21" s="57">
        <v>14.739946241119</v>
      </c>
      <c r="K21" s="56">
        <v>55556.828000000001</v>
      </c>
      <c r="L21" s="57">
        <v>12.6765559480418</v>
      </c>
      <c r="M21" s="57">
        <v>-0.110405403274643</v>
      </c>
      <c r="N21" s="56">
        <v>1798301.4538</v>
      </c>
      <c r="O21" s="56">
        <v>78622106.632699996</v>
      </c>
      <c r="P21" s="56">
        <v>28596</v>
      </c>
      <c r="Q21" s="56">
        <v>30741</v>
      </c>
      <c r="R21" s="57">
        <v>-6.9776519957060597</v>
      </c>
      <c r="S21" s="56">
        <v>11.725419523709601</v>
      </c>
      <c r="T21" s="56">
        <v>11.6255309651605</v>
      </c>
      <c r="U21" s="58">
        <v>0.85189752355635395</v>
      </c>
    </row>
    <row r="22" spans="1:21" ht="12" customHeight="1" thickBot="1">
      <c r="A22" s="82"/>
      <c r="B22" s="71" t="s">
        <v>20</v>
      </c>
      <c r="C22" s="72"/>
      <c r="D22" s="56">
        <v>1268543.4779999999</v>
      </c>
      <c r="E22" s="56">
        <v>1375934.8881999999</v>
      </c>
      <c r="F22" s="57">
        <v>92.195022371989594</v>
      </c>
      <c r="G22" s="56">
        <v>1590655.1809</v>
      </c>
      <c r="H22" s="57">
        <v>-20.250253277253201</v>
      </c>
      <c r="I22" s="56">
        <v>60728.677000000003</v>
      </c>
      <c r="J22" s="57">
        <v>4.7872759628030703</v>
      </c>
      <c r="K22" s="56">
        <v>210886.1513</v>
      </c>
      <c r="L22" s="57">
        <v>13.257816894085099</v>
      </c>
      <c r="M22" s="57">
        <v>-0.71203098626609496</v>
      </c>
      <c r="N22" s="56">
        <v>7007558.2522999998</v>
      </c>
      <c r="O22" s="56">
        <v>272263648.9921</v>
      </c>
      <c r="P22" s="56">
        <v>76870</v>
      </c>
      <c r="Q22" s="56">
        <v>79314</v>
      </c>
      <c r="R22" s="57">
        <v>-3.0814232039740799</v>
      </c>
      <c r="S22" s="56">
        <v>16.502451905815001</v>
      </c>
      <c r="T22" s="56">
        <v>16.651791140277901</v>
      </c>
      <c r="U22" s="58">
        <v>-0.90495179331651399</v>
      </c>
    </row>
    <row r="23" spans="1:21" ht="12" thickBot="1">
      <c r="A23" s="82"/>
      <c r="B23" s="71" t="s">
        <v>21</v>
      </c>
      <c r="C23" s="72"/>
      <c r="D23" s="56">
        <v>2160467.4537999998</v>
      </c>
      <c r="E23" s="56">
        <v>2600623.0076000001</v>
      </c>
      <c r="F23" s="57">
        <v>83.074995779330607</v>
      </c>
      <c r="G23" s="56">
        <v>3157406.0474999999</v>
      </c>
      <c r="H23" s="57">
        <v>-31.574608355785099</v>
      </c>
      <c r="I23" s="56">
        <v>238870.94889999999</v>
      </c>
      <c r="J23" s="57">
        <v>11.056447459083699</v>
      </c>
      <c r="K23" s="56">
        <v>411173.18849999999</v>
      </c>
      <c r="L23" s="57">
        <v>13.0224995554678</v>
      </c>
      <c r="M23" s="57">
        <v>-0.41905027958796498</v>
      </c>
      <c r="N23" s="56">
        <v>12911284.712099999</v>
      </c>
      <c r="O23" s="56">
        <v>608566726.38279998</v>
      </c>
      <c r="P23" s="56">
        <v>70401</v>
      </c>
      <c r="Q23" s="56">
        <v>72762</v>
      </c>
      <c r="R23" s="57">
        <v>-3.2448255957780101</v>
      </c>
      <c r="S23" s="56">
        <v>30.688022241161399</v>
      </c>
      <c r="T23" s="56">
        <v>32.598915965751402</v>
      </c>
      <c r="U23" s="58">
        <v>-6.2268389587744402</v>
      </c>
    </row>
    <row r="24" spans="1:21" ht="12" thickBot="1">
      <c r="A24" s="82"/>
      <c r="B24" s="71" t="s">
        <v>22</v>
      </c>
      <c r="C24" s="72"/>
      <c r="D24" s="56">
        <v>289525.64630000002</v>
      </c>
      <c r="E24" s="56">
        <v>259009.9572</v>
      </c>
      <c r="F24" s="57">
        <v>111.78166639996699</v>
      </c>
      <c r="G24" s="56">
        <v>335929.44910000003</v>
      </c>
      <c r="H24" s="57">
        <v>-13.813556067895201</v>
      </c>
      <c r="I24" s="56">
        <v>39972.110200000003</v>
      </c>
      <c r="J24" s="57">
        <v>13.806068896080401</v>
      </c>
      <c r="K24" s="56">
        <v>52639.150500000003</v>
      </c>
      <c r="L24" s="57">
        <v>15.669704052748999</v>
      </c>
      <c r="M24" s="57">
        <v>-0.24063914747256401</v>
      </c>
      <c r="N24" s="56">
        <v>1598071.1880999999</v>
      </c>
      <c r="O24" s="56">
        <v>56839197.203100003</v>
      </c>
      <c r="P24" s="56">
        <v>28051</v>
      </c>
      <c r="Q24" s="56">
        <v>28027</v>
      </c>
      <c r="R24" s="57">
        <v>8.5631712277444996E-2</v>
      </c>
      <c r="S24" s="56">
        <v>10.321401957149501</v>
      </c>
      <c r="T24" s="56">
        <v>10.0781758161773</v>
      </c>
      <c r="U24" s="58">
        <v>2.3565223211149098</v>
      </c>
    </row>
    <row r="25" spans="1:21" ht="12" thickBot="1">
      <c r="A25" s="82"/>
      <c r="B25" s="71" t="s">
        <v>23</v>
      </c>
      <c r="C25" s="72"/>
      <c r="D25" s="56">
        <v>250202.56080000001</v>
      </c>
      <c r="E25" s="56">
        <v>271833.64020000002</v>
      </c>
      <c r="F25" s="57">
        <v>92.042530356402906</v>
      </c>
      <c r="G25" s="56">
        <v>291325.07549999998</v>
      </c>
      <c r="H25" s="57">
        <v>-14.115679753766999</v>
      </c>
      <c r="I25" s="56">
        <v>24296.321899999999</v>
      </c>
      <c r="J25" s="57">
        <v>9.7106607631491499</v>
      </c>
      <c r="K25" s="56">
        <v>26362.697400000001</v>
      </c>
      <c r="L25" s="57">
        <v>9.0492373012360208</v>
      </c>
      <c r="M25" s="57">
        <v>-7.8382552006989001E-2</v>
      </c>
      <c r="N25" s="56">
        <v>1478177.0759999999</v>
      </c>
      <c r="O25" s="56">
        <v>69772528.467899993</v>
      </c>
      <c r="P25" s="56">
        <v>17018</v>
      </c>
      <c r="Q25" s="56">
        <v>16938</v>
      </c>
      <c r="R25" s="57">
        <v>0.47231078049356801</v>
      </c>
      <c r="S25" s="56">
        <v>14.7022306263956</v>
      </c>
      <c r="T25" s="56">
        <v>14.845131296493101</v>
      </c>
      <c r="U25" s="58">
        <v>-0.97196591271635302</v>
      </c>
    </row>
    <row r="26" spans="1:21" ht="12" thickBot="1">
      <c r="A26" s="82"/>
      <c r="B26" s="71" t="s">
        <v>24</v>
      </c>
      <c r="C26" s="72"/>
      <c r="D26" s="56">
        <v>564998.77280000004</v>
      </c>
      <c r="E26" s="56">
        <v>611627.09909999999</v>
      </c>
      <c r="F26" s="57">
        <v>92.376347227156401</v>
      </c>
      <c r="G26" s="56">
        <v>700062.48320000002</v>
      </c>
      <c r="H26" s="57">
        <v>-19.2930936368167</v>
      </c>
      <c r="I26" s="56">
        <v>113834.27989999999</v>
      </c>
      <c r="J26" s="57">
        <v>20.147703920818198</v>
      </c>
      <c r="K26" s="56">
        <v>143408.0956</v>
      </c>
      <c r="L26" s="57">
        <v>20.485042270009799</v>
      </c>
      <c r="M26" s="57">
        <v>-0.206221382246708</v>
      </c>
      <c r="N26" s="56">
        <v>3084335.7165000001</v>
      </c>
      <c r="O26" s="56">
        <v>134097573.70389999</v>
      </c>
      <c r="P26" s="56">
        <v>40919</v>
      </c>
      <c r="Q26" s="56">
        <v>40886</v>
      </c>
      <c r="R26" s="57">
        <v>8.0712224233225993E-2</v>
      </c>
      <c r="S26" s="56">
        <v>13.8077365722525</v>
      </c>
      <c r="T26" s="56">
        <v>14.0283817150125</v>
      </c>
      <c r="U26" s="58">
        <v>-1.5979819835451901</v>
      </c>
    </row>
    <row r="27" spans="1:21" ht="12" thickBot="1">
      <c r="A27" s="82"/>
      <c r="B27" s="71" t="s">
        <v>25</v>
      </c>
      <c r="C27" s="72"/>
      <c r="D27" s="56">
        <v>239641.8327</v>
      </c>
      <c r="E27" s="56">
        <v>276107.58559999999</v>
      </c>
      <c r="F27" s="57">
        <v>86.792918846920699</v>
      </c>
      <c r="G27" s="56">
        <v>320006.77840000001</v>
      </c>
      <c r="H27" s="57">
        <v>-25.113513564248901</v>
      </c>
      <c r="I27" s="56">
        <v>59460.6829</v>
      </c>
      <c r="J27" s="57">
        <v>24.812313538945801</v>
      </c>
      <c r="K27" s="56">
        <v>88774.670400000003</v>
      </c>
      <c r="L27" s="57">
        <v>27.741496865742601</v>
      </c>
      <c r="M27" s="57">
        <v>-0.33020666106579</v>
      </c>
      <c r="N27" s="56">
        <v>1297447.8485999999</v>
      </c>
      <c r="O27" s="56">
        <v>45435943.726099998</v>
      </c>
      <c r="P27" s="56">
        <v>30214</v>
      </c>
      <c r="Q27" s="56">
        <v>32266</v>
      </c>
      <c r="R27" s="57">
        <v>-6.3596355296597</v>
      </c>
      <c r="S27" s="56">
        <v>7.93148317667307</v>
      </c>
      <c r="T27" s="56">
        <v>8.0200290925432398</v>
      </c>
      <c r="U27" s="58">
        <v>-1.11638534556296</v>
      </c>
    </row>
    <row r="28" spans="1:21" ht="12" thickBot="1">
      <c r="A28" s="82"/>
      <c r="B28" s="71" t="s">
        <v>26</v>
      </c>
      <c r="C28" s="72"/>
      <c r="D28" s="56">
        <v>841456.25950000004</v>
      </c>
      <c r="E28" s="56">
        <v>843040.4558</v>
      </c>
      <c r="F28" s="57">
        <v>99.812085376318393</v>
      </c>
      <c r="G28" s="56">
        <v>962412.74100000004</v>
      </c>
      <c r="H28" s="57">
        <v>-12.5680465716112</v>
      </c>
      <c r="I28" s="56">
        <v>50137.238899999997</v>
      </c>
      <c r="J28" s="57">
        <v>5.9583892013343602</v>
      </c>
      <c r="K28" s="56">
        <v>39319.967400000001</v>
      </c>
      <c r="L28" s="57">
        <v>4.0855618099095796</v>
      </c>
      <c r="M28" s="57">
        <v>0.275108862374082</v>
      </c>
      <c r="N28" s="56">
        <v>4707041.3185999999</v>
      </c>
      <c r="O28" s="56">
        <v>193489703.9544</v>
      </c>
      <c r="P28" s="56">
        <v>38178</v>
      </c>
      <c r="Q28" s="56">
        <v>38463</v>
      </c>
      <c r="R28" s="57">
        <v>-0.74097184306996</v>
      </c>
      <c r="S28" s="56">
        <v>22.0403441641783</v>
      </c>
      <c r="T28" s="56">
        <v>21.625450755271299</v>
      </c>
      <c r="U28" s="58">
        <v>1.8824270883271399</v>
      </c>
    </row>
    <row r="29" spans="1:21" ht="12" thickBot="1">
      <c r="A29" s="82"/>
      <c r="B29" s="71" t="s">
        <v>27</v>
      </c>
      <c r="C29" s="72"/>
      <c r="D29" s="56">
        <v>536137.13789999997</v>
      </c>
      <c r="E29" s="56">
        <v>566924.3504</v>
      </c>
      <c r="F29" s="57">
        <v>94.569431974781494</v>
      </c>
      <c r="G29" s="56">
        <v>634920.55420000001</v>
      </c>
      <c r="H29" s="57">
        <v>-15.558390045265901</v>
      </c>
      <c r="I29" s="56">
        <v>92019.822100000005</v>
      </c>
      <c r="J29" s="57">
        <v>17.163485905944398</v>
      </c>
      <c r="K29" s="56">
        <v>98605.567800000004</v>
      </c>
      <c r="L29" s="57">
        <v>15.5303789029547</v>
      </c>
      <c r="M29" s="57">
        <v>-6.6788781272045003E-2</v>
      </c>
      <c r="N29" s="56">
        <v>2866349.3095999998</v>
      </c>
      <c r="O29" s="56">
        <v>142703236.00780001</v>
      </c>
      <c r="P29" s="56">
        <v>90278</v>
      </c>
      <c r="Q29" s="56">
        <v>91514</v>
      </c>
      <c r="R29" s="57">
        <v>-1.3506130209585501</v>
      </c>
      <c r="S29" s="56">
        <v>5.9387352167748499</v>
      </c>
      <c r="T29" s="56">
        <v>6.0566714622899198</v>
      </c>
      <c r="U29" s="58">
        <v>-1.9858815254457201</v>
      </c>
    </row>
    <row r="30" spans="1:21" ht="12" thickBot="1">
      <c r="A30" s="82"/>
      <c r="B30" s="71" t="s">
        <v>28</v>
      </c>
      <c r="C30" s="72"/>
      <c r="D30" s="56">
        <v>966524.93039999995</v>
      </c>
      <c r="E30" s="56">
        <v>1132834.3839</v>
      </c>
      <c r="F30" s="57">
        <v>85.319173229236895</v>
      </c>
      <c r="G30" s="56">
        <v>1308615.0208999999</v>
      </c>
      <c r="H30" s="57">
        <v>-26.141384978504</v>
      </c>
      <c r="I30" s="56">
        <v>132488.7029</v>
      </c>
      <c r="J30" s="57">
        <v>13.7077377657676</v>
      </c>
      <c r="K30" s="56">
        <v>151354.2493</v>
      </c>
      <c r="L30" s="57">
        <v>11.565987466344801</v>
      </c>
      <c r="M30" s="57">
        <v>-0.124644973545516</v>
      </c>
      <c r="N30" s="56">
        <v>5761928.8592999997</v>
      </c>
      <c r="O30" s="56">
        <v>224054460.33050001</v>
      </c>
      <c r="P30" s="56">
        <v>65753</v>
      </c>
      <c r="Q30" s="56">
        <v>68399</v>
      </c>
      <c r="R30" s="57">
        <v>-3.8684776093217699</v>
      </c>
      <c r="S30" s="56">
        <v>14.699328249661599</v>
      </c>
      <c r="T30" s="56">
        <v>15.032114393485299</v>
      </c>
      <c r="U30" s="58">
        <v>-2.26395477515331</v>
      </c>
    </row>
    <row r="31" spans="1:21" ht="12" thickBot="1">
      <c r="A31" s="82"/>
      <c r="B31" s="71" t="s">
        <v>29</v>
      </c>
      <c r="C31" s="72"/>
      <c r="D31" s="56">
        <v>1239120.4197</v>
      </c>
      <c r="E31" s="56">
        <v>981253.52390000003</v>
      </c>
      <c r="F31" s="57">
        <v>126.27933449605401</v>
      </c>
      <c r="G31" s="56">
        <v>1114169.2206999999</v>
      </c>
      <c r="H31" s="57">
        <v>11.2147415920803</v>
      </c>
      <c r="I31" s="56">
        <v>-10449.2912</v>
      </c>
      <c r="J31" s="57">
        <v>-0.84328294763553702</v>
      </c>
      <c r="K31" s="56">
        <v>26185.818599999999</v>
      </c>
      <c r="L31" s="57">
        <v>2.3502550701901699</v>
      </c>
      <c r="M31" s="57">
        <v>-1.3990439008082001</v>
      </c>
      <c r="N31" s="56">
        <v>7347810.9687000001</v>
      </c>
      <c r="O31" s="56">
        <v>242990624.94159999</v>
      </c>
      <c r="P31" s="56">
        <v>34144</v>
      </c>
      <c r="Q31" s="56">
        <v>34216</v>
      </c>
      <c r="R31" s="57">
        <v>-0.21042787000233901</v>
      </c>
      <c r="S31" s="56">
        <v>36.291015103678497</v>
      </c>
      <c r="T31" s="56">
        <v>35.591790457680602</v>
      </c>
      <c r="U31" s="58">
        <v>1.926715590623</v>
      </c>
    </row>
    <row r="32" spans="1:21" ht="12" thickBot="1">
      <c r="A32" s="82"/>
      <c r="B32" s="71" t="s">
        <v>30</v>
      </c>
      <c r="C32" s="72"/>
      <c r="D32" s="56">
        <v>111212.6305</v>
      </c>
      <c r="E32" s="56">
        <v>112170.8034</v>
      </c>
      <c r="F32" s="57">
        <v>99.145791176529997</v>
      </c>
      <c r="G32" s="56">
        <v>136414.1911</v>
      </c>
      <c r="H32" s="57">
        <v>-18.4742953770299</v>
      </c>
      <c r="I32" s="56">
        <v>25117.9493</v>
      </c>
      <c r="J32" s="57">
        <v>22.585518557624599</v>
      </c>
      <c r="K32" s="56">
        <v>37177.617700000003</v>
      </c>
      <c r="L32" s="57">
        <v>27.253482500766001</v>
      </c>
      <c r="M32" s="57">
        <v>-0.32437980554090201</v>
      </c>
      <c r="N32" s="56">
        <v>587323.22380000004</v>
      </c>
      <c r="O32" s="56">
        <v>23355919.691199999</v>
      </c>
      <c r="P32" s="56">
        <v>21982</v>
      </c>
      <c r="Q32" s="56">
        <v>22235</v>
      </c>
      <c r="R32" s="57">
        <v>-1.1378457387002501</v>
      </c>
      <c r="S32" s="56">
        <v>5.0592589618778998</v>
      </c>
      <c r="T32" s="56">
        <v>4.9700463503485501</v>
      </c>
      <c r="U32" s="58">
        <v>1.7633533329995099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10.256399999999999</v>
      </c>
      <c r="O33" s="56">
        <v>335.55500000000001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171290.08679999999</v>
      </c>
      <c r="E34" s="56">
        <v>165089.3273</v>
      </c>
      <c r="F34" s="57">
        <v>103.756002645</v>
      </c>
      <c r="G34" s="56">
        <v>179472.01439999999</v>
      </c>
      <c r="H34" s="57">
        <v>-4.5588877058929196</v>
      </c>
      <c r="I34" s="56">
        <v>24279.674500000001</v>
      </c>
      <c r="J34" s="57">
        <v>14.1745940781437</v>
      </c>
      <c r="K34" s="56">
        <v>23270.9349</v>
      </c>
      <c r="L34" s="57">
        <v>12.966330699411801</v>
      </c>
      <c r="M34" s="57">
        <v>4.3347618148337E-2</v>
      </c>
      <c r="N34" s="56">
        <v>919205.68400000001</v>
      </c>
      <c r="O34" s="56">
        <v>37334996.634599999</v>
      </c>
      <c r="P34" s="56">
        <v>12044</v>
      </c>
      <c r="Q34" s="56">
        <v>11891</v>
      </c>
      <c r="R34" s="57">
        <v>1.2866874106466999</v>
      </c>
      <c r="S34" s="56">
        <v>14.2220264696114</v>
      </c>
      <c r="T34" s="56">
        <v>14.2588433268859</v>
      </c>
      <c r="U34" s="58">
        <v>-0.25887209078902901</v>
      </c>
    </row>
    <row r="35" spans="1:21" ht="12" customHeight="1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55.725999999999999</v>
      </c>
      <c r="O35" s="56">
        <v>434477.745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71" t="s">
        <v>64</v>
      </c>
      <c r="C36" s="72"/>
      <c r="D36" s="56">
        <v>117441.91</v>
      </c>
      <c r="E36" s="59"/>
      <c r="F36" s="59"/>
      <c r="G36" s="56">
        <v>99653.91</v>
      </c>
      <c r="H36" s="57">
        <v>17.849776290764702</v>
      </c>
      <c r="I36" s="56">
        <v>5030.55</v>
      </c>
      <c r="J36" s="57">
        <v>4.2834368071840796</v>
      </c>
      <c r="K36" s="56">
        <v>4427.76</v>
      </c>
      <c r="L36" s="57">
        <v>4.4431372537213996</v>
      </c>
      <c r="M36" s="57">
        <v>0.13613881511192999</v>
      </c>
      <c r="N36" s="56">
        <v>668816.54</v>
      </c>
      <c r="O36" s="56">
        <v>30139064.789999999</v>
      </c>
      <c r="P36" s="56">
        <v>90</v>
      </c>
      <c r="Q36" s="56">
        <v>85</v>
      </c>
      <c r="R36" s="57">
        <v>5.8823529411764701</v>
      </c>
      <c r="S36" s="56">
        <v>1304.9101111111099</v>
      </c>
      <c r="T36" s="56">
        <v>1218.8547058823499</v>
      </c>
      <c r="U36" s="58">
        <v>6.5947381736113098</v>
      </c>
    </row>
    <row r="37" spans="1:21" ht="12" thickBot="1">
      <c r="A37" s="82"/>
      <c r="B37" s="71" t="s">
        <v>35</v>
      </c>
      <c r="C37" s="72"/>
      <c r="D37" s="56">
        <v>155330.87</v>
      </c>
      <c r="E37" s="59"/>
      <c r="F37" s="59"/>
      <c r="G37" s="56">
        <v>296208.7</v>
      </c>
      <c r="H37" s="57">
        <v>-47.560328241540503</v>
      </c>
      <c r="I37" s="56">
        <v>-78509.279999999999</v>
      </c>
      <c r="J37" s="57">
        <v>-50.543256469238898</v>
      </c>
      <c r="K37" s="56">
        <v>-32590.77</v>
      </c>
      <c r="L37" s="57">
        <v>-11.002637667293399</v>
      </c>
      <c r="M37" s="57">
        <v>1.4089421636862201</v>
      </c>
      <c r="N37" s="56">
        <v>1936681.05</v>
      </c>
      <c r="O37" s="56">
        <v>81876897.469999999</v>
      </c>
      <c r="P37" s="56">
        <v>102</v>
      </c>
      <c r="Q37" s="56">
        <v>63</v>
      </c>
      <c r="R37" s="57">
        <v>61.904761904761898</v>
      </c>
      <c r="S37" s="56">
        <v>1522.8516666666701</v>
      </c>
      <c r="T37" s="56">
        <v>1933.0222222222201</v>
      </c>
      <c r="U37" s="58">
        <v>-26.934373487167498</v>
      </c>
    </row>
    <row r="38" spans="1:21" ht="12" thickBot="1">
      <c r="A38" s="82"/>
      <c r="B38" s="71" t="s">
        <v>36</v>
      </c>
      <c r="C38" s="72"/>
      <c r="D38" s="56">
        <v>113479.53</v>
      </c>
      <c r="E38" s="59"/>
      <c r="F38" s="59"/>
      <c r="G38" s="56">
        <v>491775.33</v>
      </c>
      <c r="H38" s="57">
        <v>-76.924517543407504</v>
      </c>
      <c r="I38" s="56">
        <v>-3367.6</v>
      </c>
      <c r="J38" s="57">
        <v>-2.9675836690546702</v>
      </c>
      <c r="K38" s="56">
        <v>-30529</v>
      </c>
      <c r="L38" s="57">
        <v>-6.2079161229986903</v>
      </c>
      <c r="M38" s="57">
        <v>-0.88969176848242704</v>
      </c>
      <c r="N38" s="56">
        <v>2685711.73</v>
      </c>
      <c r="O38" s="56">
        <v>67185229.849999994</v>
      </c>
      <c r="P38" s="56">
        <v>53</v>
      </c>
      <c r="Q38" s="56">
        <v>39</v>
      </c>
      <c r="R38" s="57">
        <v>35.897435897435898</v>
      </c>
      <c r="S38" s="56">
        <v>2141.1232075471698</v>
      </c>
      <c r="T38" s="56">
        <v>2076.4194871794898</v>
      </c>
      <c r="U38" s="58">
        <v>3.02195222300197</v>
      </c>
    </row>
    <row r="39" spans="1:21" ht="12" thickBot="1">
      <c r="A39" s="82"/>
      <c r="B39" s="71" t="s">
        <v>37</v>
      </c>
      <c r="C39" s="72"/>
      <c r="D39" s="56">
        <v>111267.64</v>
      </c>
      <c r="E39" s="59"/>
      <c r="F39" s="59"/>
      <c r="G39" s="56">
        <v>223907.08</v>
      </c>
      <c r="H39" s="57">
        <v>-50.306332430399301</v>
      </c>
      <c r="I39" s="56">
        <v>-9688.34</v>
      </c>
      <c r="J39" s="57">
        <v>-8.7072395891563801</v>
      </c>
      <c r="K39" s="56">
        <v>-32258.07</v>
      </c>
      <c r="L39" s="57">
        <v>-14.4069003981473</v>
      </c>
      <c r="M39" s="57">
        <v>-0.69966151105754304</v>
      </c>
      <c r="N39" s="56">
        <v>1915222.44</v>
      </c>
      <c r="O39" s="56">
        <v>54100169.420000002</v>
      </c>
      <c r="P39" s="56">
        <v>78</v>
      </c>
      <c r="Q39" s="56">
        <v>77</v>
      </c>
      <c r="R39" s="57">
        <v>1.29870129870129</v>
      </c>
      <c r="S39" s="56">
        <v>1426.50820512821</v>
      </c>
      <c r="T39" s="56">
        <v>1701.82142857143</v>
      </c>
      <c r="U39" s="58">
        <v>-19.299799500170401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12.85</v>
      </c>
      <c r="H40" s="59"/>
      <c r="I40" s="59"/>
      <c r="J40" s="59"/>
      <c r="K40" s="56">
        <v>12.75</v>
      </c>
      <c r="L40" s="57">
        <v>99.221789883268499</v>
      </c>
      <c r="M40" s="59"/>
      <c r="N40" s="56">
        <v>0.01</v>
      </c>
      <c r="O40" s="56">
        <v>1302.8399999999999</v>
      </c>
      <c r="P40" s="59"/>
      <c r="Q40" s="59"/>
      <c r="R40" s="59"/>
      <c r="S40" s="59"/>
      <c r="T40" s="59"/>
      <c r="U40" s="60"/>
    </row>
    <row r="41" spans="1:21" ht="12" customHeight="1" thickBot="1">
      <c r="A41" s="82"/>
      <c r="B41" s="71" t="s">
        <v>32</v>
      </c>
      <c r="C41" s="72"/>
      <c r="D41" s="56">
        <v>70637.606499999994</v>
      </c>
      <c r="E41" s="59"/>
      <c r="F41" s="59"/>
      <c r="G41" s="56">
        <v>212069.1453</v>
      </c>
      <c r="H41" s="57">
        <v>-66.691238180795395</v>
      </c>
      <c r="I41" s="56">
        <v>5103.3801000000003</v>
      </c>
      <c r="J41" s="57">
        <v>7.2247353114944497</v>
      </c>
      <c r="K41" s="56">
        <v>14311.538399999999</v>
      </c>
      <c r="L41" s="57">
        <v>6.7485245813361603</v>
      </c>
      <c r="M41" s="57">
        <v>-0.643408000079153</v>
      </c>
      <c r="N41" s="56">
        <v>365330.34100000001</v>
      </c>
      <c r="O41" s="56">
        <v>15038593.5781</v>
      </c>
      <c r="P41" s="56">
        <v>99</v>
      </c>
      <c r="Q41" s="56">
        <v>106</v>
      </c>
      <c r="R41" s="57">
        <v>-6.6037735849056602</v>
      </c>
      <c r="S41" s="56">
        <v>713.51117676767694</v>
      </c>
      <c r="T41" s="56">
        <v>716.763419811321</v>
      </c>
      <c r="U41" s="58">
        <v>-0.45580828297284098</v>
      </c>
    </row>
    <row r="42" spans="1:21" ht="12" thickBot="1">
      <c r="A42" s="82"/>
      <c r="B42" s="71" t="s">
        <v>33</v>
      </c>
      <c r="C42" s="72"/>
      <c r="D42" s="56">
        <v>344697.6188</v>
      </c>
      <c r="E42" s="56">
        <v>740411.7487</v>
      </c>
      <c r="F42" s="57">
        <v>46.554855376783699</v>
      </c>
      <c r="G42" s="56">
        <v>429207.65230000002</v>
      </c>
      <c r="H42" s="57">
        <v>-19.6897779075315</v>
      </c>
      <c r="I42" s="56">
        <v>20725.498899999999</v>
      </c>
      <c r="J42" s="57">
        <v>6.0126608858372501</v>
      </c>
      <c r="K42" s="56">
        <v>32737.9238</v>
      </c>
      <c r="L42" s="57">
        <v>7.6275256567693797</v>
      </c>
      <c r="M42" s="57">
        <v>-0.36692690023305602</v>
      </c>
      <c r="N42" s="56">
        <v>1864975.2463</v>
      </c>
      <c r="O42" s="56">
        <v>92991920.067200005</v>
      </c>
      <c r="P42" s="56">
        <v>1477</v>
      </c>
      <c r="Q42" s="56">
        <v>1501</v>
      </c>
      <c r="R42" s="57">
        <v>-1.5989340439706901</v>
      </c>
      <c r="S42" s="56">
        <v>233.376857684496</v>
      </c>
      <c r="T42" s="56">
        <v>184.63869267155201</v>
      </c>
      <c r="U42" s="58">
        <v>20.883889472379899</v>
      </c>
    </row>
    <row r="43" spans="1:21" ht="12" thickBot="1">
      <c r="A43" s="82"/>
      <c r="B43" s="71" t="s">
        <v>38</v>
      </c>
      <c r="C43" s="72"/>
      <c r="D43" s="56">
        <v>56324.800000000003</v>
      </c>
      <c r="E43" s="59"/>
      <c r="F43" s="59"/>
      <c r="G43" s="56">
        <v>147130.85</v>
      </c>
      <c r="H43" s="57">
        <v>-61.717885813886099</v>
      </c>
      <c r="I43" s="56">
        <v>-5400.89</v>
      </c>
      <c r="J43" s="57">
        <v>-9.5888312075675408</v>
      </c>
      <c r="K43" s="56">
        <v>-4809.4799999999996</v>
      </c>
      <c r="L43" s="57">
        <v>-3.26884538490738</v>
      </c>
      <c r="M43" s="57">
        <v>0.122967555744072</v>
      </c>
      <c r="N43" s="56">
        <v>860121.77</v>
      </c>
      <c r="O43" s="56">
        <v>38639049.509999998</v>
      </c>
      <c r="P43" s="56">
        <v>43</v>
      </c>
      <c r="Q43" s="56">
        <v>48</v>
      </c>
      <c r="R43" s="57">
        <v>-10.4166666666667</v>
      </c>
      <c r="S43" s="56">
        <v>1309.8790697674399</v>
      </c>
      <c r="T43" s="56">
        <v>1060.8091666666701</v>
      </c>
      <c r="U43" s="58">
        <v>19.014725011599399</v>
      </c>
    </row>
    <row r="44" spans="1:21" ht="12" thickBot="1">
      <c r="A44" s="82"/>
      <c r="B44" s="71" t="s">
        <v>39</v>
      </c>
      <c r="C44" s="72"/>
      <c r="D44" s="56">
        <v>33601.74</v>
      </c>
      <c r="E44" s="59"/>
      <c r="F44" s="59"/>
      <c r="G44" s="56">
        <v>73842.759999999995</v>
      </c>
      <c r="H44" s="57">
        <v>-54.495552441431002</v>
      </c>
      <c r="I44" s="56">
        <v>4749.42</v>
      </c>
      <c r="J44" s="57">
        <v>14.134446609014899</v>
      </c>
      <c r="K44" s="56">
        <v>10138.1</v>
      </c>
      <c r="L44" s="57">
        <v>13.7293080594496</v>
      </c>
      <c r="M44" s="57">
        <v>-0.53152760379163699</v>
      </c>
      <c r="N44" s="56">
        <v>411803.62</v>
      </c>
      <c r="O44" s="56">
        <v>16039113.109999999</v>
      </c>
      <c r="P44" s="56">
        <v>36</v>
      </c>
      <c r="Q44" s="56">
        <v>35</v>
      </c>
      <c r="R44" s="57">
        <v>2.8571428571428501</v>
      </c>
      <c r="S44" s="56">
        <v>933.381666666667</v>
      </c>
      <c r="T44" s="56">
        <v>1228.2548571428599</v>
      </c>
      <c r="U44" s="58">
        <v>-31.591920112300301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5752.9913999999999</v>
      </c>
      <c r="E46" s="62"/>
      <c r="F46" s="62"/>
      <c r="G46" s="61">
        <v>15155.5517</v>
      </c>
      <c r="H46" s="63">
        <v>-62.040369668627797</v>
      </c>
      <c r="I46" s="61">
        <v>547.27840000000003</v>
      </c>
      <c r="J46" s="63">
        <v>9.5129361743874696</v>
      </c>
      <c r="K46" s="61">
        <v>1314.7873</v>
      </c>
      <c r="L46" s="63">
        <v>8.6752849782433206</v>
      </c>
      <c r="M46" s="63">
        <v>-0.58375137940562705</v>
      </c>
      <c r="N46" s="61">
        <v>54890.1414</v>
      </c>
      <c r="O46" s="61">
        <v>5393039.3591</v>
      </c>
      <c r="P46" s="61">
        <v>9</v>
      </c>
      <c r="Q46" s="61">
        <v>19</v>
      </c>
      <c r="R46" s="63">
        <v>-52.631578947368403</v>
      </c>
      <c r="S46" s="61">
        <v>639.22126666666702</v>
      </c>
      <c r="T46" s="61">
        <v>462.36474210526302</v>
      </c>
      <c r="U46" s="64">
        <v>27.667496966058899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65672</v>
      </c>
      <c r="D2" s="37">
        <v>511700.52715384599</v>
      </c>
      <c r="E2" s="37">
        <v>362926.57882820501</v>
      </c>
      <c r="F2" s="37">
        <v>148773.94832564099</v>
      </c>
      <c r="G2" s="37">
        <v>362926.57882820501</v>
      </c>
      <c r="H2" s="37">
        <v>0.29074417638993599</v>
      </c>
    </row>
    <row r="3" spans="1:8">
      <c r="A3" s="37">
        <v>2</v>
      </c>
      <c r="B3" s="37">
        <v>13</v>
      </c>
      <c r="C3" s="37">
        <v>9807</v>
      </c>
      <c r="D3" s="37">
        <v>95941.4120666667</v>
      </c>
      <c r="E3" s="37">
        <v>75114.047565811998</v>
      </c>
      <c r="F3" s="37">
        <v>20827.364500854699</v>
      </c>
      <c r="G3" s="37">
        <v>75114.047565811998</v>
      </c>
      <c r="H3" s="37">
        <v>0.21708419807686799</v>
      </c>
    </row>
    <row r="4" spans="1:8">
      <c r="A4" s="37">
        <v>3</v>
      </c>
      <c r="B4" s="37">
        <v>14</v>
      </c>
      <c r="C4" s="37">
        <v>107441</v>
      </c>
      <c r="D4" s="37">
        <v>136495.19834552601</v>
      </c>
      <c r="E4" s="37">
        <v>95910.828757950105</v>
      </c>
      <c r="F4" s="37">
        <v>40584.3695875759</v>
      </c>
      <c r="G4" s="37">
        <v>95910.828757950105</v>
      </c>
      <c r="H4" s="37">
        <v>0.297331848149266</v>
      </c>
    </row>
    <row r="5" spans="1:8">
      <c r="A5" s="37">
        <v>4</v>
      </c>
      <c r="B5" s="37">
        <v>15</v>
      </c>
      <c r="C5" s="37">
        <v>3386</v>
      </c>
      <c r="D5" s="37">
        <v>50123.884757030501</v>
      </c>
      <c r="E5" s="37">
        <v>37448.773293487597</v>
      </c>
      <c r="F5" s="37">
        <v>12675.1114635428</v>
      </c>
      <c r="G5" s="37">
        <v>37448.773293487597</v>
      </c>
      <c r="H5" s="37">
        <v>0.252875680426286</v>
      </c>
    </row>
    <row r="6" spans="1:8">
      <c r="A6" s="37">
        <v>5</v>
      </c>
      <c r="B6" s="37">
        <v>16</v>
      </c>
      <c r="C6" s="37">
        <v>3285</v>
      </c>
      <c r="D6" s="37">
        <v>160233.42322905999</v>
      </c>
      <c r="E6" s="37">
        <v>133353.99669316199</v>
      </c>
      <c r="F6" s="37">
        <v>26879.426535897401</v>
      </c>
      <c r="G6" s="37">
        <v>133353.99669316199</v>
      </c>
      <c r="H6" s="37">
        <v>0.16775168372626101</v>
      </c>
    </row>
    <row r="7" spans="1:8">
      <c r="A7" s="37">
        <v>6</v>
      </c>
      <c r="B7" s="37">
        <v>17</v>
      </c>
      <c r="C7" s="37">
        <v>20261</v>
      </c>
      <c r="D7" s="37">
        <v>229520.968716239</v>
      </c>
      <c r="E7" s="37">
        <v>158866.54336581199</v>
      </c>
      <c r="F7" s="37">
        <v>70654.425350427395</v>
      </c>
      <c r="G7" s="37">
        <v>158866.54336581199</v>
      </c>
      <c r="H7" s="37">
        <v>0.30783429394539802</v>
      </c>
    </row>
    <row r="8" spans="1:8">
      <c r="A8" s="37">
        <v>7</v>
      </c>
      <c r="B8" s="37">
        <v>18</v>
      </c>
      <c r="C8" s="37">
        <v>40925</v>
      </c>
      <c r="D8" s="37">
        <v>125298.83151623901</v>
      </c>
      <c r="E8" s="37">
        <v>97523.548462393199</v>
      </c>
      <c r="F8" s="37">
        <v>27775.2830538462</v>
      </c>
      <c r="G8" s="37">
        <v>97523.548462393199</v>
      </c>
      <c r="H8" s="37">
        <v>0.22167232301959899</v>
      </c>
    </row>
    <row r="9" spans="1:8">
      <c r="A9" s="37">
        <v>8</v>
      </c>
      <c r="B9" s="37">
        <v>19</v>
      </c>
      <c r="C9" s="37">
        <v>10428</v>
      </c>
      <c r="D9" s="37">
        <v>87708.695084615407</v>
      </c>
      <c r="E9" s="37">
        <v>66847.841513675201</v>
      </c>
      <c r="F9" s="37">
        <v>20860.853570940199</v>
      </c>
      <c r="G9" s="37">
        <v>66847.841513675201</v>
      </c>
      <c r="H9" s="37">
        <v>0.237842480164766</v>
      </c>
    </row>
    <row r="10" spans="1:8">
      <c r="A10" s="37">
        <v>9</v>
      </c>
      <c r="B10" s="37">
        <v>21</v>
      </c>
      <c r="C10" s="37">
        <v>212659</v>
      </c>
      <c r="D10" s="37">
        <v>838930.00433418795</v>
      </c>
      <c r="E10" s="37">
        <v>804663.14086666703</v>
      </c>
      <c r="F10" s="37">
        <v>34266.863467521398</v>
      </c>
      <c r="G10" s="37">
        <v>804663.14086666703</v>
      </c>
      <c r="H10" s="37">
        <v>4.0845914784889699E-2</v>
      </c>
    </row>
    <row r="11" spans="1:8">
      <c r="A11" s="37">
        <v>10</v>
      </c>
      <c r="B11" s="37">
        <v>22</v>
      </c>
      <c r="C11" s="37">
        <v>54614</v>
      </c>
      <c r="D11" s="37">
        <v>794508.36705213704</v>
      </c>
      <c r="E11" s="37">
        <v>717373.85857948696</v>
      </c>
      <c r="F11" s="37">
        <v>77134.508472649599</v>
      </c>
      <c r="G11" s="37">
        <v>717373.85857948696</v>
      </c>
      <c r="H11" s="37">
        <v>9.70845766657457E-2</v>
      </c>
    </row>
    <row r="12" spans="1:8">
      <c r="A12" s="37">
        <v>11</v>
      </c>
      <c r="B12" s="37">
        <v>23</v>
      </c>
      <c r="C12" s="37">
        <v>220145.7</v>
      </c>
      <c r="D12" s="37">
        <v>1793107.99748547</v>
      </c>
      <c r="E12" s="37">
        <v>1526605.02846068</v>
      </c>
      <c r="F12" s="37">
        <v>266502.96902478603</v>
      </c>
      <c r="G12" s="37">
        <v>1526605.02846068</v>
      </c>
      <c r="H12" s="37">
        <v>0.148626278728616</v>
      </c>
    </row>
    <row r="13" spans="1:8">
      <c r="A13" s="37">
        <v>12</v>
      </c>
      <c r="B13" s="37">
        <v>24</v>
      </c>
      <c r="C13" s="37">
        <v>13075</v>
      </c>
      <c r="D13" s="37">
        <v>341345.258941026</v>
      </c>
      <c r="E13" s="37">
        <v>303391.902723932</v>
      </c>
      <c r="F13" s="37">
        <v>37953.356217093999</v>
      </c>
      <c r="G13" s="37">
        <v>303391.902723932</v>
      </c>
      <c r="H13" s="37">
        <v>0.11118758858652</v>
      </c>
    </row>
    <row r="14" spans="1:8">
      <c r="A14" s="37">
        <v>13</v>
      </c>
      <c r="B14" s="37">
        <v>25</v>
      </c>
      <c r="C14" s="37">
        <v>80399</v>
      </c>
      <c r="D14" s="37">
        <v>1039534.3882</v>
      </c>
      <c r="E14" s="37">
        <v>947795.48580000002</v>
      </c>
      <c r="F14" s="37">
        <v>91738.902400000006</v>
      </c>
      <c r="G14" s="37">
        <v>947795.48580000002</v>
      </c>
      <c r="H14" s="37">
        <v>8.8249992921205805E-2</v>
      </c>
    </row>
    <row r="15" spans="1:8">
      <c r="A15" s="37">
        <v>14</v>
      </c>
      <c r="B15" s="37">
        <v>26</v>
      </c>
      <c r="C15" s="37">
        <v>71515</v>
      </c>
      <c r="D15" s="37">
        <v>335299.33031129302</v>
      </c>
      <c r="E15" s="37">
        <v>285877.04263346898</v>
      </c>
      <c r="F15" s="37">
        <v>49422.287677823202</v>
      </c>
      <c r="G15" s="37">
        <v>285877.04263346898</v>
      </c>
      <c r="H15" s="37">
        <v>0.14739751383320501</v>
      </c>
    </row>
    <row r="16" spans="1:8">
      <c r="A16" s="37">
        <v>15</v>
      </c>
      <c r="B16" s="37">
        <v>27</v>
      </c>
      <c r="C16" s="37">
        <v>169958.54699999999</v>
      </c>
      <c r="D16" s="37">
        <v>1268544.70388761</v>
      </c>
      <c r="E16" s="37">
        <v>1207814.7998424801</v>
      </c>
      <c r="F16" s="37">
        <v>60729.904045132702</v>
      </c>
      <c r="G16" s="37">
        <v>1207814.7998424801</v>
      </c>
      <c r="H16" s="37">
        <v>4.7873680650763403E-2</v>
      </c>
    </row>
    <row r="17" spans="1:8">
      <c r="A17" s="37">
        <v>16</v>
      </c>
      <c r="B17" s="37">
        <v>29</v>
      </c>
      <c r="C17" s="37">
        <v>164780</v>
      </c>
      <c r="D17" s="37">
        <v>2160468.70310855</v>
      </c>
      <c r="E17" s="37">
        <v>1921596.52909487</v>
      </c>
      <c r="F17" s="37">
        <v>238872.17401367499</v>
      </c>
      <c r="G17" s="37">
        <v>1921596.52909487</v>
      </c>
      <c r="H17" s="37">
        <v>0.110564977715242</v>
      </c>
    </row>
    <row r="18" spans="1:8">
      <c r="A18" s="37">
        <v>17</v>
      </c>
      <c r="B18" s="37">
        <v>31</v>
      </c>
      <c r="C18" s="37">
        <v>30389.482</v>
      </c>
      <c r="D18" s="37">
        <v>289525.75741244998</v>
      </c>
      <c r="E18" s="37">
        <v>249553.52866777501</v>
      </c>
      <c r="F18" s="37">
        <v>39972.228744674998</v>
      </c>
      <c r="G18" s="37">
        <v>249553.52866777501</v>
      </c>
      <c r="H18" s="37">
        <v>0.13806104542101799</v>
      </c>
    </row>
    <row r="19" spans="1:8">
      <c r="A19" s="37">
        <v>18</v>
      </c>
      <c r="B19" s="37">
        <v>32</v>
      </c>
      <c r="C19" s="37">
        <v>13553.040999999999</v>
      </c>
      <c r="D19" s="37">
        <v>250202.53504620699</v>
      </c>
      <c r="E19" s="37">
        <v>225906.238053776</v>
      </c>
      <c r="F19" s="37">
        <v>24296.296992430602</v>
      </c>
      <c r="G19" s="37">
        <v>225906.238053776</v>
      </c>
      <c r="H19" s="37">
        <v>9.7106518077219497E-2</v>
      </c>
    </row>
    <row r="20" spans="1:8">
      <c r="A20" s="37">
        <v>19</v>
      </c>
      <c r="B20" s="37">
        <v>33</v>
      </c>
      <c r="C20" s="37">
        <v>47195.781999999999</v>
      </c>
      <c r="D20" s="37">
        <v>564998.68312813703</v>
      </c>
      <c r="E20" s="37">
        <v>451164.489102097</v>
      </c>
      <c r="F20" s="37">
        <v>113834.19402604</v>
      </c>
      <c r="G20" s="37">
        <v>451164.489102097</v>
      </c>
      <c r="H20" s="37">
        <v>0.201476919195267</v>
      </c>
    </row>
    <row r="21" spans="1:8">
      <c r="A21" s="37">
        <v>20</v>
      </c>
      <c r="B21" s="37">
        <v>34</v>
      </c>
      <c r="C21" s="37">
        <v>39418.021999999997</v>
      </c>
      <c r="D21" s="37">
        <v>239641.599043022</v>
      </c>
      <c r="E21" s="37">
        <v>180181.14191545901</v>
      </c>
      <c r="F21" s="37">
        <v>59460.457127563001</v>
      </c>
      <c r="G21" s="37">
        <v>180181.14191545901</v>
      </c>
      <c r="H21" s="37">
        <v>0.24812243519076199</v>
      </c>
    </row>
    <row r="22" spans="1:8">
      <c r="A22" s="37">
        <v>21</v>
      </c>
      <c r="B22" s="37">
        <v>35</v>
      </c>
      <c r="C22" s="37">
        <v>26342.452000000001</v>
      </c>
      <c r="D22" s="37">
        <v>841458.15987345099</v>
      </c>
      <c r="E22" s="37">
        <v>791319.01502477902</v>
      </c>
      <c r="F22" s="37">
        <v>50139.1448486726</v>
      </c>
      <c r="G22" s="37">
        <v>791319.01502477902</v>
      </c>
      <c r="H22" s="37">
        <v>5.95860225019543E-2</v>
      </c>
    </row>
    <row r="23" spans="1:8">
      <c r="A23" s="37">
        <v>22</v>
      </c>
      <c r="B23" s="37">
        <v>36</v>
      </c>
      <c r="C23" s="37">
        <v>125824.58500000001</v>
      </c>
      <c r="D23" s="37">
        <v>536137.13766725699</v>
      </c>
      <c r="E23" s="37">
        <v>444117.28375256201</v>
      </c>
      <c r="F23" s="37">
        <v>92019.853914694395</v>
      </c>
      <c r="G23" s="37">
        <v>444117.28375256201</v>
      </c>
      <c r="H23" s="37">
        <v>0.17163491847454301</v>
      </c>
    </row>
    <row r="24" spans="1:8">
      <c r="A24" s="37">
        <v>23</v>
      </c>
      <c r="B24" s="37">
        <v>37</v>
      </c>
      <c r="C24" s="37">
        <v>113690.05899999999</v>
      </c>
      <c r="D24" s="37">
        <v>966524.92633362801</v>
      </c>
      <c r="E24" s="37">
        <v>834036.22755762294</v>
      </c>
      <c r="F24" s="37">
        <v>132488.69877600501</v>
      </c>
      <c r="G24" s="37">
        <v>834036.22755762294</v>
      </c>
      <c r="H24" s="37">
        <v>0.13707737396756201</v>
      </c>
    </row>
    <row r="25" spans="1:8">
      <c r="A25" s="37">
        <v>24</v>
      </c>
      <c r="B25" s="37">
        <v>38</v>
      </c>
      <c r="C25" s="37">
        <v>298329.42099999997</v>
      </c>
      <c r="D25" s="37">
        <v>1239120.4654221199</v>
      </c>
      <c r="E25" s="37">
        <v>1249569.72493451</v>
      </c>
      <c r="F25" s="37">
        <v>-10449.259512389401</v>
      </c>
      <c r="G25" s="37">
        <v>1249569.72493451</v>
      </c>
      <c r="H25" s="37">
        <v>-8.4328035925301994E-3</v>
      </c>
    </row>
    <row r="26" spans="1:8">
      <c r="A26" s="37">
        <v>25</v>
      </c>
      <c r="B26" s="37">
        <v>39</v>
      </c>
      <c r="C26" s="37">
        <v>68077.66</v>
      </c>
      <c r="D26" s="37">
        <v>111212.55261016601</v>
      </c>
      <c r="E26" s="37">
        <v>86094.686261363706</v>
      </c>
      <c r="F26" s="37">
        <v>25117.866348801999</v>
      </c>
      <c r="G26" s="37">
        <v>86094.686261363706</v>
      </c>
      <c r="H26" s="37">
        <v>0.22585459787842299</v>
      </c>
    </row>
    <row r="27" spans="1:8">
      <c r="A27" s="37">
        <v>26</v>
      </c>
      <c r="B27" s="37">
        <v>42</v>
      </c>
      <c r="C27" s="37">
        <v>9126.0990000000002</v>
      </c>
      <c r="D27" s="37">
        <v>171290.08559999999</v>
      </c>
      <c r="E27" s="37">
        <v>147010.41639999999</v>
      </c>
      <c r="F27" s="37">
        <v>24279.6692</v>
      </c>
      <c r="G27" s="37">
        <v>147010.41639999999</v>
      </c>
      <c r="H27" s="37">
        <v>0.141745910832798</v>
      </c>
    </row>
    <row r="28" spans="1:8">
      <c r="A28" s="37">
        <v>27</v>
      </c>
      <c r="B28" s="37">
        <v>75</v>
      </c>
      <c r="C28" s="37">
        <v>109</v>
      </c>
      <c r="D28" s="37">
        <v>70637.6068376068</v>
      </c>
      <c r="E28" s="37">
        <v>65534.2264957265</v>
      </c>
      <c r="F28" s="37">
        <v>5103.38034188034</v>
      </c>
      <c r="G28" s="37">
        <v>65534.2264957265</v>
      </c>
      <c r="H28" s="37">
        <v>7.2247356193887197E-2</v>
      </c>
    </row>
    <row r="29" spans="1:8">
      <c r="A29" s="37">
        <v>28</v>
      </c>
      <c r="B29" s="37">
        <v>76</v>
      </c>
      <c r="C29" s="37">
        <v>1542</v>
      </c>
      <c r="D29" s="37">
        <v>344697.61440085497</v>
      </c>
      <c r="E29" s="37">
        <v>323972.12336923101</v>
      </c>
      <c r="F29" s="37">
        <v>20255.4055615385</v>
      </c>
      <c r="G29" s="37">
        <v>323972.12336923101</v>
      </c>
      <c r="H29" s="37">
        <v>5.88430728490986E-2</v>
      </c>
    </row>
    <row r="30" spans="1:8">
      <c r="A30" s="37">
        <v>29</v>
      </c>
      <c r="B30" s="37">
        <v>99</v>
      </c>
      <c r="C30" s="37">
        <v>9</v>
      </c>
      <c r="D30" s="37">
        <v>5752.9914529914504</v>
      </c>
      <c r="E30" s="37">
        <v>5205.7128205128201</v>
      </c>
      <c r="F30" s="37">
        <v>547.27863247863195</v>
      </c>
      <c r="G30" s="37">
        <v>5205.7128205128201</v>
      </c>
      <c r="H30" s="37">
        <v>9.51294012776705E-2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91</v>
      </c>
      <c r="D34" s="34">
        <v>117441.91</v>
      </c>
      <c r="E34" s="34">
        <v>112411.36</v>
      </c>
      <c r="F34" s="30"/>
      <c r="G34" s="30"/>
      <c r="H34" s="30"/>
    </row>
    <row r="35" spans="1:8">
      <c r="A35" s="30"/>
      <c r="B35" s="33">
        <v>71</v>
      </c>
      <c r="C35" s="34">
        <v>96</v>
      </c>
      <c r="D35" s="34">
        <v>155330.87</v>
      </c>
      <c r="E35" s="34">
        <v>233840.15</v>
      </c>
      <c r="F35" s="30"/>
      <c r="G35" s="30"/>
      <c r="H35" s="30"/>
    </row>
    <row r="36" spans="1:8">
      <c r="A36" s="30"/>
      <c r="B36" s="33">
        <v>72</v>
      </c>
      <c r="C36" s="34">
        <v>46</v>
      </c>
      <c r="D36" s="34">
        <v>113479.53</v>
      </c>
      <c r="E36" s="34">
        <v>116847.13</v>
      </c>
      <c r="F36" s="30"/>
      <c r="G36" s="30"/>
      <c r="H36" s="30"/>
    </row>
    <row r="37" spans="1:8">
      <c r="A37" s="30"/>
      <c r="B37" s="33">
        <v>73</v>
      </c>
      <c r="C37" s="34">
        <v>71</v>
      </c>
      <c r="D37" s="34">
        <v>111267.64</v>
      </c>
      <c r="E37" s="34">
        <v>120955.98</v>
      </c>
      <c r="F37" s="30"/>
      <c r="G37" s="30"/>
      <c r="H37" s="30"/>
    </row>
    <row r="38" spans="1:8">
      <c r="A38" s="30"/>
      <c r="B38" s="33">
        <v>77</v>
      </c>
      <c r="C38" s="34">
        <v>39</v>
      </c>
      <c r="D38" s="34">
        <v>56324.800000000003</v>
      </c>
      <c r="E38" s="34">
        <v>61725.69</v>
      </c>
      <c r="F38" s="30"/>
      <c r="G38" s="30"/>
      <c r="H38" s="30"/>
    </row>
    <row r="39" spans="1:8">
      <c r="A39" s="30"/>
      <c r="B39" s="33">
        <v>78</v>
      </c>
      <c r="C39" s="34">
        <v>34</v>
      </c>
      <c r="D39" s="34">
        <v>33601.74</v>
      </c>
      <c r="E39" s="34">
        <v>28852.32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2016-07-06T00:36:37Z</dcterms:modified>
</cp:coreProperties>
</file>