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<sst xmlns="http://schemas.openxmlformats.org/spreadsheetml/2006/main" count="120" uniqueCount="79">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</sst>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18314294.047499999</v>
      </c>
      <c r="F3" s="25">
        <f>RA!I7</f>
        <v>1845216.8003</v>
      </c>
      <c r="G3" s="16">
        <f>SUM(G4:G42)</f>
        <v>16469077.247199999</v>
      </c>
      <c r="H3" s="27">
        <f>RA!J7</f>
        <v>10.075282156736399</v>
      </c>
      <c r="I3" s="20">
        <f>SUM(I4:I42)</f>
        <v>18314298.908711731</v>
      </c>
      <c r="J3" s="21">
        <f>SUM(J4:J42)</f>
        <v>16469077.18223794</v>
      </c>
      <c r="K3" s="22">
        <f>E3-I3</f>
        <v>-4.8612117320299149</v>
      </c>
      <c r="L3" s="22">
        <f>G3-J3</f>
        <v>6.4962059259414673E-2</v>
      </c>
    </row>
    <row r="4" spans="1:13">
      <c r="A4" s="70">
        <f>RA!A8</f>
        <v>42558</v>
      </c>
      <c r="B4" s="12">
        <v>12</v>
      </c>
      <c r="C4" s="65" t="s">
        <v>6</v>
      </c>
      <c r="D4" s="65"/>
      <c r="E4" s="15">
        <f>VLOOKUP(C4,RA!B8:D35,3,0)</f>
        <v>893883.62829999998</v>
      </c>
      <c r="F4" s="25">
        <f>VLOOKUP(C4,RA!B8:I38,8,0)</f>
        <v>166242.3818</v>
      </c>
      <c r="G4" s="16">
        <f t="shared" ref="G4:G42" si="0">E4-F4</f>
        <v>727641.24650000001</v>
      </c>
      <c r="H4" s="27">
        <f>RA!J8</f>
        <v>18.597765585679401</v>
      </c>
      <c r="I4" s="20">
        <f>VLOOKUP(B4,RMS!B:D,3,FALSE)</f>
        <v>893884.61318205099</v>
      </c>
      <c r="J4" s="21">
        <f>VLOOKUP(B4,RMS!B:E,4,FALSE)</f>
        <v>727641.25966752099</v>
      </c>
      <c r="K4" s="22">
        <f t="shared" ref="K4:K42" si="1">E4-I4</f>
        <v>-0.98488205100875348</v>
      </c>
      <c r="L4" s="22">
        <f t="shared" ref="L4:L42" si="2">G4-J4</f>
        <v>-1.3167520985007286E-2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112612.4059</v>
      </c>
      <c r="F5" s="25">
        <f>VLOOKUP(C5,RA!B9:I39,8,0)</f>
        <v>22310.7225</v>
      </c>
      <c r="G5" s="16">
        <f t="shared" si="0"/>
        <v>90301.683399999994</v>
      </c>
      <c r="H5" s="27">
        <f>RA!J9</f>
        <v>19.8119579469885</v>
      </c>
      <c r="I5" s="20">
        <f>VLOOKUP(B5,RMS!B:D,3,FALSE)</f>
        <v>112612.447293162</v>
      </c>
      <c r="J5" s="21">
        <f>VLOOKUP(B5,RMS!B:E,4,FALSE)</f>
        <v>90301.687042734993</v>
      </c>
      <c r="K5" s="22">
        <f t="shared" si="1"/>
        <v>-4.1393161998712458E-2</v>
      </c>
      <c r="L5" s="22">
        <f t="shared" si="2"/>
        <v>-3.6427349987206981E-3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142198.769</v>
      </c>
      <c r="F6" s="25">
        <f>VLOOKUP(C6,RA!B10:I40,8,0)</f>
        <v>43651.633300000001</v>
      </c>
      <c r="G6" s="16">
        <f t="shared" si="0"/>
        <v>98547.135699999999</v>
      </c>
      <c r="H6" s="27">
        <f>RA!J10</f>
        <v>30.697616868961799</v>
      </c>
      <c r="I6" s="20">
        <f>VLOOKUP(B6,RMS!B:D,3,FALSE)</f>
        <v>142201.07138003199</v>
      </c>
      <c r="J6" s="21">
        <f>VLOOKUP(B6,RMS!B:E,4,FALSE)</f>
        <v>98547.133793563597</v>
      </c>
      <c r="K6" s="22">
        <f>E6-I6</f>
        <v>-2.3023800319933798</v>
      </c>
      <c r="L6" s="22">
        <f t="shared" si="2"/>
        <v>1.9064364023506641E-3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66015.839000000007</v>
      </c>
      <c r="F7" s="25">
        <f>VLOOKUP(C7,RA!B11:I41,8,0)</f>
        <v>8925.7091</v>
      </c>
      <c r="G7" s="16">
        <f t="shared" si="0"/>
        <v>57090.129900000007</v>
      </c>
      <c r="H7" s="27">
        <f>RA!J11</f>
        <v>13.520556937858499</v>
      </c>
      <c r="I7" s="20">
        <f>VLOOKUP(B7,RMS!B:D,3,FALSE)</f>
        <v>66015.886234982201</v>
      </c>
      <c r="J7" s="21">
        <f>VLOOKUP(B7,RMS!B:E,4,FALSE)</f>
        <v>57090.129433968701</v>
      </c>
      <c r="K7" s="22">
        <f t="shared" si="1"/>
        <v>-4.7234982193913311E-2</v>
      </c>
      <c r="L7" s="22">
        <f t="shared" si="2"/>
        <v>4.6603130613220856E-4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213079.3769</v>
      </c>
      <c r="F8" s="25">
        <f>VLOOKUP(C8,RA!B12:I42,8,0)</f>
        <v>29076.925599999999</v>
      </c>
      <c r="G8" s="16">
        <f t="shared" si="0"/>
        <v>184002.45130000002</v>
      </c>
      <c r="H8" s="27">
        <f>RA!J12</f>
        <v>13.646053420573899</v>
      </c>
      <c r="I8" s="20">
        <f>VLOOKUP(B8,RMS!B:D,3,FALSE)</f>
        <v>213079.40404700901</v>
      </c>
      <c r="J8" s="21">
        <f>VLOOKUP(B8,RMS!B:E,4,FALSE)</f>
        <v>184002.45314359001</v>
      </c>
      <c r="K8" s="22">
        <f t="shared" si="1"/>
        <v>-2.7147009008331224E-2</v>
      </c>
      <c r="L8" s="22">
        <f t="shared" si="2"/>
        <v>-1.8435899983160198E-3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297767.04350000003</v>
      </c>
      <c r="F9" s="25">
        <f>VLOOKUP(C9,RA!B13:I43,8,0)</f>
        <v>73421.122300000003</v>
      </c>
      <c r="G9" s="16">
        <f t="shared" si="0"/>
        <v>224345.92120000004</v>
      </c>
      <c r="H9" s="27">
        <f>RA!J13</f>
        <v>24.657235883795899</v>
      </c>
      <c r="I9" s="20">
        <f>VLOOKUP(B9,RMS!B:D,3,FALSE)</f>
        <v>297767.25190427399</v>
      </c>
      <c r="J9" s="21">
        <f>VLOOKUP(B9,RMS!B:E,4,FALSE)</f>
        <v>224345.92029059801</v>
      </c>
      <c r="K9" s="22">
        <f t="shared" si="1"/>
        <v>-0.20840427395887673</v>
      </c>
      <c r="L9" s="22">
        <f t="shared" si="2"/>
        <v>9.09402035176754E-4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112426.2328</v>
      </c>
      <c r="F10" s="25">
        <f>VLOOKUP(C10,RA!B14:I43,8,0)</f>
        <v>22434.026000000002</v>
      </c>
      <c r="G10" s="16">
        <f t="shared" si="0"/>
        <v>89992.2068</v>
      </c>
      <c r="H10" s="27">
        <f>RA!J14</f>
        <v>19.954440739741699</v>
      </c>
      <c r="I10" s="20">
        <f>VLOOKUP(B10,RMS!B:D,3,FALSE)</f>
        <v>112426.239216239</v>
      </c>
      <c r="J10" s="21">
        <f>VLOOKUP(B10,RMS!B:E,4,FALSE)</f>
        <v>89992.199744444399</v>
      </c>
      <c r="K10" s="22">
        <f t="shared" si="1"/>
        <v>-6.4162390044657513E-3</v>
      </c>
      <c r="L10" s="22">
        <f t="shared" si="2"/>
        <v>7.0555556012550369E-3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117055.2216</v>
      </c>
      <c r="F11" s="25">
        <f>VLOOKUP(C11,RA!B15:I44,8,0)</f>
        <v>9431.4457999999995</v>
      </c>
      <c r="G11" s="16">
        <f t="shared" si="0"/>
        <v>107623.7758</v>
      </c>
      <c r="H11" s="27">
        <f>RA!J15</f>
        <v>8.0572619239738401</v>
      </c>
      <c r="I11" s="20">
        <f>VLOOKUP(B11,RMS!B:D,3,FALSE)</f>
        <v>117055.28075726501</v>
      </c>
      <c r="J11" s="21">
        <f>VLOOKUP(B11,RMS!B:E,4,FALSE)</f>
        <v>107623.775658974</v>
      </c>
      <c r="K11" s="22">
        <f t="shared" si="1"/>
        <v>-5.9157265000976622E-2</v>
      </c>
      <c r="L11" s="22">
        <f t="shared" si="2"/>
        <v>1.4102600107435137E-4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962086.81169999996</v>
      </c>
      <c r="F12" s="25">
        <f>VLOOKUP(C12,RA!B16:I45,8,0)</f>
        <v>37258.964999999997</v>
      </c>
      <c r="G12" s="16">
        <f t="shared" si="0"/>
        <v>924827.84669999999</v>
      </c>
      <c r="H12" s="27">
        <f>RA!J16</f>
        <v>3.8727238069258698</v>
      </c>
      <c r="I12" s="20">
        <f>VLOOKUP(B12,RMS!B:D,3,FALSE)</f>
        <v>962085.51209487196</v>
      </c>
      <c r="J12" s="21">
        <f>VLOOKUP(B12,RMS!B:E,4,FALSE)</f>
        <v>924827.84669999999</v>
      </c>
      <c r="K12" s="22">
        <f t="shared" si="1"/>
        <v>1.2996051280060783</v>
      </c>
      <c r="L12" s="22">
        <f t="shared" si="2"/>
        <v>0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1669305.4808</v>
      </c>
      <c r="F13" s="25">
        <f>VLOOKUP(C13,RA!B17:I46,8,0)</f>
        <v>7572.2773999999999</v>
      </c>
      <c r="G13" s="16">
        <f t="shared" si="0"/>
        <v>1661733.2034</v>
      </c>
      <c r="H13" s="27">
        <f>RA!J17</f>
        <v>0.45361843515729999</v>
      </c>
      <c r="I13" s="20">
        <f>VLOOKUP(B13,RMS!B:D,3,FALSE)</f>
        <v>1669305.5176897401</v>
      </c>
      <c r="J13" s="21">
        <f>VLOOKUP(B13,RMS!B:E,4,FALSE)</f>
        <v>1661733.2031384599</v>
      </c>
      <c r="K13" s="22">
        <f t="shared" si="1"/>
        <v>-3.6889740033075213E-2</v>
      </c>
      <c r="L13" s="22">
        <f t="shared" si="2"/>
        <v>2.6154005900025368E-4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1808184.2572999999</v>
      </c>
      <c r="F14" s="25">
        <f>VLOOKUP(C14,RA!B18:I47,8,0)</f>
        <v>278236.44260000001</v>
      </c>
      <c r="G14" s="16">
        <f t="shared" si="0"/>
        <v>1529947.8147</v>
      </c>
      <c r="H14" s="27">
        <f>RA!J18</f>
        <v>15.3876155860059</v>
      </c>
      <c r="I14" s="20">
        <f>VLOOKUP(B14,RMS!B:D,3,FALSE)</f>
        <v>1808183.9548111099</v>
      </c>
      <c r="J14" s="21">
        <f>VLOOKUP(B14,RMS!B:E,4,FALSE)</f>
        <v>1529947.77851368</v>
      </c>
      <c r="K14" s="22">
        <f t="shared" si="1"/>
        <v>0.30248889001086354</v>
      </c>
      <c r="L14" s="22">
        <f t="shared" si="2"/>
        <v>3.6186320008710027E-2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417780.49699999997</v>
      </c>
      <c r="F15" s="25">
        <f>VLOOKUP(C15,RA!B19:I48,8,0)</f>
        <v>30129.630499999999</v>
      </c>
      <c r="G15" s="16">
        <f t="shared" si="0"/>
        <v>387650.8665</v>
      </c>
      <c r="H15" s="27">
        <f>RA!J19</f>
        <v>7.2118327007495502</v>
      </c>
      <c r="I15" s="20">
        <f>VLOOKUP(B15,RMS!B:D,3,FALSE)</f>
        <v>417780.527971795</v>
      </c>
      <c r="J15" s="21">
        <f>VLOOKUP(B15,RMS!B:E,4,FALSE)</f>
        <v>387650.86459829099</v>
      </c>
      <c r="K15" s="22">
        <f t="shared" si="1"/>
        <v>-3.097179502947256E-2</v>
      </c>
      <c r="L15" s="22">
        <f t="shared" si="2"/>
        <v>1.901709008961916E-3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1009581.4226</v>
      </c>
      <c r="F16" s="25">
        <f>VLOOKUP(C16,RA!B20:I49,8,0)</f>
        <v>105656.1686</v>
      </c>
      <c r="G16" s="16">
        <f t="shared" si="0"/>
        <v>903925.25400000007</v>
      </c>
      <c r="H16" s="27">
        <f>RA!J20</f>
        <v>10.4653439767048</v>
      </c>
      <c r="I16" s="20">
        <f>VLOOKUP(B16,RMS!B:D,3,FALSE)</f>
        <v>1009581.3998</v>
      </c>
      <c r="J16" s="21">
        <f>VLOOKUP(B16,RMS!B:E,4,FALSE)</f>
        <v>903925.25399999996</v>
      </c>
      <c r="K16" s="22">
        <f t="shared" si="1"/>
        <v>2.2800000035203993E-2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399345.06099999999</v>
      </c>
      <c r="F17" s="25">
        <f>VLOOKUP(C17,RA!B21:I50,8,0)</f>
        <v>48452.642500000002</v>
      </c>
      <c r="G17" s="16">
        <f t="shared" si="0"/>
        <v>350892.41849999997</v>
      </c>
      <c r="H17" s="27">
        <f>RA!J21</f>
        <v>12.133026605780399</v>
      </c>
      <c r="I17" s="20">
        <f>VLOOKUP(B17,RMS!B:D,3,FALSE)</f>
        <v>399343.95489881199</v>
      </c>
      <c r="J17" s="21">
        <f>VLOOKUP(B17,RMS!B:E,4,FALSE)</f>
        <v>350892.41837410902</v>
      </c>
      <c r="K17" s="22">
        <f t="shared" si="1"/>
        <v>1.1061011879937723</v>
      </c>
      <c r="L17" s="22">
        <f t="shared" si="2"/>
        <v>1.2589094694703817E-4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1373858.2701000001</v>
      </c>
      <c r="F18" s="25">
        <f>VLOOKUP(C18,RA!B22:I51,8,0)</f>
        <v>71117.507599999997</v>
      </c>
      <c r="G18" s="16">
        <f t="shared" si="0"/>
        <v>1302740.7625000002</v>
      </c>
      <c r="H18" s="27">
        <f>RA!J22</f>
        <v>5.1764806565398898</v>
      </c>
      <c r="I18" s="20">
        <f>VLOOKUP(B18,RMS!B:D,3,FALSE)</f>
        <v>1373859.4498584101</v>
      </c>
      <c r="J18" s="21">
        <f>VLOOKUP(B18,RMS!B:E,4,FALSE)</f>
        <v>1302740.7629283201</v>
      </c>
      <c r="K18" s="22">
        <f t="shared" si="1"/>
        <v>-1.1797584099695086</v>
      </c>
      <c r="L18" s="22">
        <f t="shared" si="2"/>
        <v>-4.2831990867853165E-4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2530351.4550000001</v>
      </c>
      <c r="F19" s="25">
        <f>VLOOKUP(C19,RA!B23:I52,8,0)</f>
        <v>285789.5197</v>
      </c>
      <c r="G19" s="16">
        <f t="shared" si="0"/>
        <v>2244561.9353</v>
      </c>
      <c r="H19" s="27">
        <f>RA!J23</f>
        <v>11.294459476578901</v>
      </c>
      <c r="I19" s="20">
        <f>VLOOKUP(B19,RMS!B:D,3,FALSE)</f>
        <v>2530352.59348974</v>
      </c>
      <c r="J19" s="21">
        <f>VLOOKUP(B19,RMS!B:E,4,FALSE)</f>
        <v>2244561.9693871802</v>
      </c>
      <c r="K19" s="22">
        <f t="shared" si="1"/>
        <v>-1.1384897399693727</v>
      </c>
      <c r="L19" s="22">
        <f t="shared" si="2"/>
        <v>-3.4087180159986019E-2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276246.99570000003</v>
      </c>
      <c r="F20" s="25">
        <f>VLOOKUP(C20,RA!B24:I53,8,0)</f>
        <v>46544.943399999996</v>
      </c>
      <c r="G20" s="16">
        <f t="shared" si="0"/>
        <v>229702.05230000004</v>
      </c>
      <c r="H20" s="27">
        <f>RA!J24</f>
        <v>16.849031527766201</v>
      </c>
      <c r="I20" s="20">
        <f>VLOOKUP(B20,RMS!B:D,3,FALSE)</f>
        <v>276247.113464783</v>
      </c>
      <c r="J20" s="21">
        <f>VLOOKUP(B20,RMS!B:E,4,FALSE)</f>
        <v>229702.047938987</v>
      </c>
      <c r="K20" s="22">
        <f t="shared" si="1"/>
        <v>-0.11776478297542781</v>
      </c>
      <c r="L20" s="22">
        <f t="shared" si="2"/>
        <v>4.3610130378510803E-3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288813.79239999998</v>
      </c>
      <c r="F21" s="25">
        <f>VLOOKUP(C21,RA!B25:I54,8,0)</f>
        <v>23566.100399999999</v>
      </c>
      <c r="G21" s="16">
        <f t="shared" si="0"/>
        <v>265247.69199999998</v>
      </c>
      <c r="H21" s="27">
        <f>RA!J25</f>
        <v>8.1596173798242795</v>
      </c>
      <c r="I21" s="20">
        <f>VLOOKUP(B21,RMS!B:D,3,FALSE)</f>
        <v>288813.769076492</v>
      </c>
      <c r="J21" s="21">
        <f>VLOOKUP(B21,RMS!B:E,4,FALSE)</f>
        <v>265247.68911329802</v>
      </c>
      <c r="K21" s="22">
        <f t="shared" si="1"/>
        <v>2.3323507979512215E-2</v>
      </c>
      <c r="L21" s="22">
        <f t="shared" si="2"/>
        <v>2.8867019573226571E-3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596885.94669999997</v>
      </c>
      <c r="F22" s="25">
        <f>VLOOKUP(C22,RA!B26:I55,8,0)</f>
        <v>128171.00350000001</v>
      </c>
      <c r="G22" s="16">
        <f t="shared" si="0"/>
        <v>468714.94319999998</v>
      </c>
      <c r="H22" s="27">
        <f>RA!J26</f>
        <v>21.473282158613099</v>
      </c>
      <c r="I22" s="20">
        <f>VLOOKUP(B22,RMS!B:D,3,FALSE)</f>
        <v>596885.85433265998</v>
      </c>
      <c r="J22" s="21">
        <f>VLOOKUP(B22,RMS!B:E,4,FALSE)</f>
        <v>468714.95143840899</v>
      </c>
      <c r="K22" s="22">
        <f t="shared" si="1"/>
        <v>9.236733999568969E-2</v>
      </c>
      <c r="L22" s="22">
        <f t="shared" si="2"/>
        <v>-8.2384090055711567E-3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214967.40429999999</v>
      </c>
      <c r="F23" s="25">
        <f>VLOOKUP(C23,RA!B27:I56,8,0)</f>
        <v>57214.416599999997</v>
      </c>
      <c r="G23" s="16">
        <f t="shared" si="0"/>
        <v>157752.9877</v>
      </c>
      <c r="H23" s="27">
        <f>RA!J27</f>
        <v>26.6153916619628</v>
      </c>
      <c r="I23" s="20">
        <f>VLOOKUP(B23,RMS!B:D,3,FALSE)</f>
        <v>214967.185602602</v>
      </c>
      <c r="J23" s="21">
        <f>VLOOKUP(B23,RMS!B:E,4,FALSE)</f>
        <v>157752.998199622</v>
      </c>
      <c r="K23" s="22">
        <f t="shared" si="1"/>
        <v>0.21869739799876697</v>
      </c>
      <c r="L23" s="22">
        <f t="shared" si="2"/>
        <v>-1.0499622003408149E-2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859325.39789999998</v>
      </c>
      <c r="F24" s="25">
        <f>VLOOKUP(C24,RA!B28:I57,8,0)</f>
        <v>59358.902199999997</v>
      </c>
      <c r="G24" s="16">
        <f t="shared" si="0"/>
        <v>799966.49569999997</v>
      </c>
      <c r="H24" s="27">
        <f>RA!J28</f>
        <v>6.9076164099257298</v>
      </c>
      <c r="I24" s="20">
        <f>VLOOKUP(B24,RMS!B:D,3,FALSE)</f>
        <v>859327.36297522101</v>
      </c>
      <c r="J24" s="21">
        <f>VLOOKUP(B24,RMS!B:E,4,FALSE)</f>
        <v>799966.49979646003</v>
      </c>
      <c r="K24" s="22">
        <f t="shared" si="1"/>
        <v>-1.9650752210291103</v>
      </c>
      <c r="L24" s="22">
        <f t="shared" si="2"/>
        <v>-4.0964600630104542E-3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551364.99509999994</v>
      </c>
      <c r="F25" s="25">
        <f>VLOOKUP(C25,RA!B29:I58,8,0)</f>
        <v>87374.136899999998</v>
      </c>
      <c r="G25" s="16">
        <f t="shared" si="0"/>
        <v>463990.85819999996</v>
      </c>
      <c r="H25" s="27">
        <f>RA!J29</f>
        <v>15.846877780870599</v>
      </c>
      <c r="I25" s="20">
        <f>VLOOKUP(B25,RMS!B:D,3,FALSE)</f>
        <v>551365.096789381</v>
      </c>
      <c r="J25" s="21">
        <f>VLOOKUP(B25,RMS!B:E,4,FALSE)</f>
        <v>463990.84867021401</v>
      </c>
      <c r="K25" s="22">
        <f t="shared" si="1"/>
        <v>-0.10168938105925918</v>
      </c>
      <c r="L25" s="22">
        <f t="shared" si="2"/>
        <v>9.5297859515994787E-3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1072315.9580000001</v>
      </c>
      <c r="F26" s="25">
        <f>VLOOKUP(C26,RA!B30:I59,8,0)</f>
        <v>130735.467</v>
      </c>
      <c r="G26" s="16">
        <f t="shared" si="0"/>
        <v>941580.49100000015</v>
      </c>
      <c r="H26" s="27">
        <f>RA!J30</f>
        <v>12.191879270717701</v>
      </c>
      <c r="I26" s="20">
        <f>VLOOKUP(B26,RMS!B:D,3,FALSE)</f>
        <v>1072315.8553035399</v>
      </c>
      <c r="J26" s="21">
        <f>VLOOKUP(B26,RMS!B:E,4,FALSE)</f>
        <v>941580.45854512404</v>
      </c>
      <c r="K26" s="22">
        <f t="shared" si="1"/>
        <v>0.1026964602060616</v>
      </c>
      <c r="L26" s="22">
        <f t="shared" si="2"/>
        <v>3.2454876112751663E-2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899416.59140000003</v>
      </c>
      <c r="F27" s="25">
        <f>VLOOKUP(C27,RA!B31:I60,8,0)</f>
        <v>31377.776300000001</v>
      </c>
      <c r="G27" s="16">
        <f t="shared" si="0"/>
        <v>868038.81510000001</v>
      </c>
      <c r="H27" s="27">
        <f>RA!J31</f>
        <v>3.4886810628163398</v>
      </c>
      <c r="I27" s="20">
        <f>VLOOKUP(B27,RMS!B:D,3,FALSE)</f>
        <v>899416.47993451299</v>
      </c>
      <c r="J27" s="21">
        <f>VLOOKUP(B27,RMS!B:E,4,FALSE)</f>
        <v>868038.764760177</v>
      </c>
      <c r="K27" s="22">
        <f t="shared" si="1"/>
        <v>0.11146548704709858</v>
      </c>
      <c r="L27" s="22">
        <f t="shared" si="2"/>
        <v>5.0339823006652296E-2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105073.31759999999</v>
      </c>
      <c r="F28" s="25">
        <f>VLOOKUP(C28,RA!B32:I61,8,0)</f>
        <v>25471.980899999999</v>
      </c>
      <c r="G28" s="16">
        <f t="shared" si="0"/>
        <v>79601.3367</v>
      </c>
      <c r="H28" s="27">
        <f>RA!J32</f>
        <v>24.2421020691175</v>
      </c>
      <c r="I28" s="20">
        <f>VLOOKUP(B28,RMS!B:D,3,FALSE)</f>
        <v>105073.215200582</v>
      </c>
      <c r="J28" s="21">
        <f>VLOOKUP(B28,RMS!B:E,4,FALSE)</f>
        <v>79601.346845917898</v>
      </c>
      <c r="K28" s="22">
        <f t="shared" si="1"/>
        <v>0.10239941799954977</v>
      </c>
      <c r="L28" s="22">
        <f t="shared" si="2"/>
        <v>-1.0145917898626067E-2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166102.22440000001</v>
      </c>
      <c r="F30" s="25">
        <f>VLOOKUP(C30,RA!B34:I64,8,0)</f>
        <v>25415.899099999999</v>
      </c>
      <c r="G30" s="16">
        <f t="shared" si="0"/>
        <v>140686.3253</v>
      </c>
      <c r="H30" s="27">
        <f>RA!J34</f>
        <v>15.3013598654733</v>
      </c>
      <c r="I30" s="20">
        <f>VLOOKUP(B30,RMS!B:D,3,FALSE)</f>
        <v>166102.22339999999</v>
      </c>
      <c r="J30" s="21">
        <f>VLOOKUP(B30,RMS!B:E,4,FALSE)</f>
        <v>140686.3247</v>
      </c>
      <c r="K30" s="22">
        <f t="shared" si="1"/>
        <v>1.0000000183936208E-3</v>
      </c>
      <c r="L30" s="22">
        <f t="shared" si="2"/>
        <v>5.9999999939464033E-4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107788.88</v>
      </c>
      <c r="F32" s="25">
        <f>VLOOKUP(C32,RA!B34:I65,8,0)</f>
        <v>1849.19</v>
      </c>
      <c r="G32" s="16">
        <f t="shared" si="0"/>
        <v>105939.69</v>
      </c>
      <c r="H32" s="27">
        <f>RA!J34</f>
        <v>15.3013598654733</v>
      </c>
      <c r="I32" s="20">
        <f>VLOOKUP(B32,RMS!B:D,3,FALSE)</f>
        <v>107788.88</v>
      </c>
      <c r="J32" s="21">
        <f>VLOOKUP(B32,RMS!B:E,4,FALSE)</f>
        <v>105939.69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158989.85999999999</v>
      </c>
      <c r="F33" s="25">
        <f>VLOOKUP(C33,RA!B34:I65,8,0)</f>
        <v>-12528.17</v>
      </c>
      <c r="G33" s="16">
        <f t="shared" si="0"/>
        <v>171518.03</v>
      </c>
      <c r="H33" s="27">
        <f>RA!J34</f>
        <v>15.3013598654733</v>
      </c>
      <c r="I33" s="20">
        <f>VLOOKUP(B33,RMS!B:D,3,FALSE)</f>
        <v>158989.85999999999</v>
      </c>
      <c r="J33" s="21">
        <f>VLOOKUP(B33,RMS!B:E,4,FALSE)</f>
        <v>171518.03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239458.18</v>
      </c>
      <c r="F34" s="25">
        <f>VLOOKUP(C34,RA!B34:I66,8,0)</f>
        <v>-6534.26</v>
      </c>
      <c r="G34" s="16">
        <f t="shared" si="0"/>
        <v>245992.44</v>
      </c>
      <c r="H34" s="27">
        <f>RA!J35</f>
        <v>0</v>
      </c>
      <c r="I34" s="20">
        <f>VLOOKUP(B34,RMS!B:D,3,FALSE)</f>
        <v>239458.18</v>
      </c>
      <c r="J34" s="21">
        <f>VLOOKUP(B34,RMS!B:E,4,FALSE)</f>
        <v>245992.44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134074.54999999999</v>
      </c>
      <c r="F35" s="25">
        <f>VLOOKUP(C35,RA!B34:I67,8,0)</f>
        <v>-18967.95</v>
      </c>
      <c r="G35" s="16">
        <f t="shared" si="0"/>
        <v>153042.5</v>
      </c>
      <c r="H35" s="27">
        <f>RA!J34</f>
        <v>15.3013598654733</v>
      </c>
      <c r="I35" s="20">
        <f>VLOOKUP(B35,RMS!B:D,3,FALSE)</f>
        <v>134074.54999999999</v>
      </c>
      <c r="J35" s="21">
        <f>VLOOKUP(B35,RMS!B:E,4,FALSE)</f>
        <v>153042.5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47977.350599999998</v>
      </c>
      <c r="F37" s="25">
        <f>VLOOKUP(C37,RA!B8:I68,8,0)</f>
        <v>4017.5704000000001</v>
      </c>
      <c r="G37" s="16">
        <f t="shared" si="0"/>
        <v>43959.780200000001</v>
      </c>
      <c r="H37" s="27">
        <f>RA!J35</f>
        <v>0</v>
      </c>
      <c r="I37" s="20">
        <f>VLOOKUP(B37,RMS!B:D,3,FALSE)</f>
        <v>47977.3504273504</v>
      </c>
      <c r="J37" s="21">
        <f>VLOOKUP(B37,RMS!B:E,4,FALSE)</f>
        <v>43959.7799145299</v>
      </c>
      <c r="K37" s="22">
        <f t="shared" si="1"/>
        <v>1.7264959751628339E-4</v>
      </c>
      <c r="L37" s="22">
        <f t="shared" si="2"/>
        <v>2.8547010151669383E-4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347933.40269999998</v>
      </c>
      <c r="F38" s="25">
        <f>VLOOKUP(C38,RA!B8:I69,8,0)</f>
        <v>20303.312600000001</v>
      </c>
      <c r="G38" s="16">
        <f t="shared" si="0"/>
        <v>327630.09009999997</v>
      </c>
      <c r="H38" s="27">
        <f>RA!J36</f>
        <v>1.71556657792529</v>
      </c>
      <c r="I38" s="20">
        <f>VLOOKUP(B38,RMS!B:D,3,FALSE)</f>
        <v>347933.39919829002</v>
      </c>
      <c r="J38" s="21">
        <f>VLOOKUP(B38,RMS!B:E,4,FALSE)</f>
        <v>327630.08838974399</v>
      </c>
      <c r="K38" s="22">
        <f t="shared" si="1"/>
        <v>3.5017099580727518E-3</v>
      </c>
      <c r="L38" s="22">
        <f t="shared" si="2"/>
        <v>1.7102559795603156E-3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62522.27</v>
      </c>
      <c r="F39" s="25">
        <f>VLOOKUP(C39,RA!B9:I70,8,0)</f>
        <v>-5114.53</v>
      </c>
      <c r="G39" s="16">
        <f t="shared" si="0"/>
        <v>67636.800000000003</v>
      </c>
      <c r="H39" s="27">
        <f>RA!J37</f>
        <v>-7.8798547278423898</v>
      </c>
      <c r="I39" s="20">
        <f>VLOOKUP(B39,RMS!B:D,3,FALSE)</f>
        <v>62522.27</v>
      </c>
      <c r="J39" s="21">
        <f>VLOOKUP(B39,RMS!B:E,4,FALSE)</f>
        <v>67636.800000000003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50400.9</v>
      </c>
      <c r="F40" s="25">
        <f>VLOOKUP(C40,RA!B10:I71,8,0)</f>
        <v>6401.75</v>
      </c>
      <c r="G40" s="16">
        <f t="shared" si="0"/>
        <v>43999.15</v>
      </c>
      <c r="H40" s="27">
        <f>RA!J38</f>
        <v>-2.7287687561978502</v>
      </c>
      <c r="I40" s="20">
        <f>VLOOKUP(B40,RMS!B:D,3,FALSE)</f>
        <v>50400.9</v>
      </c>
      <c r="J40" s="21">
        <f>VLOOKUP(B40,RMS!B:E,4,FALSE)</f>
        <v>43999.15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-14.147315803036401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9104.2582000000002</v>
      </c>
      <c r="F42" s="25">
        <f>VLOOKUP(C42,RA!B8:I72,8,0)</f>
        <v>852.14070000000004</v>
      </c>
      <c r="G42" s="16">
        <f t="shared" si="0"/>
        <v>8252.1175000000003</v>
      </c>
      <c r="H42" s="27">
        <f>RA!J39</f>
        <v>-14.147315803036401</v>
      </c>
      <c r="I42" s="20">
        <f>VLOOKUP(B42,RMS!B:D,3,FALSE)</f>
        <v>9104.2583768247496</v>
      </c>
      <c r="J42" s="21">
        <f>VLOOKUP(B42,RMS!B:E,4,FALSE)</f>
        <v>8252.1175100219407</v>
      </c>
      <c r="K42" s="22">
        <f t="shared" si="1"/>
        <v>-1.7682474936009385E-4</v>
      </c>
      <c r="L42" s="22">
        <f t="shared" si="2"/>
        <v>-1.0021940397564322E-5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18314294.047499999</v>
      </c>
      <c r="E7" s="53">
        <v>17852425.561900001</v>
      </c>
      <c r="F7" s="54">
        <v>102.58714696217901</v>
      </c>
      <c r="G7" s="53">
        <v>16116457.6886</v>
      </c>
      <c r="H7" s="54">
        <v>13.637217317640699</v>
      </c>
      <c r="I7" s="53">
        <v>1845216.8003</v>
      </c>
      <c r="J7" s="54">
        <v>10.075282156736399</v>
      </c>
      <c r="K7" s="53">
        <v>1892727.1384000001</v>
      </c>
      <c r="L7" s="54">
        <v>11.744064204250201</v>
      </c>
      <c r="M7" s="54">
        <v>-2.5101525273295001E-2</v>
      </c>
      <c r="N7" s="53">
        <v>129855904.53120001</v>
      </c>
      <c r="O7" s="53">
        <v>4187602832.1275001</v>
      </c>
      <c r="P7" s="53">
        <v>1046723</v>
      </c>
      <c r="Q7" s="53">
        <v>917089</v>
      </c>
      <c r="R7" s="54">
        <v>14.1353783547725</v>
      </c>
      <c r="S7" s="53">
        <v>17.4967914601093</v>
      </c>
      <c r="T7" s="53">
        <v>17.3251405727252</v>
      </c>
      <c r="U7" s="55">
        <v>0.98104208291808204</v>
      </c>
    </row>
    <row r="8" spans="1:23" ht="12" thickBot="1">
      <c r="A8" s="81">
        <v>42558</v>
      </c>
      <c r="B8" s="71" t="s">
        <v>6</v>
      </c>
      <c r="C8" s="72"/>
      <c r="D8" s="56">
        <v>893883.62829999998</v>
      </c>
      <c r="E8" s="56">
        <v>717494.38800000004</v>
      </c>
      <c r="F8" s="57">
        <v>124.58405853064301</v>
      </c>
      <c r="G8" s="56">
        <v>525341.96539999999</v>
      </c>
      <c r="H8" s="57">
        <v>70.1527171200552</v>
      </c>
      <c r="I8" s="56">
        <v>166242.3818</v>
      </c>
      <c r="J8" s="57">
        <v>18.597765585679401</v>
      </c>
      <c r="K8" s="56">
        <v>140205.76560000001</v>
      </c>
      <c r="L8" s="57">
        <v>26.6884762372346</v>
      </c>
      <c r="M8" s="57">
        <v>0.18570289237805801</v>
      </c>
      <c r="N8" s="56">
        <v>4330911.2426000005</v>
      </c>
      <c r="O8" s="56">
        <v>149439978.8136</v>
      </c>
      <c r="P8" s="56">
        <v>67555</v>
      </c>
      <c r="Q8" s="56">
        <v>27597</v>
      </c>
      <c r="R8" s="57">
        <v>144.79110048193601</v>
      </c>
      <c r="S8" s="56">
        <v>13.2319388394641</v>
      </c>
      <c r="T8" s="56">
        <v>19.9074488929956</v>
      </c>
      <c r="U8" s="58">
        <v>-50.449976640020601</v>
      </c>
    </row>
    <row r="9" spans="1:23" ht="12" thickBot="1">
      <c r="A9" s="82"/>
      <c r="B9" s="71" t="s">
        <v>7</v>
      </c>
      <c r="C9" s="72"/>
      <c r="D9" s="56">
        <v>112612.4059</v>
      </c>
      <c r="E9" s="56">
        <v>124069.3826</v>
      </c>
      <c r="F9" s="57">
        <v>90.7656696117064</v>
      </c>
      <c r="G9" s="56">
        <v>110716.2825</v>
      </c>
      <c r="H9" s="57">
        <v>1.71259669958661</v>
      </c>
      <c r="I9" s="56">
        <v>22310.7225</v>
      </c>
      <c r="J9" s="57">
        <v>19.8119579469885</v>
      </c>
      <c r="K9" s="56">
        <v>24382.761299999998</v>
      </c>
      <c r="L9" s="57">
        <v>22.022742047900699</v>
      </c>
      <c r="M9" s="57">
        <v>-8.4979661429897005E-2</v>
      </c>
      <c r="N9" s="56">
        <v>744467.82680000004</v>
      </c>
      <c r="O9" s="56">
        <v>21151878.901700001</v>
      </c>
      <c r="P9" s="56">
        <v>8850</v>
      </c>
      <c r="Q9" s="56">
        <v>5789</v>
      </c>
      <c r="R9" s="57">
        <v>52.876144411815503</v>
      </c>
      <c r="S9" s="56">
        <v>12.724565638418101</v>
      </c>
      <c r="T9" s="56">
        <v>18.523937312143701</v>
      </c>
      <c r="U9" s="58">
        <v>-45.576185769486301</v>
      </c>
    </row>
    <row r="10" spans="1:23" ht="12" thickBot="1">
      <c r="A10" s="82"/>
      <c r="B10" s="71" t="s">
        <v>8</v>
      </c>
      <c r="C10" s="72"/>
      <c r="D10" s="56">
        <v>142198.769</v>
      </c>
      <c r="E10" s="56">
        <v>167622.51209999999</v>
      </c>
      <c r="F10" s="57">
        <v>84.832739480224006</v>
      </c>
      <c r="G10" s="56">
        <v>178555.9117</v>
      </c>
      <c r="H10" s="57">
        <v>-20.361769237349801</v>
      </c>
      <c r="I10" s="56">
        <v>43651.633300000001</v>
      </c>
      <c r="J10" s="57">
        <v>30.697616868961799</v>
      </c>
      <c r="K10" s="56">
        <v>47550.175600000002</v>
      </c>
      <c r="L10" s="57">
        <v>26.630412371835199</v>
      </c>
      <c r="M10" s="57">
        <v>-8.1987968515515E-2</v>
      </c>
      <c r="N10" s="56">
        <v>1070931.4569000001</v>
      </c>
      <c r="O10" s="56">
        <v>37352857.846299998</v>
      </c>
      <c r="P10" s="56">
        <v>104959</v>
      </c>
      <c r="Q10" s="56">
        <v>98411</v>
      </c>
      <c r="R10" s="57">
        <v>6.6537277336883101</v>
      </c>
      <c r="S10" s="56">
        <v>1.35480300879391</v>
      </c>
      <c r="T10" s="56">
        <v>1.44837625367083</v>
      </c>
      <c r="U10" s="58">
        <v>-6.90677864379865</v>
      </c>
    </row>
    <row r="11" spans="1:23" ht="12" thickBot="1">
      <c r="A11" s="82"/>
      <c r="B11" s="71" t="s">
        <v>9</v>
      </c>
      <c r="C11" s="72"/>
      <c r="D11" s="56">
        <v>66015.839000000007</v>
      </c>
      <c r="E11" s="56">
        <v>51176.176299999999</v>
      </c>
      <c r="F11" s="57">
        <v>128.997208804754</v>
      </c>
      <c r="G11" s="56">
        <v>45044.951300000001</v>
      </c>
      <c r="H11" s="57">
        <v>46.5554675824458</v>
      </c>
      <c r="I11" s="56">
        <v>8925.7091</v>
      </c>
      <c r="J11" s="57">
        <v>13.520556937858499</v>
      </c>
      <c r="K11" s="56">
        <v>10671.811600000001</v>
      </c>
      <c r="L11" s="57">
        <v>23.6914710572681</v>
      </c>
      <c r="M11" s="57">
        <v>-0.163618190186191</v>
      </c>
      <c r="N11" s="56">
        <v>417093.23009999999</v>
      </c>
      <c r="O11" s="56">
        <v>12694373.855</v>
      </c>
      <c r="P11" s="56">
        <v>7627</v>
      </c>
      <c r="Q11" s="56">
        <v>3068</v>
      </c>
      <c r="R11" s="57">
        <v>148.59843546284199</v>
      </c>
      <c r="S11" s="56">
        <v>8.6555446440278008</v>
      </c>
      <c r="T11" s="56">
        <v>17.5280561929596</v>
      </c>
      <c r="U11" s="58">
        <v>-102.506681137087</v>
      </c>
    </row>
    <row r="12" spans="1:23" ht="12" thickBot="1">
      <c r="A12" s="82"/>
      <c r="B12" s="71" t="s">
        <v>10</v>
      </c>
      <c r="C12" s="72"/>
      <c r="D12" s="56">
        <v>213079.3769</v>
      </c>
      <c r="E12" s="56">
        <v>114467.53569999999</v>
      </c>
      <c r="F12" s="57">
        <v>186.14830449259</v>
      </c>
      <c r="G12" s="56">
        <v>116025.0368</v>
      </c>
      <c r="H12" s="57">
        <v>83.649480126689397</v>
      </c>
      <c r="I12" s="56">
        <v>29076.925599999999</v>
      </c>
      <c r="J12" s="57">
        <v>13.646053420573899</v>
      </c>
      <c r="K12" s="56">
        <v>18532.588400000001</v>
      </c>
      <c r="L12" s="57">
        <v>15.972921803029299</v>
      </c>
      <c r="M12" s="57">
        <v>0.56896192654880295</v>
      </c>
      <c r="N12" s="56">
        <v>1368779.875</v>
      </c>
      <c r="O12" s="56">
        <v>46019461.483800001</v>
      </c>
      <c r="P12" s="56">
        <v>2677</v>
      </c>
      <c r="Q12" s="56">
        <v>1687</v>
      </c>
      <c r="R12" s="57">
        <v>58.684054534676903</v>
      </c>
      <c r="S12" s="56">
        <v>79.596330556593202</v>
      </c>
      <c r="T12" s="56">
        <v>99.6192587433314</v>
      </c>
      <c r="U12" s="58">
        <v>-25.155592031346</v>
      </c>
    </row>
    <row r="13" spans="1:23" ht="12" thickBot="1">
      <c r="A13" s="82"/>
      <c r="B13" s="71" t="s">
        <v>11</v>
      </c>
      <c r="C13" s="72"/>
      <c r="D13" s="56">
        <v>297767.04350000003</v>
      </c>
      <c r="E13" s="56">
        <v>319749.67</v>
      </c>
      <c r="F13" s="57">
        <v>93.125051075111301</v>
      </c>
      <c r="G13" s="56">
        <v>328087.26530000003</v>
      </c>
      <c r="H13" s="57">
        <v>-9.2415113315280504</v>
      </c>
      <c r="I13" s="56">
        <v>73421.122300000003</v>
      </c>
      <c r="J13" s="57">
        <v>24.657235883795899</v>
      </c>
      <c r="K13" s="56">
        <v>66820.403200000001</v>
      </c>
      <c r="L13" s="57">
        <v>20.3666555417505</v>
      </c>
      <c r="M13" s="57">
        <v>9.8782988187656004E-2</v>
      </c>
      <c r="N13" s="56">
        <v>1787509.7013999999</v>
      </c>
      <c r="O13" s="56">
        <v>64556773.093199998</v>
      </c>
      <c r="P13" s="56">
        <v>20826</v>
      </c>
      <c r="Q13" s="56">
        <v>10872</v>
      </c>
      <c r="R13" s="57">
        <v>91.556291390728504</v>
      </c>
      <c r="S13" s="56">
        <v>14.297850931527901</v>
      </c>
      <c r="T13" s="56">
        <v>22.176212647166999</v>
      </c>
      <c r="U13" s="58">
        <v>-55.1017195057386</v>
      </c>
    </row>
    <row r="14" spans="1:23" ht="12" thickBot="1">
      <c r="A14" s="82"/>
      <c r="B14" s="71" t="s">
        <v>12</v>
      </c>
      <c r="C14" s="72"/>
      <c r="D14" s="56">
        <v>112426.2328</v>
      </c>
      <c r="E14" s="56">
        <v>137329.7855</v>
      </c>
      <c r="F14" s="57">
        <v>81.865876649170204</v>
      </c>
      <c r="G14" s="56">
        <v>146669.25829999999</v>
      </c>
      <c r="H14" s="57">
        <v>-23.347104837715001</v>
      </c>
      <c r="I14" s="56">
        <v>22434.026000000002</v>
      </c>
      <c r="J14" s="57">
        <v>19.954440739741699</v>
      </c>
      <c r="K14" s="56">
        <v>26409.9378</v>
      </c>
      <c r="L14" s="57">
        <v>18.006457594529198</v>
      </c>
      <c r="M14" s="57">
        <v>-0.15054604937388399</v>
      </c>
      <c r="N14" s="56">
        <v>850364.19</v>
      </c>
      <c r="O14" s="56">
        <v>29423248.254000001</v>
      </c>
      <c r="P14" s="56">
        <v>2610</v>
      </c>
      <c r="Q14" s="56">
        <v>2081</v>
      </c>
      <c r="R14" s="57">
        <v>25.4204709274387</v>
      </c>
      <c r="S14" s="56">
        <v>43.075184980842899</v>
      </c>
      <c r="T14" s="56">
        <v>48.494560259490598</v>
      </c>
      <c r="U14" s="58">
        <v>-12.581200245705</v>
      </c>
    </row>
    <row r="15" spans="1:23" ht="12" thickBot="1">
      <c r="A15" s="82"/>
      <c r="B15" s="71" t="s">
        <v>13</v>
      </c>
      <c r="C15" s="72"/>
      <c r="D15" s="56">
        <v>117055.2216</v>
      </c>
      <c r="E15" s="56">
        <v>116713.9964</v>
      </c>
      <c r="F15" s="57">
        <v>100.292360137194</v>
      </c>
      <c r="G15" s="56">
        <v>107025.70699999999</v>
      </c>
      <c r="H15" s="57">
        <v>9.3711266957573294</v>
      </c>
      <c r="I15" s="56">
        <v>9431.4457999999995</v>
      </c>
      <c r="J15" s="57">
        <v>8.0572619239738401</v>
      </c>
      <c r="K15" s="56">
        <v>19009.099900000001</v>
      </c>
      <c r="L15" s="57">
        <v>17.761246744205099</v>
      </c>
      <c r="M15" s="57">
        <v>-0.503845744952921</v>
      </c>
      <c r="N15" s="56">
        <v>690842.34860000003</v>
      </c>
      <c r="O15" s="56">
        <v>24711610.471099999</v>
      </c>
      <c r="P15" s="56">
        <v>6333</v>
      </c>
      <c r="Q15" s="56">
        <v>3655</v>
      </c>
      <c r="R15" s="57">
        <v>73.269493844049194</v>
      </c>
      <c r="S15" s="56">
        <v>18.483376219800999</v>
      </c>
      <c r="T15" s="56">
        <v>23.434303337893301</v>
      </c>
      <c r="U15" s="58">
        <v>-26.785837496443801</v>
      </c>
    </row>
    <row r="16" spans="1:23" ht="12" thickBot="1">
      <c r="A16" s="82"/>
      <c r="B16" s="71" t="s">
        <v>14</v>
      </c>
      <c r="C16" s="72"/>
      <c r="D16" s="56">
        <v>962086.81169999996</v>
      </c>
      <c r="E16" s="56">
        <v>1043001.1761</v>
      </c>
      <c r="F16" s="57">
        <v>92.242159812076594</v>
      </c>
      <c r="G16" s="56">
        <v>937409.85600000003</v>
      </c>
      <c r="H16" s="57">
        <v>2.6324617286720602</v>
      </c>
      <c r="I16" s="56">
        <v>37258.964999999997</v>
      </c>
      <c r="J16" s="57">
        <v>3.8727238069258698</v>
      </c>
      <c r="K16" s="56">
        <v>35733.973400000003</v>
      </c>
      <c r="L16" s="57">
        <v>3.8119903659301801</v>
      </c>
      <c r="M16" s="57">
        <v>4.2676239301168997E-2</v>
      </c>
      <c r="N16" s="56">
        <v>6479731.6977000004</v>
      </c>
      <c r="O16" s="56">
        <v>212867007.04229999</v>
      </c>
      <c r="P16" s="56">
        <v>64149</v>
      </c>
      <c r="Q16" s="56">
        <v>53099</v>
      </c>
      <c r="R16" s="57">
        <v>20.810184749242001</v>
      </c>
      <c r="S16" s="56">
        <v>14.997689935930399</v>
      </c>
      <c r="T16" s="56">
        <v>16.006312644305901</v>
      </c>
      <c r="U16" s="58">
        <v>-6.7251870967082699</v>
      </c>
    </row>
    <row r="17" spans="1:21" ht="12" thickBot="1">
      <c r="A17" s="82"/>
      <c r="B17" s="71" t="s">
        <v>15</v>
      </c>
      <c r="C17" s="72"/>
      <c r="D17" s="56">
        <v>1669305.4808</v>
      </c>
      <c r="E17" s="56">
        <v>477604.20539999998</v>
      </c>
      <c r="F17" s="57">
        <v>349.51649544248301</v>
      </c>
      <c r="G17" s="56">
        <v>399995.87780000002</v>
      </c>
      <c r="H17" s="57">
        <v>317.33067100122997</v>
      </c>
      <c r="I17" s="56">
        <v>7572.2773999999999</v>
      </c>
      <c r="J17" s="57">
        <v>0.45361843515729999</v>
      </c>
      <c r="K17" s="56">
        <v>53503.513200000001</v>
      </c>
      <c r="L17" s="57">
        <v>13.376016146534401</v>
      </c>
      <c r="M17" s="57">
        <v>-0.85847139847257703</v>
      </c>
      <c r="N17" s="56">
        <v>5635364.0347999996</v>
      </c>
      <c r="O17" s="56">
        <v>228812772.05970001</v>
      </c>
      <c r="P17" s="56">
        <v>18030</v>
      </c>
      <c r="Q17" s="56">
        <v>11032</v>
      </c>
      <c r="R17" s="57">
        <v>63.4336475707034</v>
      </c>
      <c r="S17" s="56">
        <v>92.584885235718303</v>
      </c>
      <c r="T17" s="56">
        <v>62.802543192530798</v>
      </c>
      <c r="U17" s="58">
        <v>32.167607020695101</v>
      </c>
    </row>
    <row r="18" spans="1:21" ht="12" customHeight="1" thickBot="1">
      <c r="A18" s="82"/>
      <c r="B18" s="71" t="s">
        <v>16</v>
      </c>
      <c r="C18" s="72"/>
      <c r="D18" s="56">
        <v>1808184.2572999999</v>
      </c>
      <c r="E18" s="56">
        <v>2033304.1251000001</v>
      </c>
      <c r="F18" s="57">
        <v>88.928372051134801</v>
      </c>
      <c r="G18" s="56">
        <v>2060797.5223999999</v>
      </c>
      <c r="H18" s="57">
        <v>-12.258034200555899</v>
      </c>
      <c r="I18" s="56">
        <v>278236.44260000001</v>
      </c>
      <c r="J18" s="57">
        <v>15.3876155860059</v>
      </c>
      <c r="K18" s="56">
        <v>333017.36450000003</v>
      </c>
      <c r="L18" s="57">
        <v>16.1596353295383</v>
      </c>
      <c r="M18" s="57">
        <v>-0.16449869508230999</v>
      </c>
      <c r="N18" s="56">
        <v>13415897.7597</v>
      </c>
      <c r="O18" s="56">
        <v>440639010.11750001</v>
      </c>
      <c r="P18" s="56">
        <v>88939</v>
      </c>
      <c r="Q18" s="56">
        <v>83338</v>
      </c>
      <c r="R18" s="57">
        <v>6.7208236338764902</v>
      </c>
      <c r="S18" s="56">
        <v>20.330611512384898</v>
      </c>
      <c r="T18" s="56">
        <v>22.042729902325501</v>
      </c>
      <c r="U18" s="58">
        <v>-8.4213816632992202</v>
      </c>
    </row>
    <row r="19" spans="1:21" ht="12" customHeight="1" thickBot="1">
      <c r="A19" s="82"/>
      <c r="B19" s="71" t="s">
        <v>17</v>
      </c>
      <c r="C19" s="72"/>
      <c r="D19" s="56">
        <v>417780.49699999997</v>
      </c>
      <c r="E19" s="56">
        <v>457746.00199999998</v>
      </c>
      <c r="F19" s="57">
        <v>91.269065196554195</v>
      </c>
      <c r="G19" s="56">
        <v>471621.08510000003</v>
      </c>
      <c r="H19" s="57">
        <v>-11.4160689165506</v>
      </c>
      <c r="I19" s="56">
        <v>30129.630499999999</v>
      </c>
      <c r="J19" s="57">
        <v>7.2118327007495502</v>
      </c>
      <c r="K19" s="56">
        <v>35017.653400000003</v>
      </c>
      <c r="L19" s="57">
        <v>7.4249550128945296</v>
      </c>
      <c r="M19" s="57">
        <v>-0.13958739165543299</v>
      </c>
      <c r="N19" s="56">
        <v>3316144.7294000001</v>
      </c>
      <c r="O19" s="56">
        <v>130326286.5486</v>
      </c>
      <c r="P19" s="56">
        <v>9453</v>
      </c>
      <c r="Q19" s="56">
        <v>8955</v>
      </c>
      <c r="R19" s="57">
        <v>5.5611390284756999</v>
      </c>
      <c r="S19" s="56">
        <v>44.195546070030701</v>
      </c>
      <c r="T19" s="56">
        <v>56.095693869346697</v>
      </c>
      <c r="U19" s="58">
        <v>-26.926124592870799</v>
      </c>
    </row>
    <row r="20" spans="1:21" ht="12" thickBot="1">
      <c r="A20" s="82"/>
      <c r="B20" s="71" t="s">
        <v>18</v>
      </c>
      <c r="C20" s="72"/>
      <c r="D20" s="56">
        <v>1009581.4226</v>
      </c>
      <c r="E20" s="56">
        <v>979084.8787</v>
      </c>
      <c r="F20" s="57">
        <v>103.11480082712499</v>
      </c>
      <c r="G20" s="56">
        <v>866965.43539999996</v>
      </c>
      <c r="H20" s="57">
        <v>16.450019963506399</v>
      </c>
      <c r="I20" s="56">
        <v>105656.1686</v>
      </c>
      <c r="J20" s="57">
        <v>10.4653439767048</v>
      </c>
      <c r="K20" s="56">
        <v>87291.269199999995</v>
      </c>
      <c r="L20" s="57">
        <v>10.068598543346299</v>
      </c>
      <c r="M20" s="57">
        <v>0.21038644034287901</v>
      </c>
      <c r="N20" s="56">
        <v>7454475.1524999999</v>
      </c>
      <c r="O20" s="56">
        <v>238076677.9853</v>
      </c>
      <c r="P20" s="56">
        <v>44807</v>
      </c>
      <c r="Q20" s="56">
        <v>39086</v>
      </c>
      <c r="R20" s="57">
        <v>14.636954408228</v>
      </c>
      <c r="S20" s="56">
        <v>22.531779021135101</v>
      </c>
      <c r="T20" s="56">
        <v>22.650695433147401</v>
      </c>
      <c r="U20" s="58">
        <v>-0.52777196110783597</v>
      </c>
    </row>
    <row r="21" spans="1:21" ht="12" customHeight="1" thickBot="1">
      <c r="A21" s="82"/>
      <c r="B21" s="71" t="s">
        <v>19</v>
      </c>
      <c r="C21" s="72"/>
      <c r="D21" s="56">
        <v>399345.06099999999</v>
      </c>
      <c r="E21" s="56">
        <v>345653.50550000003</v>
      </c>
      <c r="F21" s="57">
        <v>115.53334615320399</v>
      </c>
      <c r="G21" s="56">
        <v>351526.17070000002</v>
      </c>
      <c r="H21" s="57">
        <v>13.603223397216</v>
      </c>
      <c r="I21" s="56">
        <v>48452.642500000002</v>
      </c>
      <c r="J21" s="57">
        <v>12.133026605780399</v>
      </c>
      <c r="K21" s="56">
        <v>43054.201200000003</v>
      </c>
      <c r="L21" s="57">
        <v>12.247793987646901</v>
      </c>
      <c r="M21" s="57">
        <v>0.12538709695071501</v>
      </c>
      <c r="N21" s="56">
        <v>2529667.6105</v>
      </c>
      <c r="O21" s="56">
        <v>79353472.789399996</v>
      </c>
      <c r="P21" s="56">
        <v>36272</v>
      </c>
      <c r="Q21" s="56">
        <v>28415</v>
      </c>
      <c r="R21" s="57">
        <v>27.650888615168</v>
      </c>
      <c r="S21" s="56">
        <v>11.009733706440199</v>
      </c>
      <c r="T21" s="56">
        <v>11.6847121485131</v>
      </c>
      <c r="U21" s="58">
        <v>-6.1307426688989297</v>
      </c>
    </row>
    <row r="22" spans="1:21" ht="12" customHeight="1" thickBot="1">
      <c r="A22" s="82"/>
      <c r="B22" s="71" t="s">
        <v>20</v>
      </c>
      <c r="C22" s="72"/>
      <c r="D22" s="56">
        <v>1373858.2701000001</v>
      </c>
      <c r="E22" s="56">
        <v>1459812.9563</v>
      </c>
      <c r="F22" s="57">
        <v>94.111938393952997</v>
      </c>
      <c r="G22" s="56">
        <v>1254667.8624</v>
      </c>
      <c r="H22" s="57">
        <v>9.4997577663307595</v>
      </c>
      <c r="I22" s="56">
        <v>71117.507599999997</v>
      </c>
      <c r="J22" s="57">
        <v>5.1764806565398898</v>
      </c>
      <c r="K22" s="56">
        <v>102102.5405</v>
      </c>
      <c r="L22" s="57">
        <v>8.1378142821553201</v>
      </c>
      <c r="M22" s="57">
        <v>-0.30346975450625502</v>
      </c>
      <c r="N22" s="56">
        <v>9787263.2307999991</v>
      </c>
      <c r="O22" s="56">
        <v>275043353.97060001</v>
      </c>
      <c r="P22" s="56">
        <v>82394</v>
      </c>
      <c r="Q22" s="56">
        <v>83021</v>
      </c>
      <c r="R22" s="57">
        <v>-0.75523060430493505</v>
      </c>
      <c r="S22" s="56">
        <v>16.6742514030148</v>
      </c>
      <c r="T22" s="56">
        <v>16.9336277375604</v>
      </c>
      <c r="U22" s="58">
        <v>-1.5555501010299999</v>
      </c>
    </row>
    <row r="23" spans="1:21" ht="12" thickBot="1">
      <c r="A23" s="82"/>
      <c r="B23" s="71" t="s">
        <v>21</v>
      </c>
      <c r="C23" s="72"/>
      <c r="D23" s="56">
        <v>2530351.4550000001</v>
      </c>
      <c r="E23" s="56">
        <v>2812441.3215000001</v>
      </c>
      <c r="F23" s="57">
        <v>89.969928817944194</v>
      </c>
      <c r="G23" s="56">
        <v>2395003.5751</v>
      </c>
      <c r="H23" s="57">
        <v>5.6512600359834</v>
      </c>
      <c r="I23" s="56">
        <v>285789.5197</v>
      </c>
      <c r="J23" s="57">
        <v>11.294459476578901</v>
      </c>
      <c r="K23" s="56">
        <v>292402.60330000002</v>
      </c>
      <c r="L23" s="57">
        <v>12.2088587399203</v>
      </c>
      <c r="M23" s="57">
        <v>-2.2616363621137999E-2</v>
      </c>
      <c r="N23" s="56">
        <v>17600545.6523</v>
      </c>
      <c r="O23" s="56">
        <v>613255987.32299995</v>
      </c>
      <c r="P23" s="56">
        <v>95341</v>
      </c>
      <c r="Q23" s="56">
        <v>72937</v>
      </c>
      <c r="R23" s="57">
        <v>30.716920081714399</v>
      </c>
      <c r="S23" s="56">
        <v>26.540013792597101</v>
      </c>
      <c r="T23" s="56">
        <v>29.599647438200101</v>
      </c>
      <c r="U23" s="58">
        <v>-11.5283800133383</v>
      </c>
    </row>
    <row r="24" spans="1:21" ht="12" thickBot="1">
      <c r="A24" s="82"/>
      <c r="B24" s="71" t="s">
        <v>22</v>
      </c>
      <c r="C24" s="72"/>
      <c r="D24" s="56">
        <v>276246.99570000003</v>
      </c>
      <c r="E24" s="56">
        <v>269702.35249999998</v>
      </c>
      <c r="F24" s="57">
        <v>102.426617024039</v>
      </c>
      <c r="G24" s="56">
        <v>248964.64360000001</v>
      </c>
      <c r="H24" s="57">
        <v>10.9583239232288</v>
      </c>
      <c r="I24" s="56">
        <v>46544.943399999996</v>
      </c>
      <c r="J24" s="57">
        <v>16.849031527766201</v>
      </c>
      <c r="K24" s="56">
        <v>44703.522900000004</v>
      </c>
      <c r="L24" s="57">
        <v>17.955771652389</v>
      </c>
      <c r="M24" s="57">
        <v>4.1191843070605E-2</v>
      </c>
      <c r="N24" s="56">
        <v>2172600.6304000001</v>
      </c>
      <c r="O24" s="56">
        <v>57413726.645400003</v>
      </c>
      <c r="P24" s="56">
        <v>26342</v>
      </c>
      <c r="Q24" s="56">
        <v>28701</v>
      </c>
      <c r="R24" s="57">
        <v>-8.2192258109473499</v>
      </c>
      <c r="S24" s="56">
        <v>10.4869408435199</v>
      </c>
      <c r="T24" s="56">
        <v>10.392754489390599</v>
      </c>
      <c r="U24" s="58">
        <v>0.89812992687413296</v>
      </c>
    </row>
    <row r="25" spans="1:21" ht="12" thickBot="1">
      <c r="A25" s="82"/>
      <c r="B25" s="71" t="s">
        <v>23</v>
      </c>
      <c r="C25" s="72"/>
      <c r="D25" s="56">
        <v>288813.79239999998</v>
      </c>
      <c r="E25" s="56">
        <v>288714.99829999998</v>
      </c>
      <c r="F25" s="57">
        <v>100.034218554831</v>
      </c>
      <c r="G25" s="56">
        <v>214789.56599999999</v>
      </c>
      <c r="H25" s="57">
        <v>34.463604437843102</v>
      </c>
      <c r="I25" s="56">
        <v>23566.100399999999</v>
      </c>
      <c r="J25" s="57">
        <v>8.1596173798242795</v>
      </c>
      <c r="K25" s="56">
        <v>19700.300200000001</v>
      </c>
      <c r="L25" s="57">
        <v>9.1719074473105504</v>
      </c>
      <c r="M25" s="57">
        <v>0.19623052241610001</v>
      </c>
      <c r="N25" s="56">
        <v>2028221.1458000001</v>
      </c>
      <c r="O25" s="56">
        <v>70322572.537699997</v>
      </c>
      <c r="P25" s="56">
        <v>17872</v>
      </c>
      <c r="Q25" s="56">
        <v>17773</v>
      </c>
      <c r="R25" s="57">
        <v>0.55702470038823104</v>
      </c>
      <c r="S25" s="56">
        <v>16.1601271486124</v>
      </c>
      <c r="T25" s="56">
        <v>14.698153232431199</v>
      </c>
      <c r="U25" s="58">
        <v>9.0467971120306192</v>
      </c>
    </row>
    <row r="26" spans="1:21" ht="12" thickBot="1">
      <c r="A26" s="82"/>
      <c r="B26" s="71" t="s">
        <v>24</v>
      </c>
      <c r="C26" s="72"/>
      <c r="D26" s="56">
        <v>596885.94669999997</v>
      </c>
      <c r="E26" s="56">
        <v>678405.8334</v>
      </c>
      <c r="F26" s="57">
        <v>87.983610593169203</v>
      </c>
      <c r="G26" s="56">
        <v>532929.28579999995</v>
      </c>
      <c r="H26" s="57">
        <v>12.000965719868899</v>
      </c>
      <c r="I26" s="56">
        <v>128171.00350000001</v>
      </c>
      <c r="J26" s="57">
        <v>21.473282158613099</v>
      </c>
      <c r="K26" s="56">
        <v>109507.03290000001</v>
      </c>
      <c r="L26" s="57">
        <v>20.548135712905101</v>
      </c>
      <c r="M26" s="57">
        <v>0.17043627341308401</v>
      </c>
      <c r="N26" s="56">
        <v>4244183.8788000001</v>
      </c>
      <c r="O26" s="56">
        <v>135257421.8662</v>
      </c>
      <c r="P26" s="56">
        <v>39965</v>
      </c>
      <c r="Q26" s="56">
        <v>38753</v>
      </c>
      <c r="R26" s="57">
        <v>3.1274998064666102</v>
      </c>
      <c r="S26" s="56">
        <v>14.9352169823596</v>
      </c>
      <c r="T26" s="56">
        <v>14.526932511031401</v>
      </c>
      <c r="U26" s="58">
        <v>2.7337029774016401</v>
      </c>
    </row>
    <row r="27" spans="1:21" ht="12" thickBot="1">
      <c r="A27" s="82"/>
      <c r="B27" s="71" t="s">
        <v>25</v>
      </c>
      <c r="C27" s="72"/>
      <c r="D27" s="56">
        <v>214967.40429999999</v>
      </c>
      <c r="E27" s="56">
        <v>277535.23739999998</v>
      </c>
      <c r="F27" s="57">
        <v>77.4558958040259</v>
      </c>
      <c r="G27" s="56">
        <v>261659.97210000001</v>
      </c>
      <c r="H27" s="57">
        <v>-17.844749972745301</v>
      </c>
      <c r="I27" s="56">
        <v>57214.416599999997</v>
      </c>
      <c r="J27" s="57">
        <v>26.6153916619628</v>
      </c>
      <c r="K27" s="56">
        <v>73196.208499999993</v>
      </c>
      <c r="L27" s="57">
        <v>27.973789002785001</v>
      </c>
      <c r="M27" s="57">
        <v>-0.218341799766855</v>
      </c>
      <c r="N27" s="56">
        <v>1759051.5189</v>
      </c>
      <c r="O27" s="56">
        <v>45897547.396399997</v>
      </c>
      <c r="P27" s="56">
        <v>28209</v>
      </c>
      <c r="Q27" s="56">
        <v>31156</v>
      </c>
      <c r="R27" s="57">
        <v>-9.4588522275003299</v>
      </c>
      <c r="S27" s="56">
        <v>7.62052551667907</v>
      </c>
      <c r="T27" s="56">
        <v>7.9161723584542303</v>
      </c>
      <c r="U27" s="58">
        <v>-3.8796122541427498</v>
      </c>
    </row>
    <row r="28" spans="1:21" ht="12" thickBot="1">
      <c r="A28" s="82"/>
      <c r="B28" s="71" t="s">
        <v>26</v>
      </c>
      <c r="C28" s="72"/>
      <c r="D28" s="56">
        <v>859325.39789999998</v>
      </c>
      <c r="E28" s="56">
        <v>886216.03769999999</v>
      </c>
      <c r="F28" s="57">
        <v>96.965678947789101</v>
      </c>
      <c r="G28" s="56">
        <v>777422.27110000001</v>
      </c>
      <c r="H28" s="57">
        <v>10.5352174544874</v>
      </c>
      <c r="I28" s="56">
        <v>59358.902199999997</v>
      </c>
      <c r="J28" s="57">
        <v>6.9076164099257298</v>
      </c>
      <c r="K28" s="56">
        <v>37127.138400000003</v>
      </c>
      <c r="L28" s="57">
        <v>4.7756720871229499</v>
      </c>
      <c r="M28" s="57">
        <v>0.59880089762048505</v>
      </c>
      <c r="N28" s="56">
        <v>6424150.8653999995</v>
      </c>
      <c r="O28" s="56">
        <v>195206813.50119999</v>
      </c>
      <c r="P28" s="56">
        <v>38574</v>
      </c>
      <c r="Q28" s="56">
        <v>38965</v>
      </c>
      <c r="R28" s="57">
        <v>-1.00346464776081</v>
      </c>
      <c r="S28" s="56">
        <v>22.277321457458399</v>
      </c>
      <c r="T28" s="56">
        <v>22.014221709226199</v>
      </c>
      <c r="U28" s="58">
        <v>1.1810205671924501</v>
      </c>
    </row>
    <row r="29" spans="1:21" ht="12" thickBot="1">
      <c r="A29" s="82"/>
      <c r="B29" s="71" t="s">
        <v>27</v>
      </c>
      <c r="C29" s="72"/>
      <c r="D29" s="56">
        <v>551364.99509999994</v>
      </c>
      <c r="E29" s="56">
        <v>617676.73</v>
      </c>
      <c r="F29" s="57">
        <v>89.264330080882303</v>
      </c>
      <c r="G29" s="56">
        <v>515427.33470000001</v>
      </c>
      <c r="H29" s="57">
        <v>6.97240095365086</v>
      </c>
      <c r="I29" s="56">
        <v>87374.136899999998</v>
      </c>
      <c r="J29" s="57">
        <v>15.846877780870599</v>
      </c>
      <c r="K29" s="56">
        <v>84260.532699999996</v>
      </c>
      <c r="L29" s="57">
        <v>16.3477035514702</v>
      </c>
      <c r="M29" s="57">
        <v>3.6952106760179002E-2</v>
      </c>
      <c r="N29" s="56">
        <v>3965520.1468000002</v>
      </c>
      <c r="O29" s="56">
        <v>143802406.845</v>
      </c>
      <c r="P29" s="56">
        <v>93632</v>
      </c>
      <c r="Q29" s="56">
        <v>92719</v>
      </c>
      <c r="R29" s="57">
        <v>0.98469569343930796</v>
      </c>
      <c r="S29" s="56">
        <v>5.8886384473257003</v>
      </c>
      <c r="T29" s="56">
        <v>5.9082371692964797</v>
      </c>
      <c r="U29" s="58">
        <v>-0.33282264051506899</v>
      </c>
    </row>
    <row r="30" spans="1:21" ht="12" thickBot="1">
      <c r="A30" s="82"/>
      <c r="B30" s="71" t="s">
        <v>28</v>
      </c>
      <c r="C30" s="72"/>
      <c r="D30" s="56">
        <v>1072315.9580000001</v>
      </c>
      <c r="E30" s="56">
        <v>1300017.7279999999</v>
      </c>
      <c r="F30" s="57">
        <v>82.484718085321404</v>
      </c>
      <c r="G30" s="56">
        <v>1004811.2267</v>
      </c>
      <c r="H30" s="57">
        <v>6.7181505845330696</v>
      </c>
      <c r="I30" s="56">
        <v>130735.467</v>
      </c>
      <c r="J30" s="57">
        <v>12.191879270717701</v>
      </c>
      <c r="K30" s="56">
        <v>135168.20209999999</v>
      </c>
      <c r="L30" s="57">
        <v>13.4520991115833</v>
      </c>
      <c r="M30" s="57">
        <v>-3.2794215141816997E-2</v>
      </c>
      <c r="N30" s="56">
        <v>7873014.3060999997</v>
      </c>
      <c r="O30" s="56">
        <v>226165545.7773</v>
      </c>
      <c r="P30" s="56">
        <v>75955</v>
      </c>
      <c r="Q30" s="56">
        <v>70584</v>
      </c>
      <c r="R30" s="57">
        <v>7.6093732290604104</v>
      </c>
      <c r="S30" s="56">
        <v>14.1177797116714</v>
      </c>
      <c r="T30" s="56">
        <v>14.7167840983792</v>
      </c>
      <c r="U30" s="58">
        <v>-4.2429078717855901</v>
      </c>
    </row>
    <row r="31" spans="1:21" ht="12" thickBot="1">
      <c r="A31" s="82"/>
      <c r="B31" s="71" t="s">
        <v>29</v>
      </c>
      <c r="C31" s="72"/>
      <c r="D31" s="56">
        <v>899416.59140000003</v>
      </c>
      <c r="E31" s="56">
        <v>1069403.3884999999</v>
      </c>
      <c r="F31" s="57">
        <v>84.104520433731594</v>
      </c>
      <c r="G31" s="56">
        <v>768005.30090000003</v>
      </c>
      <c r="H31" s="57">
        <v>17.110727015295801</v>
      </c>
      <c r="I31" s="56">
        <v>31377.776300000001</v>
      </c>
      <c r="J31" s="57">
        <v>3.4886810628163398</v>
      </c>
      <c r="K31" s="56">
        <v>30102.400699999998</v>
      </c>
      <c r="L31" s="57">
        <v>3.9195563708641101</v>
      </c>
      <c r="M31" s="57">
        <v>4.236790323504E-2</v>
      </c>
      <c r="N31" s="56">
        <v>8938784.1838000007</v>
      </c>
      <c r="O31" s="56">
        <v>244581598.15669999</v>
      </c>
      <c r="P31" s="56">
        <v>31380</v>
      </c>
      <c r="Q31" s="56">
        <v>29670</v>
      </c>
      <c r="R31" s="57">
        <v>5.76339737108189</v>
      </c>
      <c r="S31" s="56">
        <v>28.662096602931801</v>
      </c>
      <c r="T31" s="56">
        <v>23.308278520390999</v>
      </c>
      <c r="U31" s="58">
        <v>18.679087425841701</v>
      </c>
    </row>
    <row r="32" spans="1:21" ht="12" thickBot="1">
      <c r="A32" s="82"/>
      <c r="B32" s="71" t="s">
        <v>30</v>
      </c>
      <c r="C32" s="72"/>
      <c r="D32" s="56">
        <v>105073.31759999999</v>
      </c>
      <c r="E32" s="56">
        <v>110361.1878</v>
      </c>
      <c r="F32" s="57">
        <v>95.208578028733399</v>
      </c>
      <c r="G32" s="56">
        <v>114109.31050000001</v>
      </c>
      <c r="H32" s="57">
        <v>-7.9187165888623996</v>
      </c>
      <c r="I32" s="56">
        <v>25471.980899999999</v>
      </c>
      <c r="J32" s="57">
        <v>24.2421020691175</v>
      </c>
      <c r="K32" s="56">
        <v>31745.472600000001</v>
      </c>
      <c r="L32" s="57">
        <v>27.820229971506102</v>
      </c>
      <c r="M32" s="57">
        <v>-0.19761846922386</v>
      </c>
      <c r="N32" s="56">
        <v>810416.9031</v>
      </c>
      <c r="O32" s="56">
        <v>23579013.370499998</v>
      </c>
      <c r="P32" s="56">
        <v>20316</v>
      </c>
      <c r="Q32" s="56">
        <v>22861</v>
      </c>
      <c r="R32" s="57">
        <v>-11.132496391234</v>
      </c>
      <c r="S32" s="56">
        <v>5.1719490844654503</v>
      </c>
      <c r="T32" s="56">
        <v>5.1625196491842003</v>
      </c>
      <c r="U32" s="58">
        <v>0.18231879562714401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10.256399999999999</v>
      </c>
      <c r="O33" s="56">
        <v>335.55500000000001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166102.22440000001</v>
      </c>
      <c r="E34" s="56">
        <v>172269.63440000001</v>
      </c>
      <c r="F34" s="57">
        <v>96.419908812437797</v>
      </c>
      <c r="G34" s="56">
        <v>139241.29120000001</v>
      </c>
      <c r="H34" s="57">
        <v>19.2909251045498</v>
      </c>
      <c r="I34" s="56">
        <v>25415.899099999999</v>
      </c>
      <c r="J34" s="57">
        <v>15.3013598654733</v>
      </c>
      <c r="K34" s="56">
        <v>20543.100699999999</v>
      </c>
      <c r="L34" s="57">
        <v>14.753598248735599</v>
      </c>
      <c r="M34" s="57">
        <v>0.23719877885814999</v>
      </c>
      <c r="N34" s="56">
        <v>1245941.6706000001</v>
      </c>
      <c r="O34" s="56">
        <v>37661732.621200003</v>
      </c>
      <c r="P34" s="56">
        <v>11287</v>
      </c>
      <c r="Q34" s="56">
        <v>10684</v>
      </c>
      <c r="R34" s="57">
        <v>5.6439535754399204</v>
      </c>
      <c r="S34" s="56">
        <v>14.716242083813199</v>
      </c>
      <c r="T34" s="56">
        <v>15.0349833582928</v>
      </c>
      <c r="U34" s="58">
        <v>-2.1659148623963498</v>
      </c>
    </row>
    <row r="35" spans="1:21" ht="12" customHeight="1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55.725999999999999</v>
      </c>
      <c r="O35" s="56">
        <v>434477.745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71" t="s">
        <v>64</v>
      </c>
      <c r="C36" s="72"/>
      <c r="D36" s="56">
        <v>107788.88</v>
      </c>
      <c r="E36" s="59"/>
      <c r="F36" s="59"/>
      <c r="G36" s="56">
        <v>126933.39</v>
      </c>
      <c r="H36" s="57">
        <v>-15.082327825641499</v>
      </c>
      <c r="I36" s="56">
        <v>1849.19</v>
      </c>
      <c r="J36" s="57">
        <v>1.71556657792529</v>
      </c>
      <c r="K36" s="56">
        <v>3239.79</v>
      </c>
      <c r="L36" s="57">
        <v>2.5523544277829502</v>
      </c>
      <c r="M36" s="57">
        <v>-0.42922535102583798</v>
      </c>
      <c r="N36" s="56">
        <v>929565.3</v>
      </c>
      <c r="O36" s="56">
        <v>30399813.550000001</v>
      </c>
      <c r="P36" s="56">
        <v>79</v>
      </c>
      <c r="Q36" s="56">
        <v>110</v>
      </c>
      <c r="R36" s="57">
        <v>-28.181818181818201</v>
      </c>
      <c r="S36" s="56">
        <v>1364.41620253165</v>
      </c>
      <c r="T36" s="56">
        <v>1390.54436363636</v>
      </c>
      <c r="U36" s="58">
        <v>-1.9149700110741601</v>
      </c>
    </row>
    <row r="37" spans="1:21" ht="12" thickBot="1">
      <c r="A37" s="82"/>
      <c r="B37" s="71" t="s">
        <v>35</v>
      </c>
      <c r="C37" s="72"/>
      <c r="D37" s="56">
        <v>158989.85999999999</v>
      </c>
      <c r="E37" s="59"/>
      <c r="F37" s="59"/>
      <c r="G37" s="56">
        <v>221824.4</v>
      </c>
      <c r="H37" s="57">
        <v>-28.326252657507499</v>
      </c>
      <c r="I37" s="56">
        <v>-12528.17</v>
      </c>
      <c r="J37" s="57">
        <v>-7.8798547278423898</v>
      </c>
      <c r="K37" s="56">
        <v>-25213.09</v>
      </c>
      <c r="L37" s="57">
        <v>-11.366238339876</v>
      </c>
      <c r="M37" s="57">
        <v>-0.50310850435230303</v>
      </c>
      <c r="N37" s="56">
        <v>2235306.0299999998</v>
      </c>
      <c r="O37" s="56">
        <v>82175522.450000003</v>
      </c>
      <c r="P37" s="56">
        <v>107</v>
      </c>
      <c r="Q37" s="56">
        <v>87</v>
      </c>
      <c r="R37" s="57">
        <v>22.9885057471264</v>
      </c>
      <c r="S37" s="56">
        <v>1485.8865420560701</v>
      </c>
      <c r="T37" s="56">
        <v>1605.0013793103401</v>
      </c>
      <c r="U37" s="58">
        <v>-8.0164153778152407</v>
      </c>
    </row>
    <row r="38" spans="1:21" ht="12" thickBot="1">
      <c r="A38" s="82"/>
      <c r="B38" s="71" t="s">
        <v>36</v>
      </c>
      <c r="C38" s="72"/>
      <c r="D38" s="56">
        <v>239458.18</v>
      </c>
      <c r="E38" s="59"/>
      <c r="F38" s="59"/>
      <c r="G38" s="56">
        <v>150736.01</v>
      </c>
      <c r="H38" s="57">
        <v>58.859306412581802</v>
      </c>
      <c r="I38" s="56">
        <v>-6534.26</v>
      </c>
      <c r="J38" s="57">
        <v>-2.7287687561978502</v>
      </c>
      <c r="K38" s="56">
        <v>-15677.79</v>
      </c>
      <c r="L38" s="57">
        <v>-10.400825920760401</v>
      </c>
      <c r="M38" s="57">
        <v>-0.58321549146914198</v>
      </c>
      <c r="N38" s="56">
        <v>3052141.74</v>
      </c>
      <c r="O38" s="56">
        <v>67551659.859999999</v>
      </c>
      <c r="P38" s="56">
        <v>99</v>
      </c>
      <c r="Q38" s="56">
        <v>56</v>
      </c>
      <c r="R38" s="57">
        <v>76.785714285714306</v>
      </c>
      <c r="S38" s="56">
        <v>2418.7694949494999</v>
      </c>
      <c r="T38" s="56">
        <v>2267.3541071428599</v>
      </c>
      <c r="U38" s="58">
        <v>6.26001725765106</v>
      </c>
    </row>
    <row r="39" spans="1:21" ht="12" thickBot="1">
      <c r="A39" s="82"/>
      <c r="B39" s="71" t="s">
        <v>37</v>
      </c>
      <c r="C39" s="72"/>
      <c r="D39" s="56">
        <v>134074.54999999999</v>
      </c>
      <c r="E39" s="59"/>
      <c r="F39" s="59"/>
      <c r="G39" s="56">
        <v>140946.76</v>
      </c>
      <c r="H39" s="57">
        <v>-4.8757488288485797</v>
      </c>
      <c r="I39" s="56">
        <v>-18967.95</v>
      </c>
      <c r="J39" s="57">
        <v>-14.147315803036401</v>
      </c>
      <c r="K39" s="56">
        <v>-20006.419999999998</v>
      </c>
      <c r="L39" s="57">
        <v>-14.1943099649825</v>
      </c>
      <c r="M39" s="57">
        <v>-5.1906837905032997E-2</v>
      </c>
      <c r="N39" s="56">
        <v>2159339.87</v>
      </c>
      <c r="O39" s="56">
        <v>54344286.850000001</v>
      </c>
      <c r="P39" s="56">
        <v>101</v>
      </c>
      <c r="Q39" s="56">
        <v>87</v>
      </c>
      <c r="R39" s="57">
        <v>16.091954022988499</v>
      </c>
      <c r="S39" s="56">
        <v>1327.47079207921</v>
      </c>
      <c r="T39" s="56">
        <v>1264.8606896551701</v>
      </c>
      <c r="U39" s="58">
        <v>4.7164956696312297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0.01</v>
      </c>
      <c r="O40" s="56">
        <v>1302.8399999999999</v>
      </c>
      <c r="P40" s="59"/>
      <c r="Q40" s="59"/>
      <c r="R40" s="59"/>
      <c r="S40" s="59"/>
      <c r="T40" s="59"/>
      <c r="U40" s="60"/>
    </row>
    <row r="41" spans="1:21" ht="12" customHeight="1" thickBot="1">
      <c r="A41" s="82"/>
      <c r="B41" s="71" t="s">
        <v>32</v>
      </c>
      <c r="C41" s="72"/>
      <c r="D41" s="56">
        <v>47977.350599999998</v>
      </c>
      <c r="E41" s="59"/>
      <c r="F41" s="59"/>
      <c r="G41" s="56">
        <v>176504.27429999999</v>
      </c>
      <c r="H41" s="57">
        <v>-72.818023365001295</v>
      </c>
      <c r="I41" s="56">
        <v>4017.5704000000001</v>
      </c>
      <c r="J41" s="57">
        <v>8.3738896578420103</v>
      </c>
      <c r="K41" s="56">
        <v>11646.0316</v>
      </c>
      <c r="L41" s="57">
        <v>6.5981583993855697</v>
      </c>
      <c r="M41" s="57">
        <v>-0.65502666161407297</v>
      </c>
      <c r="N41" s="56">
        <v>453964.10190000001</v>
      </c>
      <c r="O41" s="56">
        <v>15127227.339</v>
      </c>
      <c r="P41" s="56">
        <v>91</v>
      </c>
      <c r="Q41" s="56">
        <v>98</v>
      </c>
      <c r="R41" s="57">
        <v>-7.1428571428571397</v>
      </c>
      <c r="S41" s="56">
        <v>527.22363296703304</v>
      </c>
      <c r="T41" s="56">
        <v>414.86132959183698</v>
      </c>
      <c r="U41" s="58">
        <v>21.312076384523898</v>
      </c>
    </row>
    <row r="42" spans="1:21" ht="12" thickBot="1">
      <c r="A42" s="82"/>
      <c r="B42" s="71" t="s">
        <v>33</v>
      </c>
      <c r="C42" s="72"/>
      <c r="D42" s="56">
        <v>347933.40269999998</v>
      </c>
      <c r="E42" s="56">
        <v>824850.81669999997</v>
      </c>
      <c r="F42" s="57">
        <v>42.1813733654269</v>
      </c>
      <c r="G42" s="56">
        <v>319334.02830000001</v>
      </c>
      <c r="H42" s="57">
        <v>8.95594326487881</v>
      </c>
      <c r="I42" s="56">
        <v>20303.312600000001</v>
      </c>
      <c r="J42" s="57">
        <v>5.8354019598130398</v>
      </c>
      <c r="K42" s="56">
        <v>20985.9391</v>
      </c>
      <c r="L42" s="57">
        <v>6.5717829107409296</v>
      </c>
      <c r="M42" s="57">
        <v>-3.2527803342381999E-2</v>
      </c>
      <c r="N42" s="56">
        <v>2533196.6762000001</v>
      </c>
      <c r="O42" s="56">
        <v>93660141.497099996</v>
      </c>
      <c r="P42" s="56">
        <v>1790</v>
      </c>
      <c r="Q42" s="56">
        <v>1635</v>
      </c>
      <c r="R42" s="57">
        <v>9.4801223241590193</v>
      </c>
      <c r="S42" s="56">
        <v>194.376202625698</v>
      </c>
      <c r="T42" s="56">
        <v>195.89481785932699</v>
      </c>
      <c r="U42" s="58">
        <v>-0.78127631526643704</v>
      </c>
    </row>
    <row r="43" spans="1:21" ht="12" thickBot="1">
      <c r="A43" s="82"/>
      <c r="B43" s="71" t="s">
        <v>38</v>
      </c>
      <c r="C43" s="72"/>
      <c r="D43" s="56">
        <v>62522.27</v>
      </c>
      <c r="E43" s="59"/>
      <c r="F43" s="59"/>
      <c r="G43" s="56">
        <v>68802.61</v>
      </c>
      <c r="H43" s="57">
        <v>-9.1280548804761903</v>
      </c>
      <c r="I43" s="56">
        <v>-5114.53</v>
      </c>
      <c r="J43" s="57">
        <v>-8.1803331836799895</v>
      </c>
      <c r="K43" s="56">
        <v>-8920.92</v>
      </c>
      <c r="L43" s="57">
        <v>-12.9659616110493</v>
      </c>
      <c r="M43" s="57">
        <v>-0.42668132883155602</v>
      </c>
      <c r="N43" s="56">
        <v>967778.3</v>
      </c>
      <c r="O43" s="56">
        <v>38746706.039999999</v>
      </c>
      <c r="P43" s="56">
        <v>43</v>
      </c>
      <c r="Q43" s="56">
        <v>49</v>
      </c>
      <c r="R43" s="57">
        <v>-12.244897959183699</v>
      </c>
      <c r="S43" s="56">
        <v>1454.00627906977</v>
      </c>
      <c r="T43" s="56">
        <v>921.107346938776</v>
      </c>
      <c r="U43" s="58">
        <v>36.650387264622097</v>
      </c>
    </row>
    <row r="44" spans="1:21" ht="12" thickBot="1">
      <c r="A44" s="82"/>
      <c r="B44" s="71" t="s">
        <v>39</v>
      </c>
      <c r="C44" s="72"/>
      <c r="D44" s="56">
        <v>50400.9</v>
      </c>
      <c r="E44" s="59"/>
      <c r="F44" s="59"/>
      <c r="G44" s="56">
        <v>36078.68</v>
      </c>
      <c r="H44" s="57">
        <v>39.6971840433187</v>
      </c>
      <c r="I44" s="56">
        <v>6401.75</v>
      </c>
      <c r="J44" s="57">
        <v>12.7016581053116</v>
      </c>
      <c r="K44" s="56">
        <v>4621.74</v>
      </c>
      <c r="L44" s="57">
        <v>12.8101693299201</v>
      </c>
      <c r="M44" s="57">
        <v>0.385138497622108</v>
      </c>
      <c r="N44" s="56">
        <v>510084.9</v>
      </c>
      <c r="O44" s="56">
        <v>16137394.390000001</v>
      </c>
      <c r="P44" s="56">
        <v>44</v>
      </c>
      <c r="Q44" s="56">
        <v>39</v>
      </c>
      <c r="R44" s="57">
        <v>12.8205128205128</v>
      </c>
      <c r="S44" s="56">
        <v>1145.4749999999999</v>
      </c>
      <c r="T44" s="56">
        <v>1227.70205128205</v>
      </c>
      <c r="U44" s="58">
        <v>-7.17842390991082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9104.2582000000002</v>
      </c>
      <c r="E46" s="62"/>
      <c r="F46" s="62"/>
      <c r="G46" s="61">
        <v>2483.5702000000001</v>
      </c>
      <c r="H46" s="63">
        <v>266.57945887738498</v>
      </c>
      <c r="I46" s="61">
        <v>852.14070000000004</v>
      </c>
      <c r="J46" s="63">
        <v>9.3598037454605603</v>
      </c>
      <c r="K46" s="61">
        <v>292.28390000000002</v>
      </c>
      <c r="L46" s="63">
        <v>11.7686989479903</v>
      </c>
      <c r="M46" s="63">
        <v>1.9154554869426601</v>
      </c>
      <c r="N46" s="61">
        <v>72586.631899999993</v>
      </c>
      <c r="O46" s="61">
        <v>5410735.8496000003</v>
      </c>
      <c r="P46" s="61">
        <v>15</v>
      </c>
      <c r="Q46" s="61">
        <v>19</v>
      </c>
      <c r="R46" s="63">
        <v>-21.052631578947398</v>
      </c>
      <c r="S46" s="61">
        <v>606.95054666666704</v>
      </c>
      <c r="T46" s="61">
        <v>452.222752631579</v>
      </c>
      <c r="U46" s="64">
        <v>25.492652553794201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287777</v>
      </c>
      <c r="D2" s="37">
        <v>893884.61318205099</v>
      </c>
      <c r="E2" s="37">
        <v>727641.25966752099</v>
      </c>
      <c r="F2" s="37">
        <v>166243.35351453</v>
      </c>
      <c r="G2" s="37">
        <v>727641.25966752099</v>
      </c>
      <c r="H2" s="37">
        <v>0.18597853801592701</v>
      </c>
    </row>
    <row r="3" spans="1:8">
      <c r="A3" s="37">
        <v>2</v>
      </c>
      <c r="B3" s="37">
        <v>13</v>
      </c>
      <c r="C3" s="37">
        <v>17946</v>
      </c>
      <c r="D3" s="37">
        <v>112612.447293162</v>
      </c>
      <c r="E3" s="37">
        <v>90301.687042734993</v>
      </c>
      <c r="F3" s="37">
        <v>22310.7602504274</v>
      </c>
      <c r="G3" s="37">
        <v>90301.687042734993</v>
      </c>
      <c r="H3" s="37">
        <v>0.19811984187099699</v>
      </c>
    </row>
    <row r="4" spans="1:8">
      <c r="A4" s="37">
        <v>3</v>
      </c>
      <c r="B4" s="37">
        <v>14</v>
      </c>
      <c r="C4" s="37">
        <v>119322</v>
      </c>
      <c r="D4" s="37">
        <v>142201.07138003199</v>
      </c>
      <c r="E4" s="37">
        <v>98547.133793563597</v>
      </c>
      <c r="F4" s="37">
        <v>43653.937586468099</v>
      </c>
      <c r="G4" s="37">
        <v>98547.133793563597</v>
      </c>
      <c r="H4" s="37">
        <v>0.30698740285720599</v>
      </c>
    </row>
    <row r="5" spans="1:8">
      <c r="A5" s="37">
        <v>4</v>
      </c>
      <c r="B5" s="37">
        <v>15</v>
      </c>
      <c r="C5" s="37">
        <v>13377</v>
      </c>
      <c r="D5" s="37">
        <v>66015.886234982201</v>
      </c>
      <c r="E5" s="37">
        <v>57090.129433968701</v>
      </c>
      <c r="F5" s="37">
        <v>8925.7568010135401</v>
      </c>
      <c r="G5" s="37">
        <v>57090.129433968701</v>
      </c>
      <c r="H5" s="37">
        <v>0.135206195206446</v>
      </c>
    </row>
    <row r="6" spans="1:8">
      <c r="A6" s="37">
        <v>5</v>
      </c>
      <c r="B6" s="37">
        <v>16</v>
      </c>
      <c r="C6" s="37">
        <v>4657</v>
      </c>
      <c r="D6" s="37">
        <v>213079.40404700901</v>
      </c>
      <c r="E6" s="37">
        <v>184002.45314359001</v>
      </c>
      <c r="F6" s="37">
        <v>29076.950903418801</v>
      </c>
      <c r="G6" s="37">
        <v>184002.45314359001</v>
      </c>
      <c r="H6" s="37">
        <v>0.13646063557134799</v>
      </c>
    </row>
    <row r="7" spans="1:8">
      <c r="A7" s="37">
        <v>6</v>
      </c>
      <c r="B7" s="37">
        <v>17</v>
      </c>
      <c r="C7" s="37">
        <v>47617</v>
      </c>
      <c r="D7" s="37">
        <v>297767.25190427399</v>
      </c>
      <c r="E7" s="37">
        <v>224345.92029059801</v>
      </c>
      <c r="F7" s="37">
        <v>73421.331613675196</v>
      </c>
      <c r="G7" s="37">
        <v>224345.92029059801</v>
      </c>
      <c r="H7" s="37">
        <v>0.246572889208377</v>
      </c>
    </row>
    <row r="8" spans="1:8">
      <c r="A8" s="37">
        <v>7</v>
      </c>
      <c r="B8" s="37">
        <v>18</v>
      </c>
      <c r="C8" s="37">
        <v>40579</v>
      </c>
      <c r="D8" s="37">
        <v>112426.239216239</v>
      </c>
      <c r="E8" s="37">
        <v>89992.199744444399</v>
      </c>
      <c r="F8" s="37">
        <v>22434.039471794898</v>
      </c>
      <c r="G8" s="37">
        <v>89992.199744444399</v>
      </c>
      <c r="H8" s="37">
        <v>0.199544515837139</v>
      </c>
    </row>
    <row r="9" spans="1:8">
      <c r="A9" s="37">
        <v>8</v>
      </c>
      <c r="B9" s="37">
        <v>19</v>
      </c>
      <c r="C9" s="37">
        <v>14973</v>
      </c>
      <c r="D9" s="37">
        <v>117055.28075726501</v>
      </c>
      <c r="E9" s="37">
        <v>107623.775658974</v>
      </c>
      <c r="F9" s="37">
        <v>9431.5050982905996</v>
      </c>
      <c r="G9" s="37">
        <v>107623.775658974</v>
      </c>
      <c r="H9" s="37">
        <v>8.0573085103682801E-2</v>
      </c>
    </row>
    <row r="10" spans="1:8">
      <c r="A10" s="37">
        <v>9</v>
      </c>
      <c r="B10" s="37">
        <v>21</v>
      </c>
      <c r="C10" s="37">
        <v>275499</v>
      </c>
      <c r="D10" s="37">
        <v>962085.51209487196</v>
      </c>
      <c r="E10" s="37">
        <v>924827.84669999999</v>
      </c>
      <c r="F10" s="37">
        <v>37257.665394871801</v>
      </c>
      <c r="G10" s="37">
        <v>924827.84669999999</v>
      </c>
      <c r="H10" s="37">
        <v>3.8725939562010397E-2</v>
      </c>
    </row>
    <row r="11" spans="1:8">
      <c r="A11" s="37">
        <v>10</v>
      </c>
      <c r="B11" s="37">
        <v>22</v>
      </c>
      <c r="C11" s="37">
        <v>153850</v>
      </c>
      <c r="D11" s="37">
        <v>1669305.5176897401</v>
      </c>
      <c r="E11" s="37">
        <v>1661733.2031384599</v>
      </c>
      <c r="F11" s="37">
        <v>7572.3145512820502</v>
      </c>
      <c r="G11" s="37">
        <v>1661733.2031384599</v>
      </c>
      <c r="H11" s="37">
        <v>4.5362065068603203E-3</v>
      </c>
    </row>
    <row r="12" spans="1:8">
      <c r="A12" s="37">
        <v>11</v>
      </c>
      <c r="B12" s="37">
        <v>23</v>
      </c>
      <c r="C12" s="37">
        <v>264250.54499999998</v>
      </c>
      <c r="D12" s="37">
        <v>1808183.9548111099</v>
      </c>
      <c r="E12" s="37">
        <v>1529947.77851368</v>
      </c>
      <c r="F12" s="37">
        <v>278236.176297436</v>
      </c>
      <c r="G12" s="37">
        <v>1529947.77851368</v>
      </c>
      <c r="H12" s="37">
        <v>0.15387603432555699</v>
      </c>
    </row>
    <row r="13" spans="1:8">
      <c r="A13" s="37">
        <v>12</v>
      </c>
      <c r="B13" s="37">
        <v>24</v>
      </c>
      <c r="C13" s="37">
        <v>15508</v>
      </c>
      <c r="D13" s="37">
        <v>417780.527971795</v>
      </c>
      <c r="E13" s="37">
        <v>387650.86459829099</v>
      </c>
      <c r="F13" s="37">
        <v>30129.6633735043</v>
      </c>
      <c r="G13" s="37">
        <v>387650.86459829099</v>
      </c>
      <c r="H13" s="37">
        <v>7.2118400347127701E-2</v>
      </c>
    </row>
    <row r="14" spans="1:8">
      <c r="A14" s="37">
        <v>13</v>
      </c>
      <c r="B14" s="37">
        <v>25</v>
      </c>
      <c r="C14" s="37">
        <v>95018</v>
      </c>
      <c r="D14" s="37">
        <v>1009581.3998</v>
      </c>
      <c r="E14" s="37">
        <v>903925.25399999996</v>
      </c>
      <c r="F14" s="37">
        <v>105656.1458</v>
      </c>
      <c r="G14" s="37">
        <v>903925.25399999996</v>
      </c>
      <c r="H14" s="37">
        <v>0.10465341954688399</v>
      </c>
    </row>
    <row r="15" spans="1:8">
      <c r="A15" s="37">
        <v>14</v>
      </c>
      <c r="B15" s="37">
        <v>26</v>
      </c>
      <c r="C15" s="37">
        <v>97326</v>
      </c>
      <c r="D15" s="37">
        <v>399343.95489881199</v>
      </c>
      <c r="E15" s="37">
        <v>350892.41837410902</v>
      </c>
      <c r="F15" s="37">
        <v>48451.5365247031</v>
      </c>
      <c r="G15" s="37">
        <v>350892.41837410902</v>
      </c>
      <c r="H15" s="37">
        <v>0.121327832637356</v>
      </c>
    </row>
    <row r="16" spans="1:8">
      <c r="A16" s="37">
        <v>15</v>
      </c>
      <c r="B16" s="37">
        <v>27</v>
      </c>
      <c r="C16" s="37">
        <v>189785.003</v>
      </c>
      <c r="D16" s="37">
        <v>1373859.4498584101</v>
      </c>
      <c r="E16" s="37">
        <v>1302740.7629283201</v>
      </c>
      <c r="F16" s="37">
        <v>71118.686930088501</v>
      </c>
      <c r="G16" s="37">
        <v>1302740.7629283201</v>
      </c>
      <c r="H16" s="37">
        <v>5.1765620520656697E-2</v>
      </c>
    </row>
    <row r="17" spans="1:8">
      <c r="A17" s="37">
        <v>16</v>
      </c>
      <c r="B17" s="37">
        <v>29</v>
      </c>
      <c r="C17" s="37">
        <v>285600</v>
      </c>
      <c r="D17" s="37">
        <v>2530352.59348974</v>
      </c>
      <c r="E17" s="37">
        <v>2244561.9693871802</v>
      </c>
      <c r="F17" s="37">
        <v>285790.624102564</v>
      </c>
      <c r="G17" s="37">
        <v>2244561.9693871802</v>
      </c>
      <c r="H17" s="37">
        <v>0.112944980410187</v>
      </c>
    </row>
    <row r="18" spans="1:8">
      <c r="A18" s="37">
        <v>17</v>
      </c>
      <c r="B18" s="37">
        <v>31</v>
      </c>
      <c r="C18" s="37">
        <v>32445.826000000001</v>
      </c>
      <c r="D18" s="37">
        <v>276247.113464783</v>
      </c>
      <c r="E18" s="37">
        <v>229702.047938987</v>
      </c>
      <c r="F18" s="37">
        <v>46545.065525796701</v>
      </c>
      <c r="G18" s="37">
        <v>229702.047938987</v>
      </c>
      <c r="H18" s="37">
        <v>0.168490685538803</v>
      </c>
    </row>
    <row r="19" spans="1:8">
      <c r="A19" s="37">
        <v>18</v>
      </c>
      <c r="B19" s="37">
        <v>32</v>
      </c>
      <c r="C19" s="37">
        <v>16402.296999999999</v>
      </c>
      <c r="D19" s="37">
        <v>288813.769076492</v>
      </c>
      <c r="E19" s="37">
        <v>265247.68911329802</v>
      </c>
      <c r="F19" s="37">
        <v>23566.079963193799</v>
      </c>
      <c r="G19" s="37">
        <v>265247.68911329802</v>
      </c>
      <c r="H19" s="37">
        <v>8.1596109626450697E-2</v>
      </c>
    </row>
    <row r="20" spans="1:8">
      <c r="A20" s="37">
        <v>19</v>
      </c>
      <c r="B20" s="37">
        <v>33</v>
      </c>
      <c r="C20" s="37">
        <v>49527.783000000003</v>
      </c>
      <c r="D20" s="37">
        <v>596885.85433265998</v>
      </c>
      <c r="E20" s="37">
        <v>468714.95143840899</v>
      </c>
      <c r="F20" s="37">
        <v>128170.902894251</v>
      </c>
      <c r="G20" s="37">
        <v>468714.95143840899</v>
      </c>
      <c r="H20" s="37">
        <v>0.21473268626469799</v>
      </c>
    </row>
    <row r="21" spans="1:8">
      <c r="A21" s="37">
        <v>20</v>
      </c>
      <c r="B21" s="37">
        <v>34</v>
      </c>
      <c r="C21" s="37">
        <v>37311.446000000004</v>
      </c>
      <c r="D21" s="37">
        <v>214967.185602602</v>
      </c>
      <c r="E21" s="37">
        <v>157752.998199622</v>
      </c>
      <c r="F21" s="37">
        <v>57214.187402980097</v>
      </c>
      <c r="G21" s="37">
        <v>157752.998199622</v>
      </c>
      <c r="H21" s="37">
        <v>0.26615312119659401</v>
      </c>
    </row>
    <row r="22" spans="1:8">
      <c r="A22" s="37">
        <v>21</v>
      </c>
      <c r="B22" s="37">
        <v>35</v>
      </c>
      <c r="C22" s="37">
        <v>26428.977999999999</v>
      </c>
      <c r="D22" s="37">
        <v>859327.36297522101</v>
      </c>
      <c r="E22" s="37">
        <v>799966.49979646003</v>
      </c>
      <c r="F22" s="37">
        <v>59360.863178761101</v>
      </c>
      <c r="G22" s="37">
        <v>799966.49979646003</v>
      </c>
      <c r="H22" s="37">
        <v>6.9078288131356497E-2</v>
      </c>
    </row>
    <row r="23" spans="1:8">
      <c r="A23" s="37">
        <v>22</v>
      </c>
      <c r="B23" s="37">
        <v>36</v>
      </c>
      <c r="C23" s="37">
        <v>133859.06</v>
      </c>
      <c r="D23" s="37">
        <v>551365.096789381</v>
      </c>
      <c r="E23" s="37">
        <v>463990.84867021401</v>
      </c>
      <c r="F23" s="37">
        <v>87374.248119166907</v>
      </c>
      <c r="G23" s="37">
        <v>463990.84867021401</v>
      </c>
      <c r="H23" s="37">
        <v>0.15846895029799701</v>
      </c>
    </row>
    <row r="24" spans="1:8">
      <c r="A24" s="37">
        <v>23</v>
      </c>
      <c r="B24" s="37">
        <v>37</v>
      </c>
      <c r="C24" s="37">
        <v>142770.58100000001</v>
      </c>
      <c r="D24" s="37">
        <v>1072315.8553035399</v>
      </c>
      <c r="E24" s="37">
        <v>941580.45854512404</v>
      </c>
      <c r="F24" s="37">
        <v>130735.39675841499</v>
      </c>
      <c r="G24" s="37">
        <v>941580.45854512404</v>
      </c>
      <c r="H24" s="37">
        <v>0.121918738878861</v>
      </c>
    </row>
    <row r="25" spans="1:8">
      <c r="A25" s="37">
        <v>24</v>
      </c>
      <c r="B25" s="37">
        <v>38</v>
      </c>
      <c r="C25" s="37">
        <v>198136.432</v>
      </c>
      <c r="D25" s="37">
        <v>899416.47993451299</v>
      </c>
      <c r="E25" s="37">
        <v>868038.764760177</v>
      </c>
      <c r="F25" s="37">
        <v>31377.715174336299</v>
      </c>
      <c r="G25" s="37">
        <v>868038.764760177</v>
      </c>
      <c r="H25" s="37">
        <v>3.4886746990249601E-2</v>
      </c>
    </row>
    <row r="26" spans="1:8">
      <c r="A26" s="37">
        <v>25</v>
      </c>
      <c r="B26" s="37">
        <v>39</v>
      </c>
      <c r="C26" s="37">
        <v>56446.707000000002</v>
      </c>
      <c r="D26" s="37">
        <v>105073.215200582</v>
      </c>
      <c r="E26" s="37">
        <v>79601.346845917898</v>
      </c>
      <c r="F26" s="37">
        <v>25471.868354664501</v>
      </c>
      <c r="G26" s="37">
        <v>79601.346845917898</v>
      </c>
      <c r="H26" s="37">
        <v>0.24242018582984501</v>
      </c>
    </row>
    <row r="27" spans="1:8">
      <c r="A27" s="37">
        <v>26</v>
      </c>
      <c r="B27" s="37">
        <v>42</v>
      </c>
      <c r="C27" s="37">
        <v>8085.375</v>
      </c>
      <c r="D27" s="37">
        <v>166102.22339999999</v>
      </c>
      <c r="E27" s="37">
        <v>140686.3247</v>
      </c>
      <c r="F27" s="37">
        <v>25415.898700000002</v>
      </c>
      <c r="G27" s="37">
        <v>140686.3247</v>
      </c>
      <c r="H27" s="37">
        <v>0.15301359716777899</v>
      </c>
    </row>
    <row r="28" spans="1:8">
      <c r="A28" s="37">
        <v>27</v>
      </c>
      <c r="B28" s="37">
        <v>75</v>
      </c>
      <c r="C28" s="37">
        <v>102</v>
      </c>
      <c r="D28" s="37">
        <v>47977.3504273504</v>
      </c>
      <c r="E28" s="37">
        <v>43959.7799145299</v>
      </c>
      <c r="F28" s="37">
        <v>3846.63034188034</v>
      </c>
      <c r="G28" s="37">
        <v>43959.7799145299</v>
      </c>
      <c r="H28" s="37">
        <v>8.04626476083206E-2</v>
      </c>
    </row>
    <row r="29" spans="1:8">
      <c r="A29" s="37">
        <v>28</v>
      </c>
      <c r="B29" s="37">
        <v>76</v>
      </c>
      <c r="C29" s="37">
        <v>2081</v>
      </c>
      <c r="D29" s="37">
        <v>347933.39919829002</v>
      </c>
      <c r="E29" s="37">
        <v>327630.08838974399</v>
      </c>
      <c r="F29" s="37">
        <v>19320.404825640999</v>
      </c>
      <c r="G29" s="37">
        <v>327630.08838974399</v>
      </c>
      <c r="H29" s="37">
        <v>5.5686344891998897E-2</v>
      </c>
    </row>
    <row r="30" spans="1:8">
      <c r="A30" s="37">
        <v>29</v>
      </c>
      <c r="B30" s="37">
        <v>99</v>
      </c>
      <c r="C30" s="37">
        <v>15</v>
      </c>
      <c r="D30" s="37">
        <v>9104.2583768247496</v>
      </c>
      <c r="E30" s="37">
        <v>8252.1175100219407</v>
      </c>
      <c r="F30" s="37">
        <v>852.140866802814</v>
      </c>
      <c r="G30" s="37">
        <v>8252.1175100219407</v>
      </c>
      <c r="H30" s="37">
        <v>9.3598053958131505E-2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79</v>
      </c>
      <c r="D34" s="34">
        <v>107788.88</v>
      </c>
      <c r="E34" s="34">
        <v>105939.69</v>
      </c>
      <c r="F34" s="30"/>
      <c r="G34" s="30"/>
      <c r="H34" s="30"/>
    </row>
    <row r="35" spans="1:8">
      <c r="A35" s="30"/>
      <c r="B35" s="33">
        <v>71</v>
      </c>
      <c r="C35" s="34">
        <v>87</v>
      </c>
      <c r="D35" s="34">
        <v>158989.85999999999</v>
      </c>
      <c r="E35" s="34">
        <v>171518.03</v>
      </c>
      <c r="F35" s="30"/>
      <c r="G35" s="30"/>
      <c r="H35" s="30"/>
    </row>
    <row r="36" spans="1:8">
      <c r="A36" s="30"/>
      <c r="B36" s="33">
        <v>72</v>
      </c>
      <c r="C36" s="34">
        <v>89</v>
      </c>
      <c r="D36" s="34">
        <v>239458.18</v>
      </c>
      <c r="E36" s="34">
        <v>245992.44</v>
      </c>
      <c r="F36" s="30"/>
      <c r="G36" s="30"/>
      <c r="H36" s="30"/>
    </row>
    <row r="37" spans="1:8">
      <c r="A37" s="30"/>
      <c r="B37" s="33">
        <v>73</v>
      </c>
      <c r="C37" s="34">
        <v>97</v>
      </c>
      <c r="D37" s="34">
        <v>134074.54999999999</v>
      </c>
      <c r="E37" s="34">
        <v>153042.5</v>
      </c>
      <c r="F37" s="30"/>
      <c r="G37" s="30"/>
      <c r="H37" s="30"/>
    </row>
    <row r="38" spans="1:8">
      <c r="A38" s="30"/>
      <c r="B38" s="33">
        <v>77</v>
      </c>
      <c r="C38" s="34">
        <v>41</v>
      </c>
      <c r="D38" s="34">
        <v>62522.27</v>
      </c>
      <c r="E38" s="34">
        <v>67636.800000000003</v>
      </c>
      <c r="F38" s="30"/>
      <c r="G38" s="30"/>
      <c r="H38" s="30"/>
    </row>
    <row r="39" spans="1:8">
      <c r="A39" s="30"/>
      <c r="B39" s="33">
        <v>78</v>
      </c>
      <c r="C39" s="34">
        <v>38</v>
      </c>
      <c r="D39" s="34">
        <v>50400.9</v>
      </c>
      <c r="E39" s="34">
        <v>43999.15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2016-07-08T00:34:31Z</dcterms:modified>
</cp:coreProperties>
</file>