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<sst xmlns="http://schemas.openxmlformats.org/spreadsheetml/2006/main" count="120" uniqueCount="79">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</sst>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20877357.546500001</v>
      </c>
      <c r="F3" s="25">
        <f>RA!I7</f>
        <v>2021315.0305999999</v>
      </c>
      <c r="G3" s="16">
        <f>SUM(G4:G42)</f>
        <v>18856042.515899997</v>
      </c>
      <c r="H3" s="27">
        <f>RA!J7</f>
        <v>9.6818528211625399</v>
      </c>
      <c r="I3" s="20">
        <f>SUM(I4:I42)</f>
        <v>20877362.70340066</v>
      </c>
      <c r="J3" s="21">
        <f>SUM(J4:J42)</f>
        <v>18856042.486974679</v>
      </c>
      <c r="K3" s="22">
        <f>E3-I3</f>
        <v>-5.1569006592035294</v>
      </c>
      <c r="L3" s="22">
        <f>G3-J3</f>
        <v>2.8925318270921707E-2</v>
      </c>
    </row>
    <row r="4" spans="1:13">
      <c r="A4" s="68">
        <f>RA!A8</f>
        <v>42560</v>
      </c>
      <c r="B4" s="12">
        <v>12</v>
      </c>
      <c r="C4" s="66" t="s">
        <v>6</v>
      </c>
      <c r="D4" s="66"/>
      <c r="E4" s="15">
        <f>VLOOKUP(C4,RA!B8:D35,3,0)</f>
        <v>925988.38729999994</v>
      </c>
      <c r="F4" s="25">
        <f>VLOOKUP(C4,RA!B8:I38,8,0)</f>
        <v>182685.45199999999</v>
      </c>
      <c r="G4" s="16">
        <f t="shared" ref="G4:G42" si="0">E4-F4</f>
        <v>743302.93530000001</v>
      </c>
      <c r="H4" s="27">
        <f>RA!J8</f>
        <v>19.728697951890599</v>
      </c>
      <c r="I4" s="20">
        <f>VLOOKUP(B4,RMS!B:D,3,FALSE)</f>
        <v>925989.38729658094</v>
      </c>
      <c r="J4" s="21">
        <f>VLOOKUP(B4,RMS!B:E,4,FALSE)</f>
        <v>743302.94868376094</v>
      </c>
      <c r="K4" s="22">
        <f t="shared" ref="K4:K42" si="1">E4-I4</f>
        <v>-0.99999658099841326</v>
      </c>
      <c r="L4" s="22">
        <f t="shared" ref="L4:L42" si="2">G4-J4</f>
        <v>-1.3383760931901634E-2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126094.8928</v>
      </c>
      <c r="F5" s="25">
        <f>VLOOKUP(C5,RA!B9:I39,8,0)</f>
        <v>25486.436699999998</v>
      </c>
      <c r="G5" s="16">
        <f t="shared" si="0"/>
        <v>100608.45610000001</v>
      </c>
      <c r="H5" s="27">
        <f>RA!J9</f>
        <v>20.212108622372401</v>
      </c>
      <c r="I5" s="20">
        <f>VLOOKUP(B5,RMS!B:D,3,FALSE)</f>
        <v>126094.94129572601</v>
      </c>
      <c r="J5" s="21">
        <f>VLOOKUP(B5,RMS!B:E,4,FALSE)</f>
        <v>100608.470528205</v>
      </c>
      <c r="K5" s="22">
        <f t="shared" si="1"/>
        <v>-4.8495726005057804E-2</v>
      </c>
      <c r="L5" s="22">
        <f t="shared" si="2"/>
        <v>-1.4428204987780191E-2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189904.82</v>
      </c>
      <c r="F6" s="25">
        <f>VLOOKUP(C6,RA!B10:I40,8,0)</f>
        <v>53764.6037</v>
      </c>
      <c r="G6" s="16">
        <f t="shared" si="0"/>
        <v>136140.2163</v>
      </c>
      <c r="H6" s="27">
        <f>RA!J10</f>
        <v>28.3113423345442</v>
      </c>
      <c r="I6" s="20">
        <f>VLOOKUP(B6,RMS!B:D,3,FALSE)</f>
        <v>189907.385686544</v>
      </c>
      <c r="J6" s="21">
        <f>VLOOKUP(B6,RMS!B:E,4,FALSE)</f>
        <v>136140.22186040401</v>
      </c>
      <c r="K6" s="22">
        <f>E6-I6</f>
        <v>-2.5656865439959802</v>
      </c>
      <c r="L6" s="22">
        <f t="shared" si="2"/>
        <v>-5.5604040098842233E-3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78852.925499999998</v>
      </c>
      <c r="F7" s="25">
        <f>VLOOKUP(C7,RA!B11:I41,8,0)</f>
        <v>10245.146000000001</v>
      </c>
      <c r="G7" s="16">
        <f t="shared" si="0"/>
        <v>68607.779500000004</v>
      </c>
      <c r="H7" s="27">
        <f>RA!J11</f>
        <v>12.992727834809401</v>
      </c>
      <c r="I7" s="20">
        <f>VLOOKUP(B7,RMS!B:D,3,FALSE)</f>
        <v>78853.000664458101</v>
      </c>
      <c r="J7" s="21">
        <f>VLOOKUP(B7,RMS!B:E,4,FALSE)</f>
        <v>68607.779879600595</v>
      </c>
      <c r="K7" s="22">
        <f t="shared" si="1"/>
        <v>-7.5164458103245124E-2</v>
      </c>
      <c r="L7" s="22">
        <f t="shared" si="2"/>
        <v>-3.7960059125907719E-4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322828.69339999999</v>
      </c>
      <c r="F8" s="25">
        <f>VLOOKUP(C8,RA!B12:I42,8,0)</f>
        <v>45016.246899999998</v>
      </c>
      <c r="G8" s="16">
        <f t="shared" si="0"/>
        <v>277812.44649999996</v>
      </c>
      <c r="H8" s="27">
        <f>RA!J12</f>
        <v>13.944314065114</v>
      </c>
      <c r="I8" s="20">
        <f>VLOOKUP(B8,RMS!B:D,3,FALSE)</f>
        <v>322828.71964957297</v>
      </c>
      <c r="J8" s="21">
        <f>VLOOKUP(B8,RMS!B:E,4,FALSE)</f>
        <v>277812.44926752098</v>
      </c>
      <c r="K8" s="22">
        <f t="shared" si="1"/>
        <v>-2.6249572983942926E-2</v>
      </c>
      <c r="L8" s="22">
        <f t="shared" si="2"/>
        <v>-2.7675210149027407E-3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332767.36450000003</v>
      </c>
      <c r="F9" s="25">
        <f>VLOOKUP(C9,RA!B13:I43,8,0)</f>
        <v>80497.199500000002</v>
      </c>
      <c r="G9" s="16">
        <f t="shared" si="0"/>
        <v>252270.16500000004</v>
      </c>
      <c r="H9" s="27">
        <f>RA!J13</f>
        <v>24.190232603173399</v>
      </c>
      <c r="I9" s="20">
        <f>VLOOKUP(B9,RMS!B:D,3,FALSE)</f>
        <v>332767.57741794898</v>
      </c>
      <c r="J9" s="21">
        <f>VLOOKUP(B9,RMS!B:E,4,FALSE)</f>
        <v>252270.16422991501</v>
      </c>
      <c r="K9" s="22">
        <f t="shared" si="1"/>
        <v>-0.21291794895660132</v>
      </c>
      <c r="L9" s="22">
        <f t="shared" si="2"/>
        <v>7.7008502557873726E-4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155098.79130000001</v>
      </c>
      <c r="F10" s="25">
        <f>VLOOKUP(C10,RA!B14:I43,8,0)</f>
        <v>30134.905699999999</v>
      </c>
      <c r="G10" s="16">
        <f t="shared" si="0"/>
        <v>124963.88560000001</v>
      </c>
      <c r="H10" s="27">
        <f>RA!J14</f>
        <v>19.429491002100399</v>
      </c>
      <c r="I10" s="20">
        <f>VLOOKUP(B10,RMS!B:D,3,FALSE)</f>
        <v>155098.79529914499</v>
      </c>
      <c r="J10" s="21">
        <f>VLOOKUP(B10,RMS!B:E,4,FALSE)</f>
        <v>124963.88299059799</v>
      </c>
      <c r="K10" s="22">
        <f t="shared" si="1"/>
        <v>-3.9991449739318341E-3</v>
      </c>
      <c r="L10" s="22">
        <f t="shared" si="2"/>
        <v>2.6094020140590146E-3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132283.1617</v>
      </c>
      <c r="F11" s="25">
        <f>VLOOKUP(C11,RA!B15:I44,8,0)</f>
        <v>9369.4874</v>
      </c>
      <c r="G11" s="16">
        <f t="shared" si="0"/>
        <v>122913.6743</v>
      </c>
      <c r="H11" s="27">
        <f>RA!J15</f>
        <v>7.0829025248494704</v>
      </c>
      <c r="I11" s="20">
        <f>VLOOKUP(B11,RMS!B:D,3,FALSE)</f>
        <v>132283.22727521401</v>
      </c>
      <c r="J11" s="21">
        <f>VLOOKUP(B11,RMS!B:E,4,FALSE)</f>
        <v>122913.674826496</v>
      </c>
      <c r="K11" s="22">
        <f t="shared" si="1"/>
        <v>-6.5575214015552774E-2</v>
      </c>
      <c r="L11" s="22">
        <f t="shared" si="2"/>
        <v>-5.2649600547738373E-4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1277031.7686000001</v>
      </c>
      <c r="F12" s="25">
        <f>VLOOKUP(C12,RA!B16:I45,8,0)</f>
        <v>29524.276600000001</v>
      </c>
      <c r="G12" s="16">
        <f t="shared" si="0"/>
        <v>1247507.4920000001</v>
      </c>
      <c r="H12" s="27">
        <f>RA!J16</f>
        <v>2.3119453506131</v>
      </c>
      <c r="I12" s="20">
        <f>VLOOKUP(B12,RMS!B:D,3,FALSE)</f>
        <v>1277030.1455256401</v>
      </c>
      <c r="J12" s="21">
        <f>VLOOKUP(B12,RMS!B:E,4,FALSE)</f>
        <v>1247507.4913999999</v>
      </c>
      <c r="K12" s="22">
        <f t="shared" si="1"/>
        <v>1.6230743599589914</v>
      </c>
      <c r="L12" s="22">
        <f t="shared" si="2"/>
        <v>6.0000014491379261E-4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568723.19929999998</v>
      </c>
      <c r="F13" s="25">
        <f>VLOOKUP(C13,RA!B17:I46,8,0)</f>
        <v>58951.417000000001</v>
      </c>
      <c r="G13" s="16">
        <f t="shared" si="0"/>
        <v>509771.78229999996</v>
      </c>
      <c r="H13" s="27">
        <f>RA!J17</f>
        <v>10.365572755350801</v>
      </c>
      <c r="I13" s="20">
        <f>VLOOKUP(B13,RMS!B:D,3,FALSE)</f>
        <v>568723.26259743597</v>
      </c>
      <c r="J13" s="21">
        <f>VLOOKUP(B13,RMS!B:E,4,FALSE)</f>
        <v>509771.78208461503</v>
      </c>
      <c r="K13" s="22">
        <f t="shared" si="1"/>
        <v>-6.3297435990534723E-2</v>
      </c>
      <c r="L13" s="22">
        <f t="shared" si="2"/>
        <v>2.1538493456318974E-4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1983672.7263</v>
      </c>
      <c r="F14" s="25">
        <f>VLOOKUP(C14,RA!B18:I47,8,0)</f>
        <v>275710.49979999999</v>
      </c>
      <c r="G14" s="16">
        <f t="shared" si="0"/>
        <v>1707962.2264999999</v>
      </c>
      <c r="H14" s="27">
        <f>RA!J18</f>
        <v>13.898991307616701</v>
      </c>
      <c r="I14" s="20">
        <f>VLOOKUP(B14,RMS!B:D,3,FALSE)</f>
        <v>1983672.38825983</v>
      </c>
      <c r="J14" s="21">
        <f>VLOOKUP(B14,RMS!B:E,4,FALSE)</f>
        <v>1707962.2009692299</v>
      </c>
      <c r="K14" s="22">
        <f t="shared" si="1"/>
        <v>0.33804017002694309</v>
      </c>
      <c r="L14" s="22">
        <f t="shared" si="2"/>
        <v>2.553076995536685E-2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475668.46490000002</v>
      </c>
      <c r="F15" s="25">
        <f>VLOOKUP(C15,RA!B19:I48,8,0)</f>
        <v>25901.411100000001</v>
      </c>
      <c r="G15" s="16">
        <f t="shared" si="0"/>
        <v>449767.05379999999</v>
      </c>
      <c r="H15" s="27">
        <f>RA!J19</f>
        <v>5.4452655602143496</v>
      </c>
      <c r="I15" s="20">
        <f>VLOOKUP(B15,RMS!B:D,3,FALSE)</f>
        <v>475668.49072906002</v>
      </c>
      <c r="J15" s="21">
        <f>VLOOKUP(B15,RMS!B:E,4,FALSE)</f>
        <v>449767.05485555599</v>
      </c>
      <c r="K15" s="22">
        <f t="shared" si="1"/>
        <v>-2.582906000316143E-2</v>
      </c>
      <c r="L15" s="22">
        <f t="shared" si="2"/>
        <v>-1.0555560002103448E-3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1103388.3439</v>
      </c>
      <c r="F16" s="25">
        <f>VLOOKUP(C16,RA!B20:I49,8,0)</f>
        <v>115429.925</v>
      </c>
      <c r="G16" s="16">
        <f t="shared" si="0"/>
        <v>987958.41889999993</v>
      </c>
      <c r="H16" s="27">
        <f>RA!J20</f>
        <v>10.4614051469862</v>
      </c>
      <c r="I16" s="20">
        <f>VLOOKUP(B16,RMS!B:D,3,FALSE)</f>
        <v>1103388.3337999999</v>
      </c>
      <c r="J16" s="21">
        <f>VLOOKUP(B16,RMS!B:E,4,FALSE)</f>
        <v>987958.41890000005</v>
      </c>
      <c r="K16" s="22">
        <f t="shared" si="1"/>
        <v>1.0100000072270632E-2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433647.647</v>
      </c>
      <c r="F17" s="25">
        <f>VLOOKUP(C17,RA!B21:I50,8,0)</f>
        <v>56358.109100000001</v>
      </c>
      <c r="G17" s="16">
        <f t="shared" si="0"/>
        <v>377289.5379</v>
      </c>
      <c r="H17" s="27">
        <f>RA!J21</f>
        <v>12.996290765069</v>
      </c>
      <c r="I17" s="20">
        <f>VLOOKUP(B17,RMS!B:D,3,FALSE)</f>
        <v>433646.72831703298</v>
      </c>
      <c r="J17" s="21">
        <f>VLOOKUP(B17,RMS!B:E,4,FALSE)</f>
        <v>377289.537812775</v>
      </c>
      <c r="K17" s="22">
        <f t="shared" si="1"/>
        <v>0.91868296702159569</v>
      </c>
      <c r="L17" s="22">
        <f t="shared" si="2"/>
        <v>8.7224994786083698E-5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1688675.8400999999</v>
      </c>
      <c r="F18" s="25">
        <f>VLOOKUP(C18,RA!B22:I51,8,0)</f>
        <v>83043.813299999994</v>
      </c>
      <c r="G18" s="16">
        <f t="shared" si="0"/>
        <v>1605632.0267999999</v>
      </c>
      <c r="H18" s="27">
        <f>RA!J22</f>
        <v>4.9176882459029096</v>
      </c>
      <c r="I18" s="20">
        <f>VLOOKUP(B18,RMS!B:D,3,FALSE)</f>
        <v>1688677.2278865101</v>
      </c>
      <c r="J18" s="21">
        <f>VLOOKUP(B18,RMS!B:E,4,FALSE)</f>
        <v>1605632.02655945</v>
      </c>
      <c r="K18" s="22">
        <f t="shared" si="1"/>
        <v>-1.3877865101676434</v>
      </c>
      <c r="L18" s="22">
        <f t="shared" si="2"/>
        <v>2.4054991081357002E-4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2959763.0082</v>
      </c>
      <c r="F19" s="25">
        <f>VLOOKUP(C19,RA!B23:I52,8,0)</f>
        <v>273614.29800000001</v>
      </c>
      <c r="G19" s="16">
        <f t="shared" si="0"/>
        <v>2686148.7102000001</v>
      </c>
      <c r="H19" s="27">
        <f>RA!J23</f>
        <v>9.2444664401154295</v>
      </c>
      <c r="I19" s="20">
        <f>VLOOKUP(B19,RMS!B:D,3,FALSE)</f>
        <v>2959764.3982743602</v>
      </c>
      <c r="J19" s="21">
        <f>VLOOKUP(B19,RMS!B:E,4,FALSE)</f>
        <v>2686148.74058718</v>
      </c>
      <c r="K19" s="22">
        <f t="shared" si="1"/>
        <v>-1.3900743601843715</v>
      </c>
      <c r="L19" s="22">
        <f t="shared" si="2"/>
        <v>-3.0387179926037788E-2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346657.19530000002</v>
      </c>
      <c r="F20" s="25">
        <f>VLOOKUP(C20,RA!B24:I53,8,0)</f>
        <v>57320.975700000003</v>
      </c>
      <c r="G20" s="16">
        <f t="shared" si="0"/>
        <v>289336.21960000001</v>
      </c>
      <c r="H20" s="27">
        <f>RA!J24</f>
        <v>16.535348602931499</v>
      </c>
      <c r="I20" s="20">
        <f>VLOOKUP(B20,RMS!B:D,3,FALSE)</f>
        <v>346657.34228934301</v>
      </c>
      <c r="J20" s="21">
        <f>VLOOKUP(B20,RMS!B:E,4,FALSE)</f>
        <v>289336.21180499799</v>
      </c>
      <c r="K20" s="22">
        <f t="shared" si="1"/>
        <v>-0.14698934298940003</v>
      </c>
      <c r="L20" s="22">
        <f t="shared" si="2"/>
        <v>7.7950020204298198E-3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374763.6974</v>
      </c>
      <c r="F21" s="25">
        <f>VLOOKUP(C21,RA!B25:I54,8,0)</f>
        <v>35562.040699999998</v>
      </c>
      <c r="G21" s="16">
        <f t="shared" si="0"/>
        <v>339201.65669999999</v>
      </c>
      <c r="H21" s="27">
        <f>RA!J25</f>
        <v>9.48919037428624</v>
      </c>
      <c r="I21" s="20">
        <f>VLOOKUP(B21,RMS!B:D,3,FALSE)</f>
        <v>374763.666286211</v>
      </c>
      <c r="J21" s="21">
        <f>VLOOKUP(B21,RMS!B:E,4,FALSE)</f>
        <v>339201.65032937698</v>
      </c>
      <c r="K21" s="22">
        <f t="shared" si="1"/>
        <v>3.1113789009395987E-2</v>
      </c>
      <c r="L21" s="22">
        <f t="shared" si="2"/>
        <v>6.3706230139359832E-3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742847.61089999997</v>
      </c>
      <c r="F22" s="25">
        <f>VLOOKUP(C22,RA!B26:I55,8,0)</f>
        <v>150840.46969999999</v>
      </c>
      <c r="G22" s="16">
        <f t="shared" si="0"/>
        <v>592007.14119999995</v>
      </c>
      <c r="H22" s="27">
        <f>RA!J26</f>
        <v>20.3057083965376</v>
      </c>
      <c r="I22" s="20">
        <f>VLOOKUP(B22,RMS!B:D,3,FALSE)</f>
        <v>742847.45637003996</v>
      </c>
      <c r="J22" s="21">
        <f>VLOOKUP(B22,RMS!B:E,4,FALSE)</f>
        <v>592007.12209180102</v>
      </c>
      <c r="K22" s="22">
        <f t="shared" si="1"/>
        <v>0.15452996001113206</v>
      </c>
      <c r="L22" s="22">
        <f t="shared" si="2"/>
        <v>1.9108198932372034E-2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231658.57889999999</v>
      </c>
      <c r="F23" s="25">
        <f>VLOOKUP(C23,RA!B27:I56,8,0)</f>
        <v>61389.680200000003</v>
      </c>
      <c r="G23" s="16">
        <f t="shared" si="0"/>
        <v>170268.89869999999</v>
      </c>
      <c r="H23" s="27">
        <f>RA!J27</f>
        <v>26.500067682147002</v>
      </c>
      <c r="I23" s="20">
        <f>VLOOKUP(B23,RMS!B:D,3,FALSE)</f>
        <v>231658.31337753599</v>
      </c>
      <c r="J23" s="21">
        <f>VLOOKUP(B23,RMS!B:E,4,FALSE)</f>
        <v>170268.87939195099</v>
      </c>
      <c r="K23" s="22">
        <f t="shared" si="1"/>
        <v>0.26552246400387958</v>
      </c>
      <c r="L23" s="22">
        <f t="shared" si="2"/>
        <v>1.9308048998937011E-2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1097685.8037</v>
      </c>
      <c r="F24" s="25">
        <f>VLOOKUP(C24,RA!B28:I57,8,0)</f>
        <v>78404.097299999994</v>
      </c>
      <c r="G24" s="16">
        <f t="shared" si="0"/>
        <v>1019281.7064</v>
      </c>
      <c r="H24" s="27">
        <f>RA!J28</f>
        <v>7.1426720684298797</v>
      </c>
      <c r="I24" s="20">
        <f>VLOOKUP(B24,RMS!B:D,3,FALSE)</f>
        <v>1097687.4536256599</v>
      </c>
      <c r="J24" s="21">
        <f>VLOOKUP(B24,RMS!B:E,4,FALSE)</f>
        <v>1019281.70778938</v>
      </c>
      <c r="K24" s="22">
        <f t="shared" si="1"/>
        <v>-1.6499256598763168</v>
      </c>
      <c r="L24" s="22">
        <f t="shared" si="2"/>
        <v>-1.3893799623474479E-3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642498.54249999998</v>
      </c>
      <c r="F25" s="25">
        <f>VLOOKUP(C25,RA!B29:I58,8,0)</f>
        <v>112712.20419999999</v>
      </c>
      <c r="G25" s="16">
        <f t="shared" si="0"/>
        <v>529786.33829999994</v>
      </c>
      <c r="H25" s="27">
        <f>RA!J29</f>
        <v>17.5427953130337</v>
      </c>
      <c r="I25" s="20">
        <f>VLOOKUP(B25,RMS!B:D,3,FALSE)</f>
        <v>642498.77917610598</v>
      </c>
      <c r="J25" s="21">
        <f>VLOOKUP(B25,RMS!B:E,4,FALSE)</f>
        <v>529786.31695982302</v>
      </c>
      <c r="K25" s="22">
        <f t="shared" si="1"/>
        <v>-0.23667610599659383</v>
      </c>
      <c r="L25" s="22">
        <f t="shared" si="2"/>
        <v>2.1340176928788424E-2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1318840.5478999999</v>
      </c>
      <c r="F26" s="25">
        <f>VLOOKUP(C26,RA!B30:I59,8,0)</f>
        <v>160172.02129999999</v>
      </c>
      <c r="G26" s="16">
        <f t="shared" si="0"/>
        <v>1158668.5266</v>
      </c>
      <c r="H26" s="27">
        <f>RA!J30</f>
        <v>12.1449117980974</v>
      </c>
      <c r="I26" s="20">
        <f>VLOOKUP(B26,RMS!B:D,3,FALSE)</f>
        <v>1318840.4206318599</v>
      </c>
      <c r="J26" s="21">
        <f>VLOOKUP(B26,RMS!B:E,4,FALSE)</f>
        <v>1158668.51260415</v>
      </c>
      <c r="K26" s="22">
        <f t="shared" si="1"/>
        <v>0.12726813997142017</v>
      </c>
      <c r="L26" s="22">
        <f t="shared" si="2"/>
        <v>1.3995849993079901E-2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942291.21200000006</v>
      </c>
      <c r="F27" s="25">
        <f>VLOOKUP(C27,RA!B31:I60,8,0)</f>
        <v>-273.3415</v>
      </c>
      <c r="G27" s="16">
        <f t="shared" si="0"/>
        <v>942564.55350000004</v>
      </c>
      <c r="H27" s="27">
        <f>RA!J31</f>
        <v>-2.9008176720638001E-2</v>
      </c>
      <c r="I27" s="20">
        <f>VLOOKUP(B27,RMS!B:D,3,FALSE)</f>
        <v>942291.06135309697</v>
      </c>
      <c r="J27" s="21">
        <f>VLOOKUP(B27,RMS!B:E,4,FALSE)</f>
        <v>942564.55316283205</v>
      </c>
      <c r="K27" s="22">
        <f t="shared" si="1"/>
        <v>0.15064690308645368</v>
      </c>
      <c r="L27" s="22">
        <f t="shared" si="2"/>
        <v>3.3716799225658178E-4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120772.82369999999</v>
      </c>
      <c r="F28" s="25">
        <f>VLOOKUP(C28,RA!B32:I61,8,0)</f>
        <v>26759.286899999999</v>
      </c>
      <c r="G28" s="16">
        <f t="shared" si="0"/>
        <v>94013.536800000002</v>
      </c>
      <c r="H28" s="27">
        <f>RA!J32</f>
        <v>22.156712147817402</v>
      </c>
      <c r="I28" s="20">
        <f>VLOOKUP(B28,RMS!B:D,3,FALSE)</f>
        <v>120772.707486589</v>
      </c>
      <c r="J28" s="21">
        <f>VLOOKUP(B28,RMS!B:E,4,FALSE)</f>
        <v>94013.545697869005</v>
      </c>
      <c r="K28" s="22">
        <f t="shared" si="1"/>
        <v>0.11621341099089477</v>
      </c>
      <c r="L28" s="22">
        <f t="shared" si="2"/>
        <v>-8.8978690037038177E-3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203914.7671</v>
      </c>
      <c r="F30" s="25">
        <f>VLOOKUP(C30,RA!B34:I64,8,0)</f>
        <v>29144.708699999999</v>
      </c>
      <c r="G30" s="16">
        <f t="shared" si="0"/>
        <v>174770.05840000001</v>
      </c>
      <c r="H30" s="27">
        <f>RA!J34</f>
        <v>14.2925934764241</v>
      </c>
      <c r="I30" s="20">
        <f>VLOOKUP(B30,RMS!B:D,3,FALSE)</f>
        <v>203914.7659</v>
      </c>
      <c r="J30" s="21">
        <f>VLOOKUP(B30,RMS!B:E,4,FALSE)</f>
        <v>174770.07190000001</v>
      </c>
      <c r="K30" s="22">
        <f t="shared" si="1"/>
        <v>1.1999999987892807E-3</v>
      </c>
      <c r="L30" s="22">
        <f t="shared" si="2"/>
        <v>-1.3500000000931323E-2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220675.28</v>
      </c>
      <c r="F32" s="25">
        <f>VLOOKUP(C32,RA!B34:I65,8,0)</f>
        <v>6304.39</v>
      </c>
      <c r="G32" s="16">
        <f t="shared" si="0"/>
        <v>214370.88999999998</v>
      </c>
      <c r="H32" s="27">
        <f>RA!J34</f>
        <v>14.2925934764241</v>
      </c>
      <c r="I32" s="20">
        <f>VLOOKUP(B32,RMS!B:D,3,FALSE)</f>
        <v>220675.28</v>
      </c>
      <c r="J32" s="21">
        <f>VLOOKUP(B32,RMS!B:E,4,FALSE)</f>
        <v>214370.89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236877.1</v>
      </c>
      <c r="F33" s="25">
        <f>VLOOKUP(C33,RA!B34:I65,8,0)</f>
        <v>-25393.55</v>
      </c>
      <c r="G33" s="16">
        <f t="shared" si="0"/>
        <v>262270.65000000002</v>
      </c>
      <c r="H33" s="27">
        <f>RA!J34</f>
        <v>14.2925934764241</v>
      </c>
      <c r="I33" s="20">
        <f>VLOOKUP(B33,RMS!B:D,3,FALSE)</f>
        <v>236877.1</v>
      </c>
      <c r="J33" s="21">
        <f>VLOOKUP(B33,RMS!B:E,4,FALSE)</f>
        <v>262270.65000000002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593607.75</v>
      </c>
      <c r="F34" s="25">
        <f>VLOOKUP(C34,RA!B34:I66,8,0)</f>
        <v>-16027.96</v>
      </c>
      <c r="G34" s="16">
        <f t="shared" si="0"/>
        <v>609635.71</v>
      </c>
      <c r="H34" s="27">
        <f>RA!J35</f>
        <v>0</v>
      </c>
      <c r="I34" s="20">
        <f>VLOOKUP(B34,RMS!B:D,3,FALSE)</f>
        <v>593607.75</v>
      </c>
      <c r="J34" s="21">
        <f>VLOOKUP(B34,RMS!B:E,4,FALSE)</f>
        <v>609635.71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267784.05</v>
      </c>
      <c r="F35" s="25">
        <f>VLOOKUP(C35,RA!B34:I67,8,0)</f>
        <v>-43894.87</v>
      </c>
      <c r="G35" s="16">
        <f t="shared" si="0"/>
        <v>311678.92</v>
      </c>
      <c r="H35" s="27">
        <f>RA!J34</f>
        <v>14.2925934764241</v>
      </c>
      <c r="I35" s="20">
        <f>VLOOKUP(B35,RMS!B:D,3,FALSE)</f>
        <v>267784.05</v>
      </c>
      <c r="J35" s="21">
        <f>VLOOKUP(B35,RMS!B:E,4,FALSE)</f>
        <v>311678.92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67750.427299999996</v>
      </c>
      <c r="F37" s="25">
        <f>VLOOKUP(C37,RA!B8:I68,8,0)</f>
        <v>4720.7055</v>
      </c>
      <c r="G37" s="16">
        <f t="shared" si="0"/>
        <v>63029.721799999999</v>
      </c>
      <c r="H37" s="27">
        <f>RA!J35</f>
        <v>0</v>
      </c>
      <c r="I37" s="20">
        <f>VLOOKUP(B37,RMS!B:D,3,FALSE)</f>
        <v>67750.427350427402</v>
      </c>
      <c r="J37" s="21">
        <f>VLOOKUP(B37,RMS!B:E,4,FALSE)</f>
        <v>63029.722222222197</v>
      </c>
      <c r="K37" s="22">
        <f t="shared" si="1"/>
        <v>-5.0427406677044928E-5</v>
      </c>
      <c r="L37" s="22">
        <f t="shared" si="2"/>
        <v>-4.2222219781251624E-4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512456.91729999997</v>
      </c>
      <c r="F38" s="25">
        <f>VLOOKUP(C38,RA!B8:I69,8,0)</f>
        <v>30675.684099999999</v>
      </c>
      <c r="G38" s="16">
        <f t="shared" si="0"/>
        <v>481781.23319999996</v>
      </c>
      <c r="H38" s="27">
        <f>RA!J36</f>
        <v>2.85686280765113</v>
      </c>
      <c r="I38" s="20">
        <f>VLOOKUP(B38,RMS!B:D,3,FALSE)</f>
        <v>512456.91190683801</v>
      </c>
      <c r="J38" s="21">
        <f>VLOOKUP(B38,RMS!B:E,4,FALSE)</f>
        <v>481781.23009914497</v>
      </c>
      <c r="K38" s="22">
        <f t="shared" si="1"/>
        <v>5.393161962274462E-3</v>
      </c>
      <c r="L38" s="22">
        <f t="shared" si="2"/>
        <v>3.1008549849502742E-3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113695.83</v>
      </c>
      <c r="F39" s="25">
        <f>VLOOKUP(C39,RA!B9:I70,8,0)</f>
        <v>-10757.88</v>
      </c>
      <c r="G39" s="16">
        <f t="shared" si="0"/>
        <v>124453.71</v>
      </c>
      <c r="H39" s="27">
        <f>RA!J37</f>
        <v>-10.7201371512907</v>
      </c>
      <c r="I39" s="20">
        <f>VLOOKUP(B39,RMS!B:D,3,FALSE)</f>
        <v>113695.83</v>
      </c>
      <c r="J39" s="21">
        <f>VLOOKUP(B39,RMS!B:E,4,FALSE)</f>
        <v>124453.71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70658.2</v>
      </c>
      <c r="F40" s="25">
        <f>VLOOKUP(C40,RA!B10:I71,8,0)</f>
        <v>6798.8</v>
      </c>
      <c r="G40" s="16">
        <f t="shared" si="0"/>
        <v>63859.399999999994</v>
      </c>
      <c r="H40" s="27">
        <f>RA!J38</f>
        <v>-2.7000927801229002</v>
      </c>
      <c r="I40" s="20">
        <f>VLOOKUP(B40,RMS!B:D,3,FALSE)</f>
        <v>70658.2</v>
      </c>
      <c r="J40" s="21">
        <f>VLOOKUP(B40,RMS!B:E,4,FALSE)</f>
        <v>63859.4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-16.3918911525911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17531.1777</v>
      </c>
      <c r="F42" s="25">
        <f>VLOOKUP(C42,RA!B8:I72,8,0)</f>
        <v>1124.3399999999999</v>
      </c>
      <c r="G42" s="16">
        <f t="shared" si="0"/>
        <v>16406.8377</v>
      </c>
      <c r="H42" s="27">
        <f>RA!J39</f>
        <v>-16.3918911525911</v>
      </c>
      <c r="I42" s="20">
        <f>VLOOKUP(B42,RMS!B:D,3,FALSE)</f>
        <v>17531.177671885602</v>
      </c>
      <c r="J42" s="21">
        <f>VLOOKUP(B42,RMS!B:E,4,FALSE)</f>
        <v>16406.837485818</v>
      </c>
      <c r="K42" s="22">
        <f t="shared" si="1"/>
        <v>2.8114398446632549E-5</v>
      </c>
      <c r="L42" s="22">
        <f t="shared" si="2"/>
        <v>2.141820004908368E-4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activeCell="B51" sqref="B51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20877357.546500001</v>
      </c>
      <c r="E7" s="53">
        <v>23705588.2423</v>
      </c>
      <c r="F7" s="54">
        <v>88.069350286134906</v>
      </c>
      <c r="G7" s="53">
        <v>16588042.579299999</v>
      </c>
      <c r="H7" s="54">
        <v>25.857872902693099</v>
      </c>
      <c r="I7" s="53">
        <v>2021315.0305999999</v>
      </c>
      <c r="J7" s="54">
        <v>9.6818528211625399</v>
      </c>
      <c r="K7" s="53">
        <v>1723091.5414</v>
      </c>
      <c r="L7" s="54">
        <v>10.387551955950601</v>
      </c>
      <c r="M7" s="54">
        <v>0.17307466378582201</v>
      </c>
      <c r="N7" s="53">
        <v>168893307.73069999</v>
      </c>
      <c r="O7" s="53">
        <v>4226640235.3270001</v>
      </c>
      <c r="P7" s="53">
        <v>1177053</v>
      </c>
      <c r="Q7" s="53">
        <v>1063394</v>
      </c>
      <c r="R7" s="54">
        <v>10.688324365193001</v>
      </c>
      <c r="S7" s="53">
        <v>17.7369732259295</v>
      </c>
      <c r="T7" s="53">
        <v>17.077438515733601</v>
      </c>
      <c r="U7" s="55">
        <v>3.7184174650032502</v>
      </c>
    </row>
    <row r="8" spans="1:23" ht="12" thickBot="1">
      <c r="A8" s="81">
        <v>42560</v>
      </c>
      <c r="B8" s="69" t="s">
        <v>6</v>
      </c>
      <c r="C8" s="70"/>
      <c r="D8" s="56">
        <v>925988.38729999994</v>
      </c>
      <c r="E8" s="56">
        <v>868145.42660000001</v>
      </c>
      <c r="F8" s="57">
        <v>106.662819261346</v>
      </c>
      <c r="G8" s="56">
        <v>605723.19530000002</v>
      </c>
      <c r="H8" s="57">
        <v>52.873192653845898</v>
      </c>
      <c r="I8" s="56">
        <v>182685.45199999999</v>
      </c>
      <c r="J8" s="57">
        <v>19.728697951890599</v>
      </c>
      <c r="K8" s="56">
        <v>127036.2294</v>
      </c>
      <c r="L8" s="57">
        <v>20.972653909527398</v>
      </c>
      <c r="M8" s="57">
        <v>0.43805788996442002</v>
      </c>
      <c r="N8" s="56">
        <v>6084192.2807999998</v>
      </c>
      <c r="O8" s="56">
        <v>151193259.85179999</v>
      </c>
      <c r="P8" s="56">
        <v>62227</v>
      </c>
      <c r="Q8" s="56">
        <v>59723</v>
      </c>
      <c r="R8" s="57">
        <v>4.19268958357753</v>
      </c>
      <c r="S8" s="56">
        <v>14.8808135905636</v>
      </c>
      <c r="T8" s="56">
        <v>13.852161661336501</v>
      </c>
      <c r="U8" s="58">
        <v>6.9126054363007396</v>
      </c>
    </row>
    <row r="9" spans="1:23" ht="12" thickBot="1">
      <c r="A9" s="82"/>
      <c r="B9" s="69" t="s">
        <v>7</v>
      </c>
      <c r="C9" s="70"/>
      <c r="D9" s="56">
        <v>126094.8928</v>
      </c>
      <c r="E9" s="56">
        <v>170771.63959999999</v>
      </c>
      <c r="F9" s="57">
        <v>73.8383100937329</v>
      </c>
      <c r="G9" s="56">
        <v>109401.0667</v>
      </c>
      <c r="H9" s="57">
        <v>15.2592900632111</v>
      </c>
      <c r="I9" s="56">
        <v>25486.436699999998</v>
      </c>
      <c r="J9" s="57">
        <v>20.212108622372401</v>
      </c>
      <c r="K9" s="56">
        <v>24527.965499999998</v>
      </c>
      <c r="L9" s="57">
        <v>22.420225176835501</v>
      </c>
      <c r="M9" s="57">
        <v>3.9076669444924002E-2</v>
      </c>
      <c r="N9" s="56">
        <v>985014.89540000004</v>
      </c>
      <c r="O9" s="56">
        <v>21392425.9703</v>
      </c>
      <c r="P9" s="56">
        <v>8951</v>
      </c>
      <c r="Q9" s="56">
        <v>8366</v>
      </c>
      <c r="R9" s="57">
        <v>6.9925890509204001</v>
      </c>
      <c r="S9" s="56">
        <v>14.0872408445984</v>
      </c>
      <c r="T9" s="56">
        <v>13.680633014582799</v>
      </c>
      <c r="U9" s="58">
        <v>2.8863553516332998</v>
      </c>
    </row>
    <row r="10" spans="1:23" ht="12" thickBot="1">
      <c r="A10" s="82"/>
      <c r="B10" s="69" t="s">
        <v>8</v>
      </c>
      <c r="C10" s="70"/>
      <c r="D10" s="56">
        <v>189904.82</v>
      </c>
      <c r="E10" s="56">
        <v>278187.63579999999</v>
      </c>
      <c r="F10" s="57">
        <v>68.265010935471594</v>
      </c>
      <c r="G10" s="56">
        <v>172409.99530000001</v>
      </c>
      <c r="H10" s="57">
        <v>10.147221841493799</v>
      </c>
      <c r="I10" s="56">
        <v>53764.6037</v>
      </c>
      <c r="J10" s="57">
        <v>28.3113423345442</v>
      </c>
      <c r="K10" s="56">
        <v>46797.938399999999</v>
      </c>
      <c r="L10" s="57">
        <v>27.143402166776799</v>
      </c>
      <c r="M10" s="57">
        <v>0.14886692743712801</v>
      </c>
      <c r="N10" s="56">
        <v>1429633.9375</v>
      </c>
      <c r="O10" s="56">
        <v>37711560.326899998</v>
      </c>
      <c r="P10" s="56">
        <v>119336</v>
      </c>
      <c r="Q10" s="56">
        <v>108664</v>
      </c>
      <c r="R10" s="57">
        <v>9.8210999042921401</v>
      </c>
      <c r="S10" s="56">
        <v>1.5913456123885501</v>
      </c>
      <c r="T10" s="56">
        <v>1.55339082492822</v>
      </c>
      <c r="U10" s="58">
        <v>2.3850750688508402</v>
      </c>
    </row>
    <row r="11" spans="1:23" ht="12" thickBot="1">
      <c r="A11" s="82"/>
      <c r="B11" s="69" t="s">
        <v>9</v>
      </c>
      <c r="C11" s="70"/>
      <c r="D11" s="56">
        <v>78852.925499999998</v>
      </c>
      <c r="E11" s="56">
        <v>72641.128100000002</v>
      </c>
      <c r="F11" s="57">
        <v>108.55135040227999</v>
      </c>
      <c r="G11" s="56">
        <v>44812.483</v>
      </c>
      <c r="H11" s="57">
        <v>75.961964660605801</v>
      </c>
      <c r="I11" s="56">
        <v>10245.146000000001</v>
      </c>
      <c r="J11" s="57">
        <v>12.992727834809401</v>
      </c>
      <c r="K11" s="56">
        <v>10269.693600000001</v>
      </c>
      <c r="L11" s="57">
        <v>22.917037647746501</v>
      </c>
      <c r="M11" s="57">
        <v>-2.390295266453E-3</v>
      </c>
      <c r="N11" s="56">
        <v>561863.80469999998</v>
      </c>
      <c r="O11" s="56">
        <v>12839144.4296</v>
      </c>
      <c r="P11" s="56">
        <v>7237</v>
      </c>
      <c r="Q11" s="56">
        <v>6789</v>
      </c>
      <c r="R11" s="57">
        <v>6.5989100014729702</v>
      </c>
      <c r="S11" s="56">
        <v>10.895802887937</v>
      </c>
      <c r="T11" s="56">
        <v>9.7094784357048205</v>
      </c>
      <c r="U11" s="58">
        <v>10.8879030249857</v>
      </c>
    </row>
    <row r="12" spans="1:23" ht="12" thickBot="1">
      <c r="A12" s="82"/>
      <c r="B12" s="69" t="s">
        <v>10</v>
      </c>
      <c r="C12" s="70"/>
      <c r="D12" s="56">
        <v>322828.69339999999</v>
      </c>
      <c r="E12" s="56">
        <v>223028.8867</v>
      </c>
      <c r="F12" s="57">
        <v>144.74748010298899</v>
      </c>
      <c r="G12" s="56">
        <v>105282.05250000001</v>
      </c>
      <c r="H12" s="57">
        <v>206.632218630046</v>
      </c>
      <c r="I12" s="56">
        <v>45016.246899999998</v>
      </c>
      <c r="J12" s="57">
        <v>13.944314065114</v>
      </c>
      <c r="K12" s="56">
        <v>17184.7402</v>
      </c>
      <c r="L12" s="57">
        <v>16.322573308494299</v>
      </c>
      <c r="M12" s="57">
        <v>1.6195477136162899</v>
      </c>
      <c r="N12" s="56">
        <v>1917489.3829999999</v>
      </c>
      <c r="O12" s="56">
        <v>46568170.991800003</v>
      </c>
      <c r="P12" s="56">
        <v>3683</v>
      </c>
      <c r="Q12" s="56">
        <v>2966</v>
      </c>
      <c r="R12" s="57">
        <v>24.173971679028998</v>
      </c>
      <c r="S12" s="56">
        <v>87.6537315775183</v>
      </c>
      <c r="T12" s="56">
        <v>76.1567142953473</v>
      </c>
      <c r="U12" s="58">
        <v>13.116403688990101</v>
      </c>
    </row>
    <row r="13" spans="1:23" ht="12" thickBot="1">
      <c r="A13" s="82"/>
      <c r="B13" s="69" t="s">
        <v>11</v>
      </c>
      <c r="C13" s="70"/>
      <c r="D13" s="56">
        <v>332767.36450000003</v>
      </c>
      <c r="E13" s="56">
        <v>402898.2574</v>
      </c>
      <c r="F13" s="57">
        <v>82.593398801828599</v>
      </c>
      <c r="G13" s="56">
        <v>229698.71369999999</v>
      </c>
      <c r="H13" s="57">
        <v>44.871235515325402</v>
      </c>
      <c r="I13" s="56">
        <v>80497.199500000002</v>
      </c>
      <c r="J13" s="57">
        <v>24.190232603173399</v>
      </c>
      <c r="K13" s="56">
        <v>58442.932399999998</v>
      </c>
      <c r="L13" s="57">
        <v>25.443299815918799</v>
      </c>
      <c r="M13" s="57">
        <v>0.37736414300799198</v>
      </c>
      <c r="N13" s="56">
        <v>2424683.0227999999</v>
      </c>
      <c r="O13" s="56">
        <v>65193946.4146</v>
      </c>
      <c r="P13" s="56">
        <v>20452</v>
      </c>
      <c r="Q13" s="56">
        <v>19333</v>
      </c>
      <c r="R13" s="57">
        <v>5.7880308281177202</v>
      </c>
      <c r="S13" s="56">
        <v>16.270651501075701</v>
      </c>
      <c r="T13" s="56">
        <v>15.745407174261601</v>
      </c>
      <c r="U13" s="58">
        <v>3.2281702228047902</v>
      </c>
    </row>
    <row r="14" spans="1:23" ht="12" thickBot="1">
      <c r="A14" s="82"/>
      <c r="B14" s="69" t="s">
        <v>12</v>
      </c>
      <c r="C14" s="70"/>
      <c r="D14" s="56">
        <v>155098.79130000001</v>
      </c>
      <c r="E14" s="56">
        <v>203888.8805</v>
      </c>
      <c r="F14" s="57">
        <v>76.070254993626307</v>
      </c>
      <c r="G14" s="56">
        <v>142308.5577</v>
      </c>
      <c r="H14" s="57">
        <v>8.9876770636401204</v>
      </c>
      <c r="I14" s="56">
        <v>30134.905699999999</v>
      </c>
      <c r="J14" s="57">
        <v>19.429491002100399</v>
      </c>
      <c r="K14" s="56">
        <v>25133.831999999999</v>
      </c>
      <c r="L14" s="57">
        <v>17.661504273681501</v>
      </c>
      <c r="M14" s="57">
        <v>0.198977764313854</v>
      </c>
      <c r="N14" s="56">
        <v>1147622.6266000001</v>
      </c>
      <c r="O14" s="56">
        <v>29720506.6906</v>
      </c>
      <c r="P14" s="56">
        <v>3351</v>
      </c>
      <c r="Q14" s="56">
        <v>2970</v>
      </c>
      <c r="R14" s="57">
        <v>12.8282828282828</v>
      </c>
      <c r="S14" s="56">
        <v>46.284330438674999</v>
      </c>
      <c r="T14" s="56">
        <v>47.865200437710399</v>
      </c>
      <c r="U14" s="58">
        <v>-3.4155619926921399</v>
      </c>
    </row>
    <row r="15" spans="1:23" ht="12" thickBot="1">
      <c r="A15" s="82"/>
      <c r="B15" s="69" t="s">
        <v>13</v>
      </c>
      <c r="C15" s="70"/>
      <c r="D15" s="56">
        <v>132283.1617</v>
      </c>
      <c r="E15" s="56">
        <v>160593.97219999999</v>
      </c>
      <c r="F15" s="57">
        <v>82.371187341488493</v>
      </c>
      <c r="G15" s="56">
        <v>103770.8143</v>
      </c>
      <c r="H15" s="57">
        <v>27.476268344171601</v>
      </c>
      <c r="I15" s="56">
        <v>9369.4874</v>
      </c>
      <c r="J15" s="57">
        <v>7.0829025248494704</v>
      </c>
      <c r="K15" s="56">
        <v>15391.9949</v>
      </c>
      <c r="L15" s="57">
        <v>14.8326820058499</v>
      </c>
      <c r="M15" s="57">
        <v>-0.39127530506133401</v>
      </c>
      <c r="N15" s="56">
        <v>939974.75540000002</v>
      </c>
      <c r="O15" s="56">
        <v>24960742.877900001</v>
      </c>
      <c r="P15" s="56">
        <v>6953</v>
      </c>
      <c r="Q15" s="56">
        <v>6286</v>
      </c>
      <c r="R15" s="57">
        <v>10.6108813235762</v>
      </c>
      <c r="S15" s="56">
        <v>19.025336070760801</v>
      </c>
      <c r="T15" s="56">
        <v>18.588807683741699</v>
      </c>
      <c r="U15" s="58">
        <v>2.2944582182180402</v>
      </c>
    </row>
    <row r="16" spans="1:23" ht="12" thickBot="1">
      <c r="A16" s="82"/>
      <c r="B16" s="69" t="s">
        <v>14</v>
      </c>
      <c r="C16" s="70"/>
      <c r="D16" s="56">
        <v>1277031.7686000001</v>
      </c>
      <c r="E16" s="56">
        <v>1380225.7668000001</v>
      </c>
      <c r="F16" s="57">
        <v>92.523397209193504</v>
      </c>
      <c r="G16" s="56">
        <v>815956.74029999995</v>
      </c>
      <c r="H16" s="57">
        <v>56.5072883803225</v>
      </c>
      <c r="I16" s="56">
        <v>29524.276600000001</v>
      </c>
      <c r="J16" s="57">
        <v>2.3119453506131</v>
      </c>
      <c r="K16" s="56">
        <v>37466.202100000002</v>
      </c>
      <c r="L16" s="57">
        <v>4.5916897611783902</v>
      </c>
      <c r="M16" s="57">
        <v>-0.21197572891969199</v>
      </c>
      <c r="N16" s="56">
        <v>8803005.6517999992</v>
      </c>
      <c r="O16" s="56">
        <v>215190280.9964</v>
      </c>
      <c r="P16" s="56">
        <v>80307</v>
      </c>
      <c r="Q16" s="56">
        <v>70779</v>
      </c>
      <c r="R16" s="57">
        <v>13.4616199720256</v>
      </c>
      <c r="S16" s="56">
        <v>15.9018736673017</v>
      </c>
      <c r="T16" s="56">
        <v>14.781816435665901</v>
      </c>
      <c r="U16" s="58">
        <v>7.04355508708956</v>
      </c>
    </row>
    <row r="17" spans="1:21" ht="12" thickBot="1">
      <c r="A17" s="82"/>
      <c r="B17" s="69" t="s">
        <v>15</v>
      </c>
      <c r="C17" s="70"/>
      <c r="D17" s="56">
        <v>568723.19929999998</v>
      </c>
      <c r="E17" s="56">
        <v>1030550.8275</v>
      </c>
      <c r="F17" s="57">
        <v>55.186331826025302</v>
      </c>
      <c r="G17" s="56">
        <v>421529.125</v>
      </c>
      <c r="H17" s="57">
        <v>34.919075710367601</v>
      </c>
      <c r="I17" s="56">
        <v>58951.417000000001</v>
      </c>
      <c r="J17" s="57">
        <v>10.365572755350801</v>
      </c>
      <c r="K17" s="56">
        <v>54028.831200000001</v>
      </c>
      <c r="L17" s="57">
        <v>12.817342384111701</v>
      </c>
      <c r="M17" s="57">
        <v>9.1110351467311002E-2</v>
      </c>
      <c r="N17" s="56">
        <v>6889302.4303000001</v>
      </c>
      <c r="O17" s="56">
        <v>230066710.45519999</v>
      </c>
      <c r="P17" s="56">
        <v>21130</v>
      </c>
      <c r="Q17" s="56">
        <v>19141</v>
      </c>
      <c r="R17" s="57">
        <v>10.3913066192989</v>
      </c>
      <c r="S17" s="56">
        <v>26.9154377330809</v>
      </c>
      <c r="T17" s="56">
        <v>35.798296651167703</v>
      </c>
      <c r="U17" s="58">
        <v>-33.002840251671202</v>
      </c>
    </row>
    <row r="18" spans="1:21" ht="12" thickBot="1">
      <c r="A18" s="82"/>
      <c r="B18" s="69" t="s">
        <v>16</v>
      </c>
      <c r="C18" s="70"/>
      <c r="D18" s="56">
        <v>1983672.7263</v>
      </c>
      <c r="E18" s="56">
        <v>2477067.7047000001</v>
      </c>
      <c r="F18" s="57">
        <v>80.081490002722603</v>
      </c>
      <c r="G18" s="56">
        <v>1983431.2701000001</v>
      </c>
      <c r="H18" s="57">
        <v>1.2173661050907E-2</v>
      </c>
      <c r="I18" s="56">
        <v>275710.49979999999</v>
      </c>
      <c r="J18" s="57">
        <v>13.898991307616701</v>
      </c>
      <c r="K18" s="56">
        <v>319748.41009999998</v>
      </c>
      <c r="L18" s="57">
        <v>16.120972524743902</v>
      </c>
      <c r="M18" s="57">
        <v>-0.137726753000046</v>
      </c>
      <c r="N18" s="56">
        <v>17226088.932399999</v>
      </c>
      <c r="O18" s="56">
        <v>444449201.2902</v>
      </c>
      <c r="P18" s="56">
        <v>96489</v>
      </c>
      <c r="Q18" s="56">
        <v>89487</v>
      </c>
      <c r="R18" s="57">
        <v>7.82460022126119</v>
      </c>
      <c r="S18" s="56">
        <v>20.558537515157202</v>
      </c>
      <c r="T18" s="56">
        <v>20.410992059181801</v>
      </c>
      <c r="U18" s="58">
        <v>0.71768459145793895</v>
      </c>
    </row>
    <row r="19" spans="1:21" ht="12" thickBot="1">
      <c r="A19" s="82"/>
      <c r="B19" s="69" t="s">
        <v>17</v>
      </c>
      <c r="C19" s="70"/>
      <c r="D19" s="56">
        <v>475668.46490000002</v>
      </c>
      <c r="E19" s="56">
        <v>738349.73510000005</v>
      </c>
      <c r="F19" s="57">
        <v>64.423191651254101</v>
      </c>
      <c r="G19" s="56">
        <v>437099.51069999998</v>
      </c>
      <c r="H19" s="57">
        <v>8.8238383379183301</v>
      </c>
      <c r="I19" s="56">
        <v>25901.411100000001</v>
      </c>
      <c r="J19" s="57">
        <v>5.4452655602143496</v>
      </c>
      <c r="K19" s="56">
        <v>39472.872499999998</v>
      </c>
      <c r="L19" s="57">
        <v>9.0306375399015106</v>
      </c>
      <c r="M19" s="57">
        <v>-0.34381742549899302</v>
      </c>
      <c r="N19" s="56">
        <v>4183404.6217</v>
      </c>
      <c r="O19" s="56">
        <v>131193546.4409</v>
      </c>
      <c r="P19" s="56">
        <v>10457</v>
      </c>
      <c r="Q19" s="56">
        <v>9516</v>
      </c>
      <c r="R19" s="57">
        <v>9.8886086591004592</v>
      </c>
      <c r="S19" s="56">
        <v>45.488042928182097</v>
      </c>
      <c r="T19" s="56">
        <v>41.150843568726401</v>
      </c>
      <c r="U19" s="58">
        <v>9.5348119643296805</v>
      </c>
    </row>
    <row r="20" spans="1:21" ht="12" thickBot="1">
      <c r="A20" s="82"/>
      <c r="B20" s="69" t="s">
        <v>18</v>
      </c>
      <c r="C20" s="70"/>
      <c r="D20" s="56">
        <v>1103388.3439</v>
      </c>
      <c r="E20" s="56">
        <v>1316923.8315999999</v>
      </c>
      <c r="F20" s="57">
        <v>83.785281838163399</v>
      </c>
      <c r="G20" s="56">
        <v>880847.7916</v>
      </c>
      <c r="H20" s="57">
        <v>25.2643594525872</v>
      </c>
      <c r="I20" s="56">
        <v>115429.925</v>
      </c>
      <c r="J20" s="57">
        <v>10.4614051469862</v>
      </c>
      <c r="K20" s="56">
        <v>84271.611499999999</v>
      </c>
      <c r="L20" s="57">
        <v>9.5671025463918493</v>
      </c>
      <c r="M20" s="57">
        <v>0.369736770727352</v>
      </c>
      <c r="N20" s="56">
        <v>9588875.4057999998</v>
      </c>
      <c r="O20" s="56">
        <v>240211078.23859999</v>
      </c>
      <c r="P20" s="56">
        <v>49302</v>
      </c>
      <c r="Q20" s="56">
        <v>44115</v>
      </c>
      <c r="R20" s="57">
        <v>11.757905474328499</v>
      </c>
      <c r="S20" s="56">
        <v>22.380194391708301</v>
      </c>
      <c r="T20" s="56">
        <v>23.371005540065699</v>
      </c>
      <c r="U20" s="58">
        <v>-4.4271784731439903</v>
      </c>
    </row>
    <row r="21" spans="1:21" ht="12" thickBot="1">
      <c r="A21" s="82"/>
      <c r="B21" s="69" t="s">
        <v>19</v>
      </c>
      <c r="C21" s="70"/>
      <c r="D21" s="56">
        <v>433647.647</v>
      </c>
      <c r="E21" s="56">
        <v>462747.3357</v>
      </c>
      <c r="F21" s="57">
        <v>93.711538359052696</v>
      </c>
      <c r="G21" s="56">
        <v>362499.25069999998</v>
      </c>
      <c r="H21" s="57">
        <v>19.627184376963498</v>
      </c>
      <c r="I21" s="56">
        <v>56358.109100000001</v>
      </c>
      <c r="J21" s="57">
        <v>12.996290765069</v>
      </c>
      <c r="K21" s="56">
        <v>41969.988799999999</v>
      </c>
      <c r="L21" s="57">
        <v>11.577951876853399</v>
      </c>
      <c r="M21" s="57">
        <v>0.342819255172163</v>
      </c>
      <c r="N21" s="56">
        <v>3359963.8651999999</v>
      </c>
      <c r="O21" s="56">
        <v>80183769.044100001</v>
      </c>
      <c r="P21" s="56">
        <v>38302</v>
      </c>
      <c r="Q21" s="56">
        <v>35871</v>
      </c>
      <c r="R21" s="57">
        <v>6.7770622508432901</v>
      </c>
      <c r="S21" s="56">
        <v>11.321801655266</v>
      </c>
      <c r="T21" s="56">
        <v>11.0576400908812</v>
      </c>
      <c r="U21" s="58">
        <v>2.3332113777312302</v>
      </c>
    </row>
    <row r="22" spans="1:21" ht="12" thickBot="1">
      <c r="A22" s="82"/>
      <c r="B22" s="69" t="s">
        <v>20</v>
      </c>
      <c r="C22" s="70"/>
      <c r="D22" s="56">
        <v>1688675.8400999999</v>
      </c>
      <c r="E22" s="56">
        <v>1876127.6274999999</v>
      </c>
      <c r="F22" s="57">
        <v>90.008580191861199</v>
      </c>
      <c r="G22" s="56">
        <v>1265727.7625</v>
      </c>
      <c r="H22" s="57">
        <v>33.415406545607802</v>
      </c>
      <c r="I22" s="56">
        <v>83043.813299999994</v>
      </c>
      <c r="J22" s="57">
        <v>4.9176882459029096</v>
      </c>
      <c r="K22" s="56">
        <v>90956.241099999999</v>
      </c>
      <c r="L22" s="57">
        <v>7.1860824890455097</v>
      </c>
      <c r="M22" s="57">
        <v>-8.6991587430496994E-2</v>
      </c>
      <c r="N22" s="56">
        <v>12905697.2566</v>
      </c>
      <c r="O22" s="56">
        <v>278161787.9964</v>
      </c>
      <c r="P22" s="56">
        <v>97781</v>
      </c>
      <c r="Q22" s="56">
        <v>86103</v>
      </c>
      <c r="R22" s="57">
        <v>13.562825917796101</v>
      </c>
      <c r="S22" s="56">
        <v>17.269979240343201</v>
      </c>
      <c r="T22" s="56">
        <v>16.6052075502596</v>
      </c>
      <c r="U22" s="58">
        <v>3.8492906148416899</v>
      </c>
    </row>
    <row r="23" spans="1:21" ht="12" thickBot="1">
      <c r="A23" s="82"/>
      <c r="B23" s="69" t="s">
        <v>21</v>
      </c>
      <c r="C23" s="70"/>
      <c r="D23" s="56">
        <v>2959763.0082</v>
      </c>
      <c r="E23" s="56">
        <v>3655046.3777999999</v>
      </c>
      <c r="F23" s="57">
        <v>80.9774405648309</v>
      </c>
      <c r="G23" s="56">
        <v>2463251.3968000002</v>
      </c>
      <c r="H23" s="57">
        <v>20.1567575297031</v>
      </c>
      <c r="I23" s="56">
        <v>273614.29800000001</v>
      </c>
      <c r="J23" s="57">
        <v>9.2444664401154295</v>
      </c>
      <c r="K23" s="56">
        <v>228273.35209999999</v>
      </c>
      <c r="L23" s="57">
        <v>9.2671561009383403</v>
      </c>
      <c r="M23" s="57">
        <v>0.1986256629733</v>
      </c>
      <c r="N23" s="56">
        <v>23203714.763</v>
      </c>
      <c r="O23" s="56">
        <v>618859156.43369997</v>
      </c>
      <c r="P23" s="56">
        <v>101103</v>
      </c>
      <c r="Q23" s="56">
        <v>93825</v>
      </c>
      <c r="R23" s="57">
        <v>7.7569944044764103</v>
      </c>
      <c r="S23" s="56">
        <v>29.274729812171699</v>
      </c>
      <c r="T23" s="56">
        <v>28.1737927258193</v>
      </c>
      <c r="U23" s="58">
        <v>3.7607079328009898</v>
      </c>
    </row>
    <row r="24" spans="1:21" ht="12" thickBot="1">
      <c r="A24" s="82"/>
      <c r="B24" s="69" t="s">
        <v>22</v>
      </c>
      <c r="C24" s="70"/>
      <c r="D24" s="56">
        <v>346657.19530000002</v>
      </c>
      <c r="E24" s="56">
        <v>361516.83519999997</v>
      </c>
      <c r="F24" s="57">
        <v>95.889640964637493</v>
      </c>
      <c r="G24" s="56">
        <v>283238.6544</v>
      </c>
      <c r="H24" s="57">
        <v>22.390496464666199</v>
      </c>
      <c r="I24" s="56">
        <v>57320.975700000003</v>
      </c>
      <c r="J24" s="57">
        <v>16.535348602931499</v>
      </c>
      <c r="K24" s="56">
        <v>43648.861499999999</v>
      </c>
      <c r="L24" s="57">
        <v>15.4106301600902</v>
      </c>
      <c r="M24" s="57">
        <v>0.31322957186409101</v>
      </c>
      <c r="N24" s="56">
        <v>2814724.5973999999</v>
      </c>
      <c r="O24" s="56">
        <v>58055850.612400003</v>
      </c>
      <c r="P24" s="56">
        <v>30727</v>
      </c>
      <c r="Q24" s="56">
        <v>27487</v>
      </c>
      <c r="R24" s="57">
        <v>11.787390402735801</v>
      </c>
      <c r="S24" s="56">
        <v>11.2818431770104</v>
      </c>
      <c r="T24" s="56">
        <v>10.7493277440245</v>
      </c>
      <c r="U24" s="58">
        <v>4.7201102216269897</v>
      </c>
    </row>
    <row r="25" spans="1:21" ht="12" thickBot="1">
      <c r="A25" s="82"/>
      <c r="B25" s="69" t="s">
        <v>23</v>
      </c>
      <c r="C25" s="70"/>
      <c r="D25" s="56">
        <v>374763.6974</v>
      </c>
      <c r="E25" s="56">
        <v>402849.89750000002</v>
      </c>
      <c r="F25" s="57">
        <v>93.028122813410903</v>
      </c>
      <c r="G25" s="56">
        <v>307398.44959999999</v>
      </c>
      <c r="H25" s="57">
        <v>21.914634861580701</v>
      </c>
      <c r="I25" s="56">
        <v>35562.040699999998</v>
      </c>
      <c r="J25" s="57">
        <v>9.48919037428624</v>
      </c>
      <c r="K25" s="56">
        <v>20915.288100000002</v>
      </c>
      <c r="L25" s="57">
        <v>6.8039666846777802</v>
      </c>
      <c r="M25" s="57">
        <v>0.70028930655753197</v>
      </c>
      <c r="N25" s="56">
        <v>2696543.6444999999</v>
      </c>
      <c r="O25" s="56">
        <v>70990895.036400005</v>
      </c>
      <c r="P25" s="56">
        <v>23184</v>
      </c>
      <c r="Q25" s="56">
        <v>18827</v>
      </c>
      <c r="R25" s="57">
        <v>23.1422956392415</v>
      </c>
      <c r="S25" s="56">
        <v>16.164755753968301</v>
      </c>
      <c r="T25" s="56">
        <v>15.5924364635895</v>
      </c>
      <c r="U25" s="58">
        <v>3.5405378162811498</v>
      </c>
    </row>
    <row r="26" spans="1:21" ht="12" thickBot="1">
      <c r="A26" s="82"/>
      <c r="B26" s="69" t="s">
        <v>24</v>
      </c>
      <c r="C26" s="70"/>
      <c r="D26" s="56">
        <v>742847.61089999997</v>
      </c>
      <c r="E26" s="56">
        <v>904510.69369999995</v>
      </c>
      <c r="F26" s="57">
        <v>82.127012546562696</v>
      </c>
      <c r="G26" s="56">
        <v>546185.77410000004</v>
      </c>
      <c r="H26" s="57">
        <v>36.006400409102099</v>
      </c>
      <c r="I26" s="56">
        <v>150840.46969999999</v>
      </c>
      <c r="J26" s="57">
        <v>20.3057083965376</v>
      </c>
      <c r="K26" s="56">
        <v>102328.1666</v>
      </c>
      <c r="L26" s="57">
        <v>18.7350479365039</v>
      </c>
      <c r="M26" s="57">
        <v>0.47408553003430798</v>
      </c>
      <c r="N26" s="56">
        <v>5640752.0122999996</v>
      </c>
      <c r="O26" s="56">
        <v>136653989.99970001</v>
      </c>
      <c r="P26" s="56">
        <v>52121</v>
      </c>
      <c r="Q26" s="56">
        <v>44603</v>
      </c>
      <c r="R26" s="57">
        <v>16.8553684729727</v>
      </c>
      <c r="S26" s="56">
        <v>14.252366817597499</v>
      </c>
      <c r="T26" s="56">
        <v>14.656424962446501</v>
      </c>
      <c r="U26" s="58">
        <v>-2.83502487706158</v>
      </c>
    </row>
    <row r="27" spans="1:21" ht="12" thickBot="1">
      <c r="A27" s="82"/>
      <c r="B27" s="69" t="s">
        <v>25</v>
      </c>
      <c r="C27" s="70"/>
      <c r="D27" s="56">
        <v>231658.57889999999</v>
      </c>
      <c r="E27" s="56">
        <v>356264.78460000001</v>
      </c>
      <c r="F27" s="57">
        <v>65.024270967476397</v>
      </c>
      <c r="G27" s="56">
        <v>260247.73490000001</v>
      </c>
      <c r="H27" s="57">
        <v>-10.985362086238901</v>
      </c>
      <c r="I27" s="56">
        <v>61389.680200000003</v>
      </c>
      <c r="J27" s="57">
        <v>26.500067682147002</v>
      </c>
      <c r="K27" s="56">
        <v>71862.899300000005</v>
      </c>
      <c r="L27" s="57">
        <v>27.613266001186599</v>
      </c>
      <c r="M27" s="57">
        <v>-0.14573888894015199</v>
      </c>
      <c r="N27" s="56">
        <v>2206200.1921999999</v>
      </c>
      <c r="O27" s="56">
        <v>46344696.069700003</v>
      </c>
      <c r="P27" s="56">
        <v>30091</v>
      </c>
      <c r="Q27" s="56">
        <v>28584</v>
      </c>
      <c r="R27" s="57">
        <v>5.2721802406940901</v>
      </c>
      <c r="S27" s="56">
        <v>7.6986002093649297</v>
      </c>
      <c r="T27" s="56">
        <v>7.5388362160649303</v>
      </c>
      <c r="U27" s="58">
        <v>2.07523431474791</v>
      </c>
    </row>
    <row r="28" spans="1:21" ht="12" thickBot="1">
      <c r="A28" s="82"/>
      <c r="B28" s="69" t="s">
        <v>26</v>
      </c>
      <c r="C28" s="70"/>
      <c r="D28" s="56">
        <v>1097685.8037</v>
      </c>
      <c r="E28" s="56">
        <v>1109717.9813999999</v>
      </c>
      <c r="F28" s="57">
        <v>98.915744549365598</v>
      </c>
      <c r="G28" s="56">
        <v>826167.33259999997</v>
      </c>
      <c r="H28" s="57">
        <v>32.864827788035903</v>
      </c>
      <c r="I28" s="56">
        <v>78404.097299999994</v>
      </c>
      <c r="J28" s="57">
        <v>7.1426720684298797</v>
      </c>
      <c r="K28" s="56">
        <v>34763.141799999998</v>
      </c>
      <c r="L28" s="57">
        <v>4.2077603928732197</v>
      </c>
      <c r="M28" s="57">
        <v>1.25538007327059</v>
      </c>
      <c r="N28" s="56">
        <v>8446113.2842999995</v>
      </c>
      <c r="O28" s="56">
        <v>197228775.9201</v>
      </c>
      <c r="P28" s="56">
        <v>45962</v>
      </c>
      <c r="Q28" s="56">
        <v>39693</v>
      </c>
      <c r="R28" s="57">
        <v>15.793716776257799</v>
      </c>
      <c r="S28" s="56">
        <v>23.8824638549236</v>
      </c>
      <c r="T28" s="56">
        <v>23.285632610283901</v>
      </c>
      <c r="U28" s="58">
        <v>2.4990354775169399</v>
      </c>
    </row>
    <row r="29" spans="1:21" ht="12" thickBot="1">
      <c r="A29" s="82"/>
      <c r="B29" s="69" t="s">
        <v>27</v>
      </c>
      <c r="C29" s="70"/>
      <c r="D29" s="56">
        <v>642498.54249999998</v>
      </c>
      <c r="E29" s="56">
        <v>734350.31790000002</v>
      </c>
      <c r="F29" s="57">
        <v>87.492103814611795</v>
      </c>
      <c r="G29" s="56">
        <v>624062.27269999997</v>
      </c>
      <c r="H29" s="57">
        <v>2.9542355957900899</v>
      </c>
      <c r="I29" s="56">
        <v>112712.20419999999</v>
      </c>
      <c r="J29" s="57">
        <v>17.5427953130337</v>
      </c>
      <c r="K29" s="56">
        <v>86882.563500000004</v>
      </c>
      <c r="L29" s="57">
        <v>13.9220983707449</v>
      </c>
      <c r="M29" s="57">
        <v>0.29729372223230999</v>
      </c>
      <c r="N29" s="56">
        <v>5173399.1445000004</v>
      </c>
      <c r="O29" s="56">
        <v>145010285.8427</v>
      </c>
      <c r="P29" s="56">
        <v>100222</v>
      </c>
      <c r="Q29" s="56">
        <v>93216</v>
      </c>
      <c r="R29" s="57">
        <v>7.5158771026433202</v>
      </c>
      <c r="S29" s="56">
        <v>6.4107535521143104</v>
      </c>
      <c r="T29" s="56">
        <v>6.0652726484723702</v>
      </c>
      <c r="U29" s="58">
        <v>5.3890841510823702</v>
      </c>
    </row>
    <row r="30" spans="1:21" ht="12" thickBot="1">
      <c r="A30" s="82"/>
      <c r="B30" s="69" t="s">
        <v>28</v>
      </c>
      <c r="C30" s="70"/>
      <c r="D30" s="56">
        <v>1318840.5478999999</v>
      </c>
      <c r="E30" s="56">
        <v>1577060.4508</v>
      </c>
      <c r="F30" s="57">
        <v>83.626505707564206</v>
      </c>
      <c r="G30" s="56">
        <v>1138670.7365999999</v>
      </c>
      <c r="H30" s="57">
        <v>15.822819144186999</v>
      </c>
      <c r="I30" s="56">
        <v>160172.02129999999</v>
      </c>
      <c r="J30" s="57">
        <v>12.1449117980974</v>
      </c>
      <c r="K30" s="56">
        <v>114636.7475</v>
      </c>
      <c r="L30" s="57">
        <v>10.067594065190301</v>
      </c>
      <c r="M30" s="57">
        <v>0.39721358807741802</v>
      </c>
      <c r="N30" s="56">
        <v>10338757.0328</v>
      </c>
      <c r="O30" s="56">
        <v>228631288.50400001</v>
      </c>
      <c r="P30" s="56">
        <v>88197</v>
      </c>
      <c r="Q30" s="56">
        <v>79842</v>
      </c>
      <c r="R30" s="57">
        <v>10.464417224017399</v>
      </c>
      <c r="S30" s="56">
        <v>14.953349296461299</v>
      </c>
      <c r="T30" s="56">
        <v>14.364647413641899</v>
      </c>
      <c r="U30" s="58">
        <v>3.9369232347077001</v>
      </c>
    </row>
    <row r="31" spans="1:21" ht="12" thickBot="1">
      <c r="A31" s="82"/>
      <c r="B31" s="69" t="s">
        <v>29</v>
      </c>
      <c r="C31" s="70"/>
      <c r="D31" s="56">
        <v>942291.21200000006</v>
      </c>
      <c r="E31" s="56">
        <v>1433023.8742</v>
      </c>
      <c r="F31" s="57">
        <v>65.755444062370799</v>
      </c>
      <c r="G31" s="56">
        <v>962926.64659999998</v>
      </c>
      <c r="H31" s="57">
        <v>-2.14299133509929</v>
      </c>
      <c r="I31" s="56">
        <v>-273.3415</v>
      </c>
      <c r="J31" s="57">
        <v>-2.9008176720638001E-2</v>
      </c>
      <c r="K31" s="56">
        <v>14381.308199999999</v>
      </c>
      <c r="L31" s="57">
        <v>1.4934998684249701</v>
      </c>
      <c r="M31" s="57">
        <v>-1.01900672012578</v>
      </c>
      <c r="N31" s="56">
        <v>10737713.1459</v>
      </c>
      <c r="O31" s="56">
        <v>246380527.11880001</v>
      </c>
      <c r="P31" s="56">
        <v>39296</v>
      </c>
      <c r="Q31" s="56">
        <v>31389</v>
      </c>
      <c r="R31" s="57">
        <v>25.1903533084839</v>
      </c>
      <c r="S31" s="56">
        <v>23.979316266286599</v>
      </c>
      <c r="T31" s="56">
        <v>27.291017557105999</v>
      </c>
      <c r="U31" s="58">
        <v>-13.810657710350901</v>
      </c>
    </row>
    <row r="32" spans="1:21" ht="12" thickBot="1">
      <c r="A32" s="82"/>
      <c r="B32" s="69" t="s">
        <v>30</v>
      </c>
      <c r="C32" s="70"/>
      <c r="D32" s="56">
        <v>120772.82369999999</v>
      </c>
      <c r="E32" s="56">
        <v>138597.36429999999</v>
      </c>
      <c r="F32" s="57">
        <v>87.139336530658696</v>
      </c>
      <c r="G32" s="56">
        <v>118033.9449</v>
      </c>
      <c r="H32" s="57">
        <v>2.3204162178265002</v>
      </c>
      <c r="I32" s="56">
        <v>26759.286899999999</v>
      </c>
      <c r="J32" s="57">
        <v>22.156712147817402</v>
      </c>
      <c r="K32" s="56">
        <v>31089.709599999998</v>
      </c>
      <c r="L32" s="57">
        <v>26.339634438499601</v>
      </c>
      <c r="M32" s="57">
        <v>-0.139287975208363</v>
      </c>
      <c r="N32" s="56">
        <v>1040670.8085</v>
      </c>
      <c r="O32" s="56">
        <v>23809267.275899999</v>
      </c>
      <c r="P32" s="56">
        <v>23584</v>
      </c>
      <c r="Q32" s="56">
        <v>21722</v>
      </c>
      <c r="R32" s="57">
        <v>8.5719547003038308</v>
      </c>
      <c r="S32" s="56">
        <v>5.1209643699117997</v>
      </c>
      <c r="T32" s="56">
        <v>5.0401013580701601</v>
      </c>
      <c r="U32" s="58">
        <v>1.57905827888112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18.221</v>
      </c>
      <c r="O33" s="56">
        <v>343.51960000000003</v>
      </c>
      <c r="P33" s="59"/>
      <c r="Q33" s="56">
        <v>1</v>
      </c>
      <c r="R33" s="59"/>
      <c r="S33" s="59"/>
      <c r="T33" s="56">
        <v>7.9645999999999999</v>
      </c>
      <c r="U33" s="60"/>
    </row>
    <row r="34" spans="1:21" ht="12" thickBot="1">
      <c r="A34" s="82"/>
      <c r="B34" s="69" t="s">
        <v>31</v>
      </c>
      <c r="C34" s="70"/>
      <c r="D34" s="56">
        <v>203914.7671</v>
      </c>
      <c r="E34" s="56">
        <v>249450.1924</v>
      </c>
      <c r="F34" s="57">
        <v>81.745684434276697</v>
      </c>
      <c r="G34" s="56">
        <v>201697.88070000001</v>
      </c>
      <c r="H34" s="57">
        <v>1.0991123914174199</v>
      </c>
      <c r="I34" s="56">
        <v>29144.708699999999</v>
      </c>
      <c r="J34" s="57">
        <v>14.2925934764241</v>
      </c>
      <c r="K34" s="56">
        <v>13861.1726</v>
      </c>
      <c r="L34" s="57">
        <v>6.8722450389137899</v>
      </c>
      <c r="M34" s="57">
        <v>1.1026149475983</v>
      </c>
      <c r="N34" s="56">
        <v>1681366.0175999999</v>
      </c>
      <c r="O34" s="56">
        <v>38097156.968199998</v>
      </c>
      <c r="P34" s="56">
        <v>13078</v>
      </c>
      <c r="Q34" s="56">
        <v>11428</v>
      </c>
      <c r="R34" s="57">
        <v>14.438221911095599</v>
      </c>
      <c r="S34" s="56">
        <v>15.592198126624901</v>
      </c>
      <c r="T34" s="56">
        <v>20.2581011463073</v>
      </c>
      <c r="U34" s="58">
        <v>-29.9246006354618</v>
      </c>
    </row>
    <row r="35" spans="1:21" ht="12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6">
        <v>1</v>
      </c>
      <c r="R35" s="59"/>
      <c r="S35" s="59"/>
      <c r="T35" s="56">
        <v>5.0427</v>
      </c>
      <c r="U35" s="60"/>
    </row>
    <row r="36" spans="1:21" ht="12" thickBot="1">
      <c r="A36" s="82"/>
      <c r="B36" s="69" t="s">
        <v>64</v>
      </c>
      <c r="C36" s="70"/>
      <c r="D36" s="56">
        <v>220675.28</v>
      </c>
      <c r="E36" s="59"/>
      <c r="F36" s="59"/>
      <c r="G36" s="56">
        <v>91669.29</v>
      </c>
      <c r="H36" s="57">
        <v>140.72977984230101</v>
      </c>
      <c r="I36" s="56">
        <v>6304.39</v>
      </c>
      <c r="J36" s="57">
        <v>2.85686280765113</v>
      </c>
      <c r="K36" s="56">
        <v>2680.19</v>
      </c>
      <c r="L36" s="57">
        <v>2.9237599636693998</v>
      </c>
      <c r="M36" s="57">
        <v>1.35221756666505</v>
      </c>
      <c r="N36" s="56">
        <v>1309274.76</v>
      </c>
      <c r="O36" s="56">
        <v>30779523.010000002</v>
      </c>
      <c r="P36" s="56">
        <v>120</v>
      </c>
      <c r="Q36" s="56">
        <v>105</v>
      </c>
      <c r="R36" s="57">
        <v>14.285714285714301</v>
      </c>
      <c r="S36" s="56">
        <v>1838.96066666667</v>
      </c>
      <c r="T36" s="56">
        <v>1514.61123809524</v>
      </c>
      <c r="U36" s="58">
        <v>17.637649050936499</v>
      </c>
    </row>
    <row r="37" spans="1:21" ht="12" thickBot="1">
      <c r="A37" s="82"/>
      <c r="B37" s="69" t="s">
        <v>35</v>
      </c>
      <c r="C37" s="70"/>
      <c r="D37" s="56">
        <v>236877.1</v>
      </c>
      <c r="E37" s="59"/>
      <c r="F37" s="59"/>
      <c r="G37" s="56">
        <v>200823.16</v>
      </c>
      <c r="H37" s="57">
        <v>17.953078718609898</v>
      </c>
      <c r="I37" s="56">
        <v>-25393.55</v>
      </c>
      <c r="J37" s="57">
        <v>-10.7201371512907</v>
      </c>
      <c r="K37" s="56">
        <v>-29522.27</v>
      </c>
      <c r="L37" s="57">
        <v>-14.7006301464433</v>
      </c>
      <c r="M37" s="57">
        <v>-0.13985103449023401</v>
      </c>
      <c r="N37" s="56">
        <v>2651598.59</v>
      </c>
      <c r="O37" s="56">
        <v>82591815.010000005</v>
      </c>
      <c r="P37" s="56">
        <v>125</v>
      </c>
      <c r="Q37" s="56">
        <v>86</v>
      </c>
      <c r="R37" s="57">
        <v>45.348837209302303</v>
      </c>
      <c r="S37" s="56">
        <v>1895.0168000000001</v>
      </c>
      <c r="T37" s="56">
        <v>2086.22627906977</v>
      </c>
      <c r="U37" s="58">
        <v>-10.090120523985201</v>
      </c>
    </row>
    <row r="38" spans="1:21" ht="12" thickBot="1">
      <c r="A38" s="82"/>
      <c r="B38" s="69" t="s">
        <v>36</v>
      </c>
      <c r="C38" s="70"/>
      <c r="D38" s="56">
        <v>593607.75</v>
      </c>
      <c r="E38" s="59"/>
      <c r="F38" s="59"/>
      <c r="G38" s="56">
        <v>112190.25</v>
      </c>
      <c r="H38" s="57">
        <v>429.10814442431501</v>
      </c>
      <c r="I38" s="56">
        <v>-16027.96</v>
      </c>
      <c r="J38" s="57">
        <v>-2.7000927801229002</v>
      </c>
      <c r="K38" s="56">
        <v>-6676.4</v>
      </c>
      <c r="L38" s="57">
        <v>-5.9509627619155898</v>
      </c>
      <c r="M38" s="57">
        <v>1.40068899406866</v>
      </c>
      <c r="N38" s="56">
        <v>3959088.84</v>
      </c>
      <c r="O38" s="56">
        <v>68458606.959999993</v>
      </c>
      <c r="P38" s="56">
        <v>229</v>
      </c>
      <c r="Q38" s="56">
        <v>122</v>
      </c>
      <c r="R38" s="57">
        <v>87.704918032786907</v>
      </c>
      <c r="S38" s="56">
        <v>2592.17358078603</v>
      </c>
      <c r="T38" s="56">
        <v>2568.3553278688501</v>
      </c>
      <c r="U38" s="58">
        <v>0.91885254497315105</v>
      </c>
    </row>
    <row r="39" spans="1:21" ht="12" thickBot="1">
      <c r="A39" s="82"/>
      <c r="B39" s="69" t="s">
        <v>37</v>
      </c>
      <c r="C39" s="70"/>
      <c r="D39" s="56">
        <v>267784.05</v>
      </c>
      <c r="E39" s="59"/>
      <c r="F39" s="59"/>
      <c r="G39" s="56">
        <v>168310.55</v>
      </c>
      <c r="H39" s="57">
        <v>59.101167455040702</v>
      </c>
      <c r="I39" s="56">
        <v>-43894.87</v>
      </c>
      <c r="J39" s="57">
        <v>-16.3918911525911</v>
      </c>
      <c r="K39" s="56">
        <v>-29418.35</v>
      </c>
      <c r="L39" s="57">
        <v>-17.4786131944789</v>
      </c>
      <c r="M39" s="57">
        <v>0.49209150071299002</v>
      </c>
      <c r="N39" s="56">
        <v>2607409.58</v>
      </c>
      <c r="O39" s="56">
        <v>54792356.560000002</v>
      </c>
      <c r="P39" s="56">
        <v>168</v>
      </c>
      <c r="Q39" s="56">
        <v>124</v>
      </c>
      <c r="R39" s="57">
        <v>35.4838709677419</v>
      </c>
      <c r="S39" s="56">
        <v>1593.9526785714299</v>
      </c>
      <c r="T39" s="56">
        <v>1453.9166129032301</v>
      </c>
      <c r="U39" s="58">
        <v>8.7854594148748095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0.02</v>
      </c>
      <c r="O40" s="56">
        <v>1302.8499999999999</v>
      </c>
      <c r="P40" s="59"/>
      <c r="Q40" s="56">
        <v>1</v>
      </c>
      <c r="R40" s="59"/>
      <c r="S40" s="59"/>
      <c r="T40" s="56">
        <v>0.01</v>
      </c>
      <c r="U40" s="60"/>
    </row>
    <row r="41" spans="1:21" ht="12" thickBot="1">
      <c r="A41" s="82"/>
      <c r="B41" s="69" t="s">
        <v>32</v>
      </c>
      <c r="C41" s="70"/>
      <c r="D41" s="56">
        <v>67750.427299999996</v>
      </c>
      <c r="E41" s="59"/>
      <c r="F41" s="59"/>
      <c r="G41" s="56">
        <v>185443.59030000001</v>
      </c>
      <c r="H41" s="57">
        <v>-63.46574869997</v>
      </c>
      <c r="I41" s="56">
        <v>4720.7055</v>
      </c>
      <c r="J41" s="57">
        <v>6.9677870503998998</v>
      </c>
      <c r="K41" s="56">
        <v>12968.8382</v>
      </c>
      <c r="L41" s="57">
        <v>6.993414104537</v>
      </c>
      <c r="M41" s="57">
        <v>-0.63599626834730705</v>
      </c>
      <c r="N41" s="56">
        <v>584755.5551</v>
      </c>
      <c r="O41" s="56">
        <v>15258018.792199999</v>
      </c>
      <c r="P41" s="56">
        <v>106</v>
      </c>
      <c r="Q41" s="56">
        <v>96</v>
      </c>
      <c r="R41" s="57">
        <v>10.4166666666667</v>
      </c>
      <c r="S41" s="56">
        <v>639.15497452830198</v>
      </c>
      <c r="T41" s="56">
        <v>656.67735312499997</v>
      </c>
      <c r="U41" s="58">
        <v>-2.74149139019526</v>
      </c>
    </row>
    <row r="42" spans="1:21" ht="12" thickBot="1">
      <c r="A42" s="82"/>
      <c r="B42" s="69" t="s">
        <v>33</v>
      </c>
      <c r="C42" s="70"/>
      <c r="D42" s="56">
        <v>512456.91729999997</v>
      </c>
      <c r="E42" s="56">
        <v>1121050.8167000001</v>
      </c>
      <c r="F42" s="57">
        <v>45.712193387316901</v>
      </c>
      <c r="G42" s="56">
        <v>267630.20909999998</v>
      </c>
      <c r="H42" s="57">
        <v>91.479474242954595</v>
      </c>
      <c r="I42" s="56">
        <v>30675.684099999999</v>
      </c>
      <c r="J42" s="57">
        <v>5.98600254273512</v>
      </c>
      <c r="K42" s="56">
        <v>18207.7101</v>
      </c>
      <c r="L42" s="57">
        <v>6.8033089990961004</v>
      </c>
      <c r="M42" s="57">
        <v>0.68476342887291497</v>
      </c>
      <c r="N42" s="56">
        <v>3436930.0606999998</v>
      </c>
      <c r="O42" s="56">
        <v>94563874.881600007</v>
      </c>
      <c r="P42" s="56">
        <v>2611</v>
      </c>
      <c r="Q42" s="56">
        <v>2005</v>
      </c>
      <c r="R42" s="57">
        <v>30.224438902743099</v>
      </c>
      <c r="S42" s="56">
        <v>196.268447836078</v>
      </c>
      <c r="T42" s="56">
        <v>195.15035770573601</v>
      </c>
      <c r="U42" s="58">
        <v>0.56967390462897305</v>
      </c>
    </row>
    <row r="43" spans="1:21" ht="12" thickBot="1">
      <c r="A43" s="82"/>
      <c r="B43" s="69" t="s">
        <v>38</v>
      </c>
      <c r="C43" s="70"/>
      <c r="D43" s="56">
        <v>113695.83</v>
      </c>
      <c r="E43" s="59"/>
      <c r="F43" s="59"/>
      <c r="G43" s="56">
        <v>77408.62</v>
      </c>
      <c r="H43" s="57">
        <v>46.877479536516802</v>
      </c>
      <c r="I43" s="56">
        <v>-10757.88</v>
      </c>
      <c r="J43" s="57">
        <v>-9.4619829064971004</v>
      </c>
      <c r="K43" s="56">
        <v>-9560.66</v>
      </c>
      <c r="L43" s="57">
        <v>-12.350898388319001</v>
      </c>
      <c r="M43" s="57">
        <v>0.125223572431192</v>
      </c>
      <c r="N43" s="56">
        <v>1165711.79</v>
      </c>
      <c r="O43" s="56">
        <v>38944639.530000001</v>
      </c>
      <c r="P43" s="56">
        <v>89</v>
      </c>
      <c r="Q43" s="56">
        <v>59</v>
      </c>
      <c r="R43" s="57">
        <v>50.847457627118601</v>
      </c>
      <c r="S43" s="56">
        <v>1277.4812359550599</v>
      </c>
      <c r="T43" s="56">
        <v>1427.7569491525401</v>
      </c>
      <c r="U43" s="58">
        <v>-11.763438003466099</v>
      </c>
    </row>
    <row r="44" spans="1:21" ht="12" thickBot="1">
      <c r="A44" s="82"/>
      <c r="B44" s="69" t="s">
        <v>39</v>
      </c>
      <c r="C44" s="70"/>
      <c r="D44" s="56">
        <v>70658.2</v>
      </c>
      <c r="E44" s="59"/>
      <c r="F44" s="59"/>
      <c r="G44" s="56">
        <v>54432.53</v>
      </c>
      <c r="H44" s="57">
        <v>29.808774275235798</v>
      </c>
      <c r="I44" s="56">
        <v>6798.8</v>
      </c>
      <c r="J44" s="57">
        <v>9.6220962322844308</v>
      </c>
      <c r="K44" s="56">
        <v>7417.54</v>
      </c>
      <c r="L44" s="57">
        <v>13.627035157101799</v>
      </c>
      <c r="M44" s="57">
        <v>-8.3415795533289996E-2</v>
      </c>
      <c r="N44" s="56">
        <v>635092.75</v>
      </c>
      <c r="O44" s="56">
        <v>16262402.24</v>
      </c>
      <c r="P44" s="56">
        <v>69</v>
      </c>
      <c r="Q44" s="56">
        <v>51</v>
      </c>
      <c r="R44" s="57">
        <v>35.294117647058798</v>
      </c>
      <c r="S44" s="56">
        <v>1024.03188405797</v>
      </c>
      <c r="T44" s="56">
        <v>1065.67941176471</v>
      </c>
      <c r="U44" s="58">
        <v>-4.06701474388636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17531.1777</v>
      </c>
      <c r="E46" s="62"/>
      <c r="F46" s="62"/>
      <c r="G46" s="61">
        <v>17755.226600000002</v>
      </c>
      <c r="H46" s="63">
        <v>-1.2618757566293299</v>
      </c>
      <c r="I46" s="61">
        <v>1124.3399999999999</v>
      </c>
      <c r="J46" s="63">
        <v>6.4133740427489903</v>
      </c>
      <c r="K46" s="61">
        <v>1652.2485999999999</v>
      </c>
      <c r="L46" s="63">
        <v>9.3057026937634202</v>
      </c>
      <c r="M46" s="63">
        <v>-0.31950918281909901</v>
      </c>
      <c r="N46" s="61">
        <v>116599.2822</v>
      </c>
      <c r="O46" s="61">
        <v>5454748.4999000002</v>
      </c>
      <c r="P46" s="61">
        <v>13</v>
      </c>
      <c r="Q46" s="61">
        <v>18</v>
      </c>
      <c r="R46" s="63">
        <v>-27.7777777777778</v>
      </c>
      <c r="S46" s="61">
        <v>1348.55213076923</v>
      </c>
      <c r="T46" s="61">
        <v>1471.19292222222</v>
      </c>
      <c r="U46" s="64">
        <v>-9.0942566219546599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222965</v>
      </c>
      <c r="D2" s="37">
        <v>925989.38729658094</v>
      </c>
      <c r="E2" s="37">
        <v>743302.94868376094</v>
      </c>
      <c r="F2" s="37">
        <v>182686.43861282</v>
      </c>
      <c r="G2" s="37">
        <v>743302.94868376094</v>
      </c>
      <c r="H2" s="37">
        <v>0.19728783193311999</v>
      </c>
    </row>
    <row r="3" spans="1:8">
      <c r="A3" s="37">
        <v>2</v>
      </c>
      <c r="B3" s="37">
        <v>13</v>
      </c>
      <c r="C3" s="37">
        <v>17071</v>
      </c>
      <c r="D3" s="37">
        <v>126094.94129572601</v>
      </c>
      <c r="E3" s="37">
        <v>100608.470528205</v>
      </c>
      <c r="F3" s="37">
        <v>25486.470767521401</v>
      </c>
      <c r="G3" s="37">
        <v>100608.470528205</v>
      </c>
      <c r="H3" s="37">
        <v>0.20212127866215299</v>
      </c>
    </row>
    <row r="4" spans="1:8">
      <c r="A4" s="37">
        <v>3</v>
      </c>
      <c r="B4" s="37">
        <v>14</v>
      </c>
      <c r="C4" s="37">
        <v>137977</v>
      </c>
      <c r="D4" s="37">
        <v>189907.385686544</v>
      </c>
      <c r="E4" s="37">
        <v>136140.22186040401</v>
      </c>
      <c r="F4" s="37">
        <v>53767.163826140299</v>
      </c>
      <c r="G4" s="37">
        <v>136140.22186040401</v>
      </c>
      <c r="H4" s="37">
        <v>0.28312307934609199</v>
      </c>
    </row>
    <row r="5" spans="1:8">
      <c r="A5" s="37">
        <v>4</v>
      </c>
      <c r="B5" s="37">
        <v>15</v>
      </c>
      <c r="C5" s="37">
        <v>11468</v>
      </c>
      <c r="D5" s="37">
        <v>78853.000664458101</v>
      </c>
      <c r="E5" s="37">
        <v>68607.779879600595</v>
      </c>
      <c r="F5" s="37">
        <v>10245.2207848574</v>
      </c>
      <c r="G5" s="37">
        <v>68607.779879600595</v>
      </c>
      <c r="H5" s="37">
        <v>0.12992810290699999</v>
      </c>
    </row>
    <row r="6" spans="1:8">
      <c r="A6" s="37">
        <v>5</v>
      </c>
      <c r="B6" s="37">
        <v>16</v>
      </c>
      <c r="C6" s="37">
        <v>6563</v>
      </c>
      <c r="D6" s="37">
        <v>322828.71964957297</v>
      </c>
      <c r="E6" s="37">
        <v>277812.44926752098</v>
      </c>
      <c r="F6" s="37">
        <v>45016.270382051298</v>
      </c>
      <c r="G6" s="37">
        <v>277812.44926752098</v>
      </c>
      <c r="H6" s="37">
        <v>0.13944320205128</v>
      </c>
    </row>
    <row r="7" spans="1:8">
      <c r="A7" s="37">
        <v>6</v>
      </c>
      <c r="B7" s="37">
        <v>17</v>
      </c>
      <c r="C7" s="37">
        <v>42446</v>
      </c>
      <c r="D7" s="37">
        <v>332767.57741794898</v>
      </c>
      <c r="E7" s="37">
        <v>252270.16422991501</v>
      </c>
      <c r="F7" s="37">
        <v>80497.413188034203</v>
      </c>
      <c r="G7" s="37">
        <v>252270.16422991501</v>
      </c>
      <c r="H7" s="37">
        <v>0.24190281340700201</v>
      </c>
    </row>
    <row r="8" spans="1:8">
      <c r="A8" s="37">
        <v>7</v>
      </c>
      <c r="B8" s="37">
        <v>18</v>
      </c>
      <c r="C8" s="37">
        <v>64265</v>
      </c>
      <c r="D8" s="37">
        <v>155098.79529914499</v>
      </c>
      <c r="E8" s="37">
        <v>124963.88299059799</v>
      </c>
      <c r="F8" s="37">
        <v>30134.912308546998</v>
      </c>
      <c r="G8" s="37">
        <v>124963.88299059799</v>
      </c>
      <c r="H8" s="37">
        <v>0.19429494761983501</v>
      </c>
    </row>
    <row r="9" spans="1:8">
      <c r="A9" s="37">
        <v>8</v>
      </c>
      <c r="B9" s="37">
        <v>19</v>
      </c>
      <c r="C9" s="37">
        <v>23699</v>
      </c>
      <c r="D9" s="37">
        <v>132283.22727521401</v>
      </c>
      <c r="E9" s="37">
        <v>122913.674826496</v>
      </c>
      <c r="F9" s="37">
        <v>9369.55244871795</v>
      </c>
      <c r="G9" s="37">
        <v>122913.674826496</v>
      </c>
      <c r="H9" s="37">
        <v>7.0829481875466394E-2</v>
      </c>
    </row>
    <row r="10" spans="1:8">
      <c r="A10" s="37">
        <v>9</v>
      </c>
      <c r="B10" s="37">
        <v>21</v>
      </c>
      <c r="C10" s="37">
        <v>368920</v>
      </c>
      <c r="D10" s="37">
        <v>1277030.1455256401</v>
      </c>
      <c r="E10" s="37">
        <v>1247507.4913999999</v>
      </c>
      <c r="F10" s="37">
        <v>29522.654125640998</v>
      </c>
      <c r="G10" s="37">
        <v>1247507.4913999999</v>
      </c>
      <c r="H10" s="37">
        <v>2.31182123844768E-2</v>
      </c>
    </row>
    <row r="11" spans="1:8">
      <c r="A11" s="37">
        <v>10</v>
      </c>
      <c r="B11" s="37">
        <v>22</v>
      </c>
      <c r="C11" s="37">
        <v>69789</v>
      </c>
      <c r="D11" s="37">
        <v>568723.26259743597</v>
      </c>
      <c r="E11" s="37">
        <v>509771.78208461503</v>
      </c>
      <c r="F11" s="37">
        <v>58951.480512820497</v>
      </c>
      <c r="G11" s="37">
        <v>509771.78208461503</v>
      </c>
      <c r="H11" s="37">
        <v>0.103655827693035</v>
      </c>
    </row>
    <row r="12" spans="1:8">
      <c r="A12" s="37">
        <v>11</v>
      </c>
      <c r="B12" s="37">
        <v>23</v>
      </c>
      <c r="C12" s="37">
        <v>287599.42800000001</v>
      </c>
      <c r="D12" s="37">
        <v>1983672.38825983</v>
      </c>
      <c r="E12" s="37">
        <v>1707962.2009692299</v>
      </c>
      <c r="F12" s="37">
        <v>275710.187290598</v>
      </c>
      <c r="G12" s="37">
        <v>1707962.2009692299</v>
      </c>
      <c r="H12" s="37">
        <v>0.13898977922078401</v>
      </c>
    </row>
    <row r="13" spans="1:8">
      <c r="A13" s="37">
        <v>12</v>
      </c>
      <c r="B13" s="37">
        <v>24</v>
      </c>
      <c r="C13" s="37">
        <v>20393</v>
      </c>
      <c r="D13" s="37">
        <v>475668.49072906002</v>
      </c>
      <c r="E13" s="37">
        <v>449767.05485555599</v>
      </c>
      <c r="F13" s="37">
        <v>25901.435873504299</v>
      </c>
      <c r="G13" s="37">
        <v>449767.05485555599</v>
      </c>
      <c r="H13" s="37">
        <v>5.4452704726783603E-2</v>
      </c>
    </row>
    <row r="14" spans="1:8">
      <c r="A14" s="37">
        <v>13</v>
      </c>
      <c r="B14" s="37">
        <v>25</v>
      </c>
      <c r="C14" s="37">
        <v>102739</v>
      </c>
      <c r="D14" s="37">
        <v>1103388.3337999999</v>
      </c>
      <c r="E14" s="37">
        <v>987958.41890000005</v>
      </c>
      <c r="F14" s="37">
        <v>115429.9149</v>
      </c>
      <c r="G14" s="37">
        <v>987958.41890000005</v>
      </c>
      <c r="H14" s="37">
        <v>0.104614043273837</v>
      </c>
    </row>
    <row r="15" spans="1:8">
      <c r="A15" s="37">
        <v>14</v>
      </c>
      <c r="B15" s="37">
        <v>26</v>
      </c>
      <c r="C15" s="37">
        <v>96351</v>
      </c>
      <c r="D15" s="37">
        <v>433646.72831703298</v>
      </c>
      <c r="E15" s="37">
        <v>377289.537812775</v>
      </c>
      <c r="F15" s="37">
        <v>56357.190504258397</v>
      </c>
      <c r="G15" s="37">
        <v>377289.537812775</v>
      </c>
      <c r="H15" s="37">
        <v>0.129961064673492</v>
      </c>
    </row>
    <row r="16" spans="1:8">
      <c r="A16" s="37">
        <v>15</v>
      </c>
      <c r="B16" s="37">
        <v>27</v>
      </c>
      <c r="C16" s="37">
        <v>229223.07699999999</v>
      </c>
      <c r="D16" s="37">
        <v>1688677.2278865101</v>
      </c>
      <c r="E16" s="37">
        <v>1605632.02655945</v>
      </c>
      <c r="F16" s="37">
        <v>83045.201327055402</v>
      </c>
      <c r="G16" s="37">
        <v>1605632.02655945</v>
      </c>
      <c r="H16" s="37">
        <v>4.9177664005685802E-2</v>
      </c>
    </row>
    <row r="17" spans="1:8">
      <c r="A17" s="37">
        <v>16</v>
      </c>
      <c r="B17" s="37">
        <v>29</v>
      </c>
      <c r="C17" s="37">
        <v>275598</v>
      </c>
      <c r="D17" s="37">
        <v>2959764.3982743602</v>
      </c>
      <c r="E17" s="37">
        <v>2686148.74058718</v>
      </c>
      <c r="F17" s="37">
        <v>273615.65768717899</v>
      </c>
      <c r="G17" s="37">
        <v>2686148.74058718</v>
      </c>
      <c r="H17" s="37">
        <v>9.2445080374203598E-2</v>
      </c>
    </row>
    <row r="18" spans="1:8">
      <c r="A18" s="37">
        <v>17</v>
      </c>
      <c r="B18" s="37">
        <v>31</v>
      </c>
      <c r="C18" s="37">
        <v>40171.438000000002</v>
      </c>
      <c r="D18" s="37">
        <v>346657.34228934301</v>
      </c>
      <c r="E18" s="37">
        <v>289336.21180499799</v>
      </c>
      <c r="F18" s="37">
        <v>57321.130484345202</v>
      </c>
      <c r="G18" s="37">
        <v>289336.21180499799</v>
      </c>
      <c r="H18" s="37">
        <v>0.165353862421588</v>
      </c>
    </row>
    <row r="19" spans="1:8">
      <c r="A19" s="37">
        <v>18</v>
      </c>
      <c r="B19" s="37">
        <v>32</v>
      </c>
      <c r="C19" s="37">
        <v>18618.591</v>
      </c>
      <c r="D19" s="37">
        <v>374763.666286211</v>
      </c>
      <c r="E19" s="37">
        <v>339201.65032937698</v>
      </c>
      <c r="F19" s="37">
        <v>35562.0159568339</v>
      </c>
      <c r="G19" s="37">
        <v>339201.65032937698</v>
      </c>
      <c r="H19" s="37">
        <v>9.4891845597632599E-2</v>
      </c>
    </row>
    <row r="20" spans="1:8">
      <c r="A20" s="37">
        <v>19</v>
      </c>
      <c r="B20" s="37">
        <v>33</v>
      </c>
      <c r="C20" s="37">
        <v>63711.870999999999</v>
      </c>
      <c r="D20" s="37">
        <v>742847.45637003996</v>
      </c>
      <c r="E20" s="37">
        <v>592007.12209180102</v>
      </c>
      <c r="F20" s="37">
        <v>150840.334278239</v>
      </c>
      <c r="G20" s="37">
        <v>592007.12209180102</v>
      </c>
      <c r="H20" s="37">
        <v>0.203056943905183</v>
      </c>
    </row>
    <row r="21" spans="1:8">
      <c r="A21" s="37">
        <v>20</v>
      </c>
      <c r="B21" s="37">
        <v>34</v>
      </c>
      <c r="C21" s="37">
        <v>40240.813999999998</v>
      </c>
      <c r="D21" s="37">
        <v>231658.31337753599</v>
      </c>
      <c r="E21" s="37">
        <v>170268.87939195099</v>
      </c>
      <c r="F21" s="37">
        <v>61389.433985584903</v>
      </c>
      <c r="G21" s="37">
        <v>170268.87939195099</v>
      </c>
      <c r="H21" s="37">
        <v>0.26499991772597398</v>
      </c>
    </row>
    <row r="22" spans="1:8">
      <c r="A22" s="37">
        <v>21</v>
      </c>
      <c r="B22" s="37">
        <v>35</v>
      </c>
      <c r="C22" s="37">
        <v>32850.18</v>
      </c>
      <c r="D22" s="37">
        <v>1097687.4536256599</v>
      </c>
      <c r="E22" s="37">
        <v>1019281.70778938</v>
      </c>
      <c r="F22" s="37">
        <v>78405.745836283197</v>
      </c>
      <c r="G22" s="37">
        <v>1019281.70778938</v>
      </c>
      <c r="H22" s="37">
        <v>7.1428115149999097E-2</v>
      </c>
    </row>
    <row r="23" spans="1:8">
      <c r="A23" s="37">
        <v>22</v>
      </c>
      <c r="B23" s="37">
        <v>36</v>
      </c>
      <c r="C23" s="37">
        <v>143730.48199999999</v>
      </c>
      <c r="D23" s="37">
        <v>642498.77917610598</v>
      </c>
      <c r="E23" s="37">
        <v>529786.31695982302</v>
      </c>
      <c r="F23" s="37">
        <v>112712.462216284</v>
      </c>
      <c r="G23" s="37">
        <v>529786.31695982302</v>
      </c>
      <c r="H23" s="37">
        <v>0.175428290090789</v>
      </c>
    </row>
    <row r="24" spans="1:8">
      <c r="A24" s="37">
        <v>23</v>
      </c>
      <c r="B24" s="37">
        <v>37</v>
      </c>
      <c r="C24" s="37">
        <v>177856.152</v>
      </c>
      <c r="D24" s="37">
        <v>1318840.4206318599</v>
      </c>
      <c r="E24" s="37">
        <v>1158668.51260415</v>
      </c>
      <c r="F24" s="37">
        <v>160171.90802770999</v>
      </c>
      <c r="G24" s="37">
        <v>1158668.51260415</v>
      </c>
      <c r="H24" s="37">
        <v>0.121449043813027</v>
      </c>
    </row>
    <row r="25" spans="1:8">
      <c r="A25" s="37">
        <v>24</v>
      </c>
      <c r="B25" s="37">
        <v>38</v>
      </c>
      <c r="C25" s="37">
        <v>214996.14199999999</v>
      </c>
      <c r="D25" s="37">
        <v>942291.06135309697</v>
      </c>
      <c r="E25" s="37">
        <v>942564.55316283205</v>
      </c>
      <c r="F25" s="37">
        <v>-273.49180973451303</v>
      </c>
      <c r="G25" s="37">
        <v>942564.55316283205</v>
      </c>
      <c r="H25" s="37">
        <v>-2.9024132876925401E-4</v>
      </c>
    </row>
    <row r="26" spans="1:8">
      <c r="A26" s="37">
        <v>25</v>
      </c>
      <c r="B26" s="37">
        <v>39</v>
      </c>
      <c r="C26" s="37">
        <v>70175.577000000005</v>
      </c>
      <c r="D26" s="37">
        <v>120772.707486589</v>
      </c>
      <c r="E26" s="37">
        <v>94013.545697869005</v>
      </c>
      <c r="F26" s="37">
        <v>26759.161788720499</v>
      </c>
      <c r="G26" s="37">
        <v>94013.545697869005</v>
      </c>
      <c r="H26" s="37">
        <v>0.22156629875745601</v>
      </c>
    </row>
    <row r="27" spans="1:8">
      <c r="A27" s="37">
        <v>26</v>
      </c>
      <c r="B27" s="37">
        <v>42</v>
      </c>
      <c r="C27" s="37">
        <v>9578.732</v>
      </c>
      <c r="D27" s="37">
        <v>203914.7659</v>
      </c>
      <c r="E27" s="37">
        <v>174770.07190000001</v>
      </c>
      <c r="F27" s="37">
        <v>29144.694</v>
      </c>
      <c r="G27" s="37">
        <v>174770.07190000001</v>
      </c>
      <c r="H27" s="37">
        <v>0.14292586351639</v>
      </c>
    </row>
    <row r="28" spans="1:8">
      <c r="A28" s="37">
        <v>27</v>
      </c>
      <c r="B28" s="37">
        <v>75</v>
      </c>
      <c r="C28" s="37">
        <v>112</v>
      </c>
      <c r="D28" s="37">
        <v>67750.427350427402</v>
      </c>
      <c r="E28" s="37">
        <v>63029.722222222197</v>
      </c>
      <c r="F28" s="37">
        <v>4720.7051282051298</v>
      </c>
      <c r="G28" s="37">
        <v>63029.722222222197</v>
      </c>
      <c r="H28" s="37">
        <v>6.9677864964424505E-2</v>
      </c>
    </row>
    <row r="29" spans="1:8">
      <c r="A29" s="37">
        <v>28</v>
      </c>
      <c r="B29" s="37">
        <v>76</v>
      </c>
      <c r="C29" s="37">
        <v>2727</v>
      </c>
      <c r="D29" s="37">
        <v>512456.91190683801</v>
      </c>
      <c r="E29" s="37">
        <v>481781.23009914497</v>
      </c>
      <c r="F29" s="37">
        <v>30034.6561666667</v>
      </c>
      <c r="G29" s="37">
        <v>481781.23009914497</v>
      </c>
      <c r="H29" s="37">
        <v>5.8682539898865398E-2</v>
      </c>
    </row>
    <row r="30" spans="1:8">
      <c r="A30" s="37">
        <v>29</v>
      </c>
      <c r="B30" s="37">
        <v>99</v>
      </c>
      <c r="C30" s="37">
        <v>11</v>
      </c>
      <c r="D30" s="37">
        <v>17531.177671885602</v>
      </c>
      <c r="E30" s="37">
        <v>16406.837485818</v>
      </c>
      <c r="F30" s="37">
        <v>1124.3401860676199</v>
      </c>
      <c r="G30" s="37">
        <v>16406.837485818</v>
      </c>
      <c r="H30" s="37">
        <v>6.4133751143866394E-2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132</v>
      </c>
      <c r="D34" s="34">
        <v>220675.28</v>
      </c>
      <c r="E34" s="34">
        <v>214370.89</v>
      </c>
      <c r="F34" s="30"/>
      <c r="G34" s="30"/>
      <c r="H34" s="30"/>
    </row>
    <row r="35" spans="1:8">
      <c r="A35" s="30"/>
      <c r="B35" s="33">
        <v>71</v>
      </c>
      <c r="C35" s="34">
        <v>117</v>
      </c>
      <c r="D35" s="34">
        <v>236877.1</v>
      </c>
      <c r="E35" s="34">
        <v>262270.65000000002</v>
      </c>
      <c r="F35" s="30"/>
      <c r="G35" s="30"/>
      <c r="H35" s="30"/>
    </row>
    <row r="36" spans="1:8">
      <c r="A36" s="30"/>
      <c r="B36" s="33">
        <v>72</v>
      </c>
      <c r="C36" s="34">
        <v>211</v>
      </c>
      <c r="D36" s="34">
        <v>593607.75</v>
      </c>
      <c r="E36" s="34">
        <v>609635.71</v>
      </c>
      <c r="F36" s="30"/>
      <c r="G36" s="30"/>
      <c r="H36" s="30"/>
    </row>
    <row r="37" spans="1:8">
      <c r="A37" s="30"/>
      <c r="B37" s="33">
        <v>73</v>
      </c>
      <c r="C37" s="34">
        <v>156</v>
      </c>
      <c r="D37" s="34">
        <v>267784.05</v>
      </c>
      <c r="E37" s="34">
        <v>311678.92</v>
      </c>
      <c r="F37" s="30"/>
      <c r="G37" s="30"/>
      <c r="H37" s="30"/>
    </row>
    <row r="38" spans="1:8">
      <c r="A38" s="30"/>
      <c r="B38" s="33">
        <v>77</v>
      </c>
      <c r="C38" s="34">
        <v>81</v>
      </c>
      <c r="D38" s="34">
        <v>113695.83</v>
      </c>
      <c r="E38" s="34">
        <v>124453.71</v>
      </c>
      <c r="F38" s="30"/>
      <c r="G38" s="30"/>
      <c r="H38" s="30"/>
    </row>
    <row r="39" spans="1:8">
      <c r="A39" s="30"/>
      <c r="B39" s="33">
        <v>78</v>
      </c>
      <c r="C39" s="34">
        <v>63</v>
      </c>
      <c r="D39" s="34">
        <v>70658.2</v>
      </c>
      <c r="E39" s="34">
        <v>63859.4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2016-07-11T00:50:17Z</dcterms:modified>
</cp:coreProperties>
</file>