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<sst xmlns="http://schemas.openxmlformats.org/spreadsheetml/2006/main" count="120" uniqueCount="79">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</sst>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17838343.4098</v>
      </c>
      <c r="F3" s="25">
        <f>RA!I7</f>
        <v>1892947.8278000001</v>
      </c>
      <c r="G3" s="16">
        <f>SUM(G4:G42)</f>
        <v>15945395.581999997</v>
      </c>
      <c r="H3" s="27">
        <f>RA!J7</f>
        <v>10.611679483421399</v>
      </c>
      <c r="I3" s="20">
        <f>SUM(I4:I42)</f>
        <v>17838348.204438373</v>
      </c>
      <c r="J3" s="21">
        <f>SUM(J4:J42)</f>
        <v>15945395.542301601</v>
      </c>
      <c r="K3" s="22">
        <f>E3-I3</f>
        <v>-4.7946383729577065</v>
      </c>
      <c r="L3" s="22">
        <f>G3-J3</f>
        <v>3.9698395878076553E-2</v>
      </c>
    </row>
    <row r="4" spans="1:13">
      <c r="A4" s="70">
        <f>RA!A8</f>
        <v>42562</v>
      </c>
      <c r="B4" s="12">
        <v>12</v>
      </c>
      <c r="C4" s="65" t="s">
        <v>6</v>
      </c>
      <c r="D4" s="65"/>
      <c r="E4" s="15">
        <f>VLOOKUP(C4,RA!B8:D35,3,0)</f>
        <v>717439.24639999995</v>
      </c>
      <c r="F4" s="25">
        <f>VLOOKUP(C4,RA!B8:I38,8,0)</f>
        <v>154956.033</v>
      </c>
      <c r="G4" s="16">
        <f t="shared" ref="G4:G42" si="0">E4-F4</f>
        <v>562483.21340000001</v>
      </c>
      <c r="H4" s="27">
        <f>RA!J8</f>
        <v>21.598488482132201</v>
      </c>
      <c r="I4" s="20">
        <f>VLOOKUP(B4,RMS!B:D,3,FALSE)</f>
        <v>717440.04309487203</v>
      </c>
      <c r="J4" s="21">
        <f>VLOOKUP(B4,RMS!B:E,4,FALSE)</f>
        <v>562483.22550940199</v>
      </c>
      <c r="K4" s="22">
        <f t="shared" ref="K4:K42" si="1">E4-I4</f>
        <v>-0.79669487208593637</v>
      </c>
      <c r="L4" s="22">
        <f t="shared" ref="L4:L42" si="2">G4-J4</f>
        <v>-1.2109401985071599E-2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108074.63740000001</v>
      </c>
      <c r="F5" s="25">
        <f>VLOOKUP(C5,RA!B9:I39,8,0)</f>
        <v>22096.574499999999</v>
      </c>
      <c r="G5" s="16">
        <f t="shared" si="0"/>
        <v>85978.062900000004</v>
      </c>
      <c r="H5" s="27">
        <f>RA!J9</f>
        <v>20.445661472096699</v>
      </c>
      <c r="I5" s="20">
        <f>VLOOKUP(B5,RMS!B:D,3,FALSE)</f>
        <v>108074.67988803401</v>
      </c>
      <c r="J5" s="21">
        <f>VLOOKUP(B5,RMS!B:E,4,FALSE)</f>
        <v>85978.080160683807</v>
      </c>
      <c r="K5" s="22">
        <f t="shared" si="1"/>
        <v>-4.2488033999688923E-2</v>
      </c>
      <c r="L5" s="22">
        <f t="shared" si="2"/>
        <v>-1.7260683802305721E-2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162195.46590000001</v>
      </c>
      <c r="F6" s="25">
        <f>VLOOKUP(C6,RA!B10:I40,8,0)</f>
        <v>46574.823799999998</v>
      </c>
      <c r="G6" s="16">
        <f t="shared" si="0"/>
        <v>115620.64210000001</v>
      </c>
      <c r="H6" s="27">
        <f>RA!J10</f>
        <v>28.715244006090298</v>
      </c>
      <c r="I6" s="20">
        <f>VLOOKUP(B6,RMS!B:D,3,FALSE)</f>
        <v>162197.82511498401</v>
      </c>
      <c r="J6" s="21">
        <f>VLOOKUP(B6,RMS!B:E,4,FALSE)</f>
        <v>115620.638623773</v>
      </c>
      <c r="K6" s="22">
        <f>E6-I6</f>
        <v>-2.3592149839969352</v>
      </c>
      <c r="L6" s="22">
        <f t="shared" si="2"/>
        <v>3.4762270079227164E-3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66357.906099999993</v>
      </c>
      <c r="F7" s="25">
        <f>VLOOKUP(C7,RA!B11:I41,8,0)</f>
        <v>9490.2459999999992</v>
      </c>
      <c r="G7" s="16">
        <f t="shared" si="0"/>
        <v>56867.660099999994</v>
      </c>
      <c r="H7" s="27">
        <f>RA!J11</f>
        <v>14.3016055776359</v>
      </c>
      <c r="I7" s="20">
        <f>VLOOKUP(B7,RMS!B:D,3,FALSE)</f>
        <v>66357.962749285201</v>
      </c>
      <c r="J7" s="21">
        <f>VLOOKUP(B7,RMS!B:E,4,FALSE)</f>
        <v>56867.659897889702</v>
      </c>
      <c r="K7" s="22">
        <f t="shared" si="1"/>
        <v>-5.6649285208550282E-2</v>
      </c>
      <c r="L7" s="22">
        <f t="shared" si="2"/>
        <v>2.0211029186611995E-4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202021.69880000001</v>
      </c>
      <c r="F8" s="25">
        <f>VLOOKUP(C8,RA!B12:I42,8,0)</f>
        <v>38455.799800000001</v>
      </c>
      <c r="G8" s="16">
        <f t="shared" si="0"/>
        <v>163565.899</v>
      </c>
      <c r="H8" s="27">
        <f>RA!J12</f>
        <v>19.035479865987501</v>
      </c>
      <c r="I8" s="20">
        <f>VLOOKUP(B8,RMS!B:D,3,FALSE)</f>
        <v>202021.710232479</v>
      </c>
      <c r="J8" s="21">
        <f>VLOOKUP(B8,RMS!B:E,4,FALSE)</f>
        <v>163565.899871795</v>
      </c>
      <c r="K8" s="22">
        <f t="shared" si="1"/>
        <v>-1.1432478990172967E-2</v>
      </c>
      <c r="L8" s="22">
        <f t="shared" si="2"/>
        <v>-8.7179499678313732E-4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296254.56589999999</v>
      </c>
      <c r="F9" s="25">
        <f>VLOOKUP(C9,RA!B13:I43,8,0)</f>
        <v>76575.7791</v>
      </c>
      <c r="G9" s="16">
        <f t="shared" si="0"/>
        <v>219678.7868</v>
      </c>
      <c r="H9" s="27">
        <f>RA!J13</f>
        <v>25.8479658760257</v>
      </c>
      <c r="I9" s="20">
        <f>VLOOKUP(B9,RMS!B:D,3,FALSE)</f>
        <v>296254.74458034203</v>
      </c>
      <c r="J9" s="21">
        <f>VLOOKUP(B9,RMS!B:E,4,FALSE)</f>
        <v>219678.78695470101</v>
      </c>
      <c r="K9" s="22">
        <f t="shared" si="1"/>
        <v>-0.1786803420400247</v>
      </c>
      <c r="L9" s="22">
        <f t="shared" si="2"/>
        <v>-1.5470100333914161E-4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134458.25570000001</v>
      </c>
      <c r="F10" s="25">
        <f>VLOOKUP(C10,RA!B14:I43,8,0)</f>
        <v>26992.373500000002</v>
      </c>
      <c r="G10" s="16">
        <f t="shared" si="0"/>
        <v>107465.88220000001</v>
      </c>
      <c r="H10" s="27">
        <f>RA!J14</f>
        <v>20.074909762495199</v>
      </c>
      <c r="I10" s="20">
        <f>VLOOKUP(B10,RMS!B:D,3,FALSE)</f>
        <v>134458.25611282</v>
      </c>
      <c r="J10" s="21">
        <f>VLOOKUP(B10,RMS!B:E,4,FALSE)</f>
        <v>107465.882276923</v>
      </c>
      <c r="K10" s="22">
        <f t="shared" si="1"/>
        <v>-4.1281999438069761E-4</v>
      </c>
      <c r="L10" s="22">
        <f t="shared" si="2"/>
        <v>-7.6922995503991842E-5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108025.5686</v>
      </c>
      <c r="F11" s="25">
        <f>VLOOKUP(C11,RA!B15:I44,8,0)</f>
        <v>9507.3400999999994</v>
      </c>
      <c r="G11" s="16">
        <f t="shared" si="0"/>
        <v>98518.228499999997</v>
      </c>
      <c r="H11" s="27">
        <f>RA!J15</f>
        <v>8.8010090788820907</v>
      </c>
      <c r="I11" s="20">
        <f>VLOOKUP(B11,RMS!B:D,3,FALSE)</f>
        <v>108025.621780342</v>
      </c>
      <c r="J11" s="21">
        <f>VLOOKUP(B11,RMS!B:E,4,FALSE)</f>
        <v>98518.229205982905</v>
      </c>
      <c r="K11" s="22">
        <f t="shared" si="1"/>
        <v>-5.3180342001724057E-2</v>
      </c>
      <c r="L11" s="22">
        <f t="shared" si="2"/>
        <v>-7.0598290767520666E-4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1031386.2593</v>
      </c>
      <c r="F12" s="25">
        <f>VLOOKUP(C12,RA!B16:I45,8,0)</f>
        <v>31197.112400000002</v>
      </c>
      <c r="G12" s="16">
        <f t="shared" si="0"/>
        <v>1000189.1469000001</v>
      </c>
      <c r="H12" s="27">
        <f>RA!J16</f>
        <v>3.0247748715571801</v>
      </c>
      <c r="I12" s="20">
        <f>VLOOKUP(B12,RMS!B:D,3,FALSE)</f>
        <v>1031384.88261966</v>
      </c>
      <c r="J12" s="21">
        <f>VLOOKUP(B12,RMS!B:E,4,FALSE)</f>
        <v>1000189.14673333</v>
      </c>
      <c r="K12" s="22">
        <f t="shared" si="1"/>
        <v>1.3766803400358185</v>
      </c>
      <c r="L12" s="22">
        <f t="shared" si="2"/>
        <v>1.6667007002979517E-4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811590.71499999997</v>
      </c>
      <c r="F13" s="25">
        <f>VLOOKUP(C13,RA!B17:I46,8,0)</f>
        <v>44025.013099999996</v>
      </c>
      <c r="G13" s="16">
        <f t="shared" si="0"/>
        <v>767565.70189999999</v>
      </c>
      <c r="H13" s="27">
        <f>RA!J17</f>
        <v>5.4245338550971498</v>
      </c>
      <c r="I13" s="20">
        <f>VLOOKUP(B13,RMS!B:D,3,FALSE)</f>
        <v>811590.74018888897</v>
      </c>
      <c r="J13" s="21">
        <f>VLOOKUP(B13,RMS!B:E,4,FALSE)</f>
        <v>767565.70336666703</v>
      </c>
      <c r="K13" s="22">
        <f t="shared" si="1"/>
        <v>-2.5188889005221426E-2</v>
      </c>
      <c r="L13" s="22">
        <f t="shared" si="2"/>
        <v>-1.4666670467704535E-3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1766982.8385999999</v>
      </c>
      <c r="F14" s="25">
        <f>VLOOKUP(C14,RA!B18:I47,8,0)</f>
        <v>272509.91749999998</v>
      </c>
      <c r="G14" s="16">
        <f t="shared" si="0"/>
        <v>1494472.9210999999</v>
      </c>
      <c r="H14" s="27">
        <f>RA!J18</f>
        <v>15.422329608809999</v>
      </c>
      <c r="I14" s="20">
        <f>VLOOKUP(B14,RMS!B:D,3,FALSE)</f>
        <v>1766982.5120478601</v>
      </c>
      <c r="J14" s="21">
        <f>VLOOKUP(B14,RMS!B:E,4,FALSE)</f>
        <v>1494472.9006965801</v>
      </c>
      <c r="K14" s="22">
        <f t="shared" si="1"/>
        <v>0.32655213982798159</v>
      </c>
      <c r="L14" s="22">
        <f t="shared" si="2"/>
        <v>2.040341985411942E-2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398938.84340000001</v>
      </c>
      <c r="F15" s="25">
        <f>VLOOKUP(C15,RA!B19:I48,8,0)</f>
        <v>33846.920100000003</v>
      </c>
      <c r="G15" s="16">
        <f t="shared" si="0"/>
        <v>365091.92330000002</v>
      </c>
      <c r="H15" s="27">
        <f>RA!J19</f>
        <v>8.4842377873099295</v>
      </c>
      <c r="I15" s="20">
        <f>VLOOKUP(B15,RMS!B:D,3,FALSE)</f>
        <v>398938.856915385</v>
      </c>
      <c r="J15" s="21">
        <f>VLOOKUP(B15,RMS!B:E,4,FALSE)</f>
        <v>365091.92260598298</v>
      </c>
      <c r="K15" s="22">
        <f t="shared" si="1"/>
        <v>-1.3515384984202683E-2</v>
      </c>
      <c r="L15" s="22">
        <f t="shared" si="2"/>
        <v>6.9401704240590334E-4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952242.94900000002</v>
      </c>
      <c r="F16" s="25">
        <f>VLOOKUP(C16,RA!B20:I49,8,0)</f>
        <v>97242.5723</v>
      </c>
      <c r="G16" s="16">
        <f t="shared" si="0"/>
        <v>855000.37670000002</v>
      </c>
      <c r="H16" s="27">
        <f>RA!J20</f>
        <v>10.211949839284101</v>
      </c>
      <c r="I16" s="20">
        <f>VLOOKUP(B16,RMS!B:D,3,FALSE)</f>
        <v>952242.88020000001</v>
      </c>
      <c r="J16" s="21">
        <f>VLOOKUP(B16,RMS!B:E,4,FALSE)</f>
        <v>855000.37670000002</v>
      </c>
      <c r="K16" s="22">
        <f t="shared" si="1"/>
        <v>6.8800000008195639E-2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371219.99589999998</v>
      </c>
      <c r="F17" s="25">
        <f>VLOOKUP(C17,RA!B21:I50,8,0)</f>
        <v>50764.5916</v>
      </c>
      <c r="G17" s="16">
        <f t="shared" si="0"/>
        <v>320455.40429999999</v>
      </c>
      <c r="H17" s="27">
        <f>RA!J21</f>
        <v>13.675069274467401</v>
      </c>
      <c r="I17" s="20">
        <f>VLOOKUP(B17,RMS!B:D,3,FALSE)</f>
        <v>371219.19884841499</v>
      </c>
      <c r="J17" s="21">
        <f>VLOOKUP(B17,RMS!B:E,4,FALSE)</f>
        <v>320455.40436131199</v>
      </c>
      <c r="K17" s="22">
        <f t="shared" si="1"/>
        <v>0.79705158498836681</v>
      </c>
      <c r="L17" s="22">
        <f t="shared" si="2"/>
        <v>-6.1311991885304451E-5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1465891.0297999999</v>
      </c>
      <c r="F18" s="25">
        <f>VLOOKUP(C18,RA!B22:I51,8,0)</f>
        <v>85128.009399999995</v>
      </c>
      <c r="G18" s="16">
        <f t="shared" si="0"/>
        <v>1380763.0203999998</v>
      </c>
      <c r="H18" s="27">
        <f>RA!J22</f>
        <v>5.8072535863470396</v>
      </c>
      <c r="I18" s="20">
        <f>VLOOKUP(B18,RMS!B:D,3,FALSE)</f>
        <v>1465892.2251178101</v>
      </c>
      <c r="J18" s="21">
        <f>VLOOKUP(B18,RMS!B:E,4,FALSE)</f>
        <v>1380763.0217015699</v>
      </c>
      <c r="K18" s="22">
        <f t="shared" si="1"/>
        <v>-1.1953178101684898</v>
      </c>
      <c r="L18" s="22">
        <f t="shared" si="2"/>
        <v>-1.3015700969845057E-3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2494520.8128999998</v>
      </c>
      <c r="F19" s="25">
        <f>VLOOKUP(C19,RA!B23:I52,8,0)</f>
        <v>270750.95549999998</v>
      </c>
      <c r="G19" s="16">
        <f t="shared" si="0"/>
        <v>2223769.8573999996</v>
      </c>
      <c r="H19" s="27">
        <f>RA!J23</f>
        <v>10.8538262779712</v>
      </c>
      <c r="I19" s="20">
        <f>VLOOKUP(B19,RMS!B:D,3,FALSE)</f>
        <v>2494521.9598777802</v>
      </c>
      <c r="J19" s="21">
        <f>VLOOKUP(B19,RMS!B:E,4,FALSE)</f>
        <v>2223769.8892461499</v>
      </c>
      <c r="K19" s="22">
        <f t="shared" si="1"/>
        <v>-1.1469777803868055</v>
      </c>
      <c r="L19" s="22">
        <f t="shared" si="2"/>
        <v>-3.1846150290220976E-2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278275.995</v>
      </c>
      <c r="F20" s="25">
        <f>VLOOKUP(C20,RA!B24:I53,8,0)</f>
        <v>45252.131800000003</v>
      </c>
      <c r="G20" s="16">
        <f t="shared" si="0"/>
        <v>233023.86319999999</v>
      </c>
      <c r="H20" s="27">
        <f>RA!J24</f>
        <v>16.261600933274899</v>
      </c>
      <c r="I20" s="20">
        <f>VLOOKUP(B20,RMS!B:D,3,FALSE)</f>
        <v>278276.09228682402</v>
      </c>
      <c r="J20" s="21">
        <f>VLOOKUP(B20,RMS!B:E,4,FALSE)</f>
        <v>233023.84918400401</v>
      </c>
      <c r="K20" s="22">
        <f t="shared" si="1"/>
        <v>-9.7286824020557106E-2</v>
      </c>
      <c r="L20" s="22">
        <f t="shared" si="2"/>
        <v>1.4015995984664187E-2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258660.3823</v>
      </c>
      <c r="F21" s="25">
        <f>VLOOKUP(C21,RA!B25:I54,8,0)</f>
        <v>25822.978999999999</v>
      </c>
      <c r="G21" s="16">
        <f t="shared" si="0"/>
        <v>232837.40330000001</v>
      </c>
      <c r="H21" s="27">
        <f>RA!J25</f>
        <v>9.9833529860208508</v>
      </c>
      <c r="I21" s="20">
        <f>VLOOKUP(B21,RMS!B:D,3,FALSE)</f>
        <v>258660.356832736</v>
      </c>
      <c r="J21" s="21">
        <f>VLOOKUP(B21,RMS!B:E,4,FALSE)</f>
        <v>232837.402943172</v>
      </c>
      <c r="K21" s="22">
        <f t="shared" si="1"/>
        <v>2.5467264000326395E-2</v>
      </c>
      <c r="L21" s="22">
        <f t="shared" si="2"/>
        <v>3.5682800807990134E-4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699081.85629999998</v>
      </c>
      <c r="F22" s="25">
        <f>VLOOKUP(C22,RA!B26:I55,8,0)</f>
        <v>158422.00930000001</v>
      </c>
      <c r="G22" s="16">
        <f t="shared" si="0"/>
        <v>540659.84699999995</v>
      </c>
      <c r="H22" s="27">
        <f>RA!J26</f>
        <v>22.6614391250938</v>
      </c>
      <c r="I22" s="20">
        <f>VLOOKUP(B22,RMS!B:D,3,FALSE)</f>
        <v>699081.70604305295</v>
      </c>
      <c r="J22" s="21">
        <f>VLOOKUP(B22,RMS!B:E,4,FALSE)</f>
        <v>540659.83351451298</v>
      </c>
      <c r="K22" s="22">
        <f t="shared" si="1"/>
        <v>0.15025694703217596</v>
      </c>
      <c r="L22" s="22">
        <f t="shared" si="2"/>
        <v>1.3485486968420446E-2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241916.0521</v>
      </c>
      <c r="F23" s="25">
        <f>VLOOKUP(C23,RA!B27:I56,8,0)</f>
        <v>58795.344599999997</v>
      </c>
      <c r="G23" s="16">
        <f t="shared" si="0"/>
        <v>183120.70750000002</v>
      </c>
      <c r="H23" s="27">
        <f>RA!J27</f>
        <v>24.304027818582298</v>
      </c>
      <c r="I23" s="20">
        <f>VLOOKUP(B23,RMS!B:D,3,FALSE)</f>
        <v>241915.79788133301</v>
      </c>
      <c r="J23" s="21">
        <f>VLOOKUP(B23,RMS!B:E,4,FALSE)</f>
        <v>183120.70000751299</v>
      </c>
      <c r="K23" s="22">
        <f t="shared" si="1"/>
        <v>0.25421866698889062</v>
      </c>
      <c r="L23" s="22">
        <f t="shared" si="2"/>
        <v>7.4924870277754962E-3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848646.93299999996</v>
      </c>
      <c r="F24" s="25">
        <f>VLOOKUP(C24,RA!B28:I57,8,0)</f>
        <v>62476.468099999998</v>
      </c>
      <c r="G24" s="16">
        <f t="shared" si="0"/>
        <v>786170.46490000002</v>
      </c>
      <c r="H24" s="27">
        <f>RA!J28</f>
        <v>7.36189169730965</v>
      </c>
      <c r="I24" s="20">
        <f>VLOOKUP(B24,RMS!B:D,3,FALSE)</f>
        <v>848648.82516902697</v>
      </c>
      <c r="J24" s="21">
        <f>VLOOKUP(B24,RMS!B:E,4,FALSE)</f>
        <v>786170.47329557501</v>
      </c>
      <c r="K24" s="22">
        <f t="shared" si="1"/>
        <v>-1.8921690270071849</v>
      </c>
      <c r="L24" s="22">
        <f t="shared" si="2"/>
        <v>-8.3955749869346619E-3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581294.33719999995</v>
      </c>
      <c r="F25" s="25">
        <f>VLOOKUP(C25,RA!B29:I58,8,0)</f>
        <v>102213.4843</v>
      </c>
      <c r="G25" s="16">
        <f t="shared" si="0"/>
        <v>479080.85289999994</v>
      </c>
      <c r="H25" s="27">
        <f>RA!J29</f>
        <v>17.583774304829099</v>
      </c>
      <c r="I25" s="20">
        <f>VLOOKUP(B25,RMS!B:D,3,FALSE)</f>
        <v>581294.53783362801</v>
      </c>
      <c r="J25" s="21">
        <f>VLOOKUP(B25,RMS!B:E,4,FALSE)</f>
        <v>479080.848175622</v>
      </c>
      <c r="K25" s="22">
        <f t="shared" si="1"/>
        <v>-0.20063362806104124</v>
      </c>
      <c r="L25" s="22">
        <f t="shared" si="2"/>
        <v>4.7243779408745468E-3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1051274.0819999999</v>
      </c>
      <c r="F26" s="25">
        <f>VLOOKUP(C26,RA!B30:I59,8,0)</f>
        <v>126703.67419999999</v>
      </c>
      <c r="G26" s="16">
        <f t="shared" si="0"/>
        <v>924570.40779999993</v>
      </c>
      <c r="H26" s="27">
        <f>RA!J30</f>
        <v>12.0523920801845</v>
      </c>
      <c r="I26" s="20">
        <f>VLOOKUP(B26,RMS!B:D,3,FALSE)</f>
        <v>1051274.0380584099</v>
      </c>
      <c r="J26" s="21">
        <f>VLOOKUP(B26,RMS!B:E,4,FALSE)</f>
        <v>924570.39167747495</v>
      </c>
      <c r="K26" s="22">
        <f t="shared" si="1"/>
        <v>4.3941590003669262E-2</v>
      </c>
      <c r="L26" s="22">
        <f t="shared" si="2"/>
        <v>1.6122524975799024E-2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697190.8162</v>
      </c>
      <c r="F27" s="25">
        <f>VLOOKUP(C27,RA!B31:I60,8,0)</f>
        <v>43251.983099999998</v>
      </c>
      <c r="G27" s="16">
        <f t="shared" si="0"/>
        <v>653938.83310000005</v>
      </c>
      <c r="H27" s="27">
        <f>RA!J31</f>
        <v>6.2037511245117303</v>
      </c>
      <c r="I27" s="20">
        <f>VLOOKUP(B27,RMS!B:D,3,FALSE)</f>
        <v>697190.69921150396</v>
      </c>
      <c r="J27" s="21">
        <f>VLOOKUP(B27,RMS!B:E,4,FALSE)</f>
        <v>653938.79407168098</v>
      </c>
      <c r="K27" s="22">
        <f t="shared" si="1"/>
        <v>0.11698849603999406</v>
      </c>
      <c r="L27" s="22">
        <f t="shared" si="2"/>
        <v>3.902831906452775E-2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111009.3447</v>
      </c>
      <c r="F28" s="25">
        <f>VLOOKUP(C28,RA!B32:I61,8,0)</f>
        <v>26237.46</v>
      </c>
      <c r="G28" s="16">
        <f t="shared" si="0"/>
        <v>84771.884699999995</v>
      </c>
      <c r="H28" s="27">
        <f>RA!J32</f>
        <v>23.635361573303701</v>
      </c>
      <c r="I28" s="20">
        <f>VLOOKUP(B28,RMS!B:D,3,FALSE)</f>
        <v>111009.235844482</v>
      </c>
      <c r="J28" s="21">
        <f>VLOOKUP(B28,RMS!B:E,4,FALSE)</f>
        <v>84771.8955712225</v>
      </c>
      <c r="K28" s="22">
        <f t="shared" si="1"/>
        <v>0.10885551800311077</v>
      </c>
      <c r="L28" s="22">
        <f t="shared" si="2"/>
        <v>-1.0871222504647449E-2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17.094000000000001</v>
      </c>
      <c r="F29" s="25">
        <f>VLOOKUP(C29,RA!B33:I62,8,0)</f>
        <v>0</v>
      </c>
      <c r="G29" s="16">
        <f t="shared" si="0"/>
        <v>17.094000000000001</v>
      </c>
      <c r="H29" s="27">
        <f>RA!J33</f>
        <v>0</v>
      </c>
      <c r="I29" s="20">
        <f>VLOOKUP(B29,RMS!B:D,3,FALSE)</f>
        <v>17.094000000000001</v>
      </c>
      <c r="J29" s="21">
        <f>VLOOKUP(B29,RMS!B:E,4,FALSE)</f>
        <v>17.094000000000001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167035.18770000001</v>
      </c>
      <c r="F30" s="25">
        <f>VLOOKUP(C30,RA!B34:I64,8,0)</f>
        <v>26030.766</v>
      </c>
      <c r="G30" s="16">
        <f t="shared" si="0"/>
        <v>141004.42170000001</v>
      </c>
      <c r="H30" s="27">
        <f>RA!J34</f>
        <v>15.5840014061899</v>
      </c>
      <c r="I30" s="20">
        <f>VLOOKUP(B30,RMS!B:D,3,FALSE)</f>
        <v>167035.18700000001</v>
      </c>
      <c r="J30" s="21">
        <f>VLOOKUP(B30,RMS!B:E,4,FALSE)</f>
        <v>141004.41810000001</v>
      </c>
      <c r="K30" s="22">
        <f t="shared" si="1"/>
        <v>7.0000000414438546E-4</v>
      </c>
      <c r="L30" s="22">
        <f t="shared" si="2"/>
        <v>3.599999996367842E-3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154401.73000000001</v>
      </c>
      <c r="F32" s="25">
        <f>VLOOKUP(C32,RA!B34:I65,8,0)</f>
        <v>-13600.08</v>
      </c>
      <c r="G32" s="16">
        <f t="shared" si="0"/>
        <v>168001.81</v>
      </c>
      <c r="H32" s="27">
        <f>RA!J34</f>
        <v>15.5840014061899</v>
      </c>
      <c r="I32" s="20">
        <f>VLOOKUP(B32,RMS!B:D,3,FALSE)</f>
        <v>154401.73000000001</v>
      </c>
      <c r="J32" s="21">
        <f>VLOOKUP(B32,RMS!B:E,4,FALSE)</f>
        <v>168001.81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140962.47</v>
      </c>
      <c r="F33" s="25">
        <f>VLOOKUP(C33,RA!B34:I65,8,0)</f>
        <v>-12603.98</v>
      </c>
      <c r="G33" s="16">
        <f t="shared" si="0"/>
        <v>153566.45000000001</v>
      </c>
      <c r="H33" s="27">
        <f>RA!J34</f>
        <v>15.5840014061899</v>
      </c>
      <c r="I33" s="20">
        <f>VLOOKUP(B33,RMS!B:D,3,FALSE)</f>
        <v>140962.47</v>
      </c>
      <c r="J33" s="21">
        <f>VLOOKUP(B33,RMS!B:E,4,FALSE)</f>
        <v>153566.45000000001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719337.71</v>
      </c>
      <c r="F34" s="25">
        <f>VLOOKUP(C34,RA!B34:I66,8,0)</f>
        <v>-13822.29</v>
      </c>
      <c r="G34" s="16">
        <f t="shared" si="0"/>
        <v>733160</v>
      </c>
      <c r="H34" s="27">
        <f>RA!J35</f>
        <v>0</v>
      </c>
      <c r="I34" s="20">
        <f>VLOOKUP(B34,RMS!B:D,3,FALSE)</f>
        <v>719337.71</v>
      </c>
      <c r="J34" s="21">
        <f>VLOOKUP(B34,RMS!B:E,4,FALSE)</f>
        <v>733160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200342.11</v>
      </c>
      <c r="F35" s="25">
        <f>VLOOKUP(C35,RA!B34:I67,8,0)</f>
        <v>-30344.68</v>
      </c>
      <c r="G35" s="16">
        <f t="shared" si="0"/>
        <v>230686.78999999998</v>
      </c>
      <c r="H35" s="27">
        <f>RA!J34</f>
        <v>15.5840014061899</v>
      </c>
      <c r="I35" s="20">
        <f>VLOOKUP(B35,RMS!B:D,3,FALSE)</f>
        <v>200342.11</v>
      </c>
      <c r="J35" s="21">
        <f>VLOOKUP(B35,RMS!B:E,4,FALSE)</f>
        <v>230686.79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60436.325299999997</v>
      </c>
      <c r="F37" s="25">
        <f>VLOOKUP(C37,RA!B8:I68,8,0)</f>
        <v>4121.9087</v>
      </c>
      <c r="G37" s="16">
        <f t="shared" si="0"/>
        <v>56314.416599999997</v>
      </c>
      <c r="H37" s="27">
        <f>RA!J35</f>
        <v>0</v>
      </c>
      <c r="I37" s="20">
        <f>VLOOKUP(B37,RMS!B:D,3,FALSE)</f>
        <v>60436.324786324803</v>
      </c>
      <c r="J37" s="21">
        <f>VLOOKUP(B37,RMS!B:E,4,FALSE)</f>
        <v>56314.416666666701</v>
      </c>
      <c r="K37" s="22">
        <f t="shared" si="1"/>
        <v>5.1367519336054102E-4</v>
      </c>
      <c r="L37" s="22">
        <f t="shared" si="2"/>
        <v>-6.6666703787632287E-5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421309.86780000001</v>
      </c>
      <c r="F38" s="25">
        <f>VLOOKUP(C38,RA!B8:I69,8,0)</f>
        <v>23609.673200000001</v>
      </c>
      <c r="G38" s="16">
        <f t="shared" si="0"/>
        <v>397700.19459999999</v>
      </c>
      <c r="H38" s="27">
        <f>RA!J36</f>
        <v>-8.8082432755125204</v>
      </c>
      <c r="I38" s="20">
        <f>VLOOKUP(B38,RMS!B:D,3,FALSE)</f>
        <v>421309.86267863202</v>
      </c>
      <c r="J38" s="21">
        <f>VLOOKUP(B38,RMS!B:E,4,FALSE)</f>
        <v>397700.19353418797</v>
      </c>
      <c r="K38" s="22">
        <f t="shared" si="1"/>
        <v>5.121367983520031E-3</v>
      </c>
      <c r="L38" s="22">
        <f t="shared" si="2"/>
        <v>1.065812015440315E-3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77788.92</v>
      </c>
      <c r="F39" s="25">
        <f>VLOOKUP(C39,RA!B9:I70,8,0)</f>
        <v>-13597.43</v>
      </c>
      <c r="G39" s="16">
        <f t="shared" si="0"/>
        <v>91386.35</v>
      </c>
      <c r="H39" s="27">
        <f>RA!J37</f>
        <v>-8.9413728349113093</v>
      </c>
      <c r="I39" s="20">
        <f>VLOOKUP(B39,RMS!B:D,3,FALSE)</f>
        <v>77788.92</v>
      </c>
      <c r="J39" s="21">
        <f>VLOOKUP(B39,RMS!B:E,4,FALSE)</f>
        <v>91386.35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33543.61</v>
      </c>
      <c r="F40" s="25">
        <f>VLOOKUP(C40,RA!B10:I71,8,0)</f>
        <v>3505.53</v>
      </c>
      <c r="G40" s="16">
        <f t="shared" si="0"/>
        <v>30038.080000000002</v>
      </c>
      <c r="H40" s="27">
        <f>RA!J38</f>
        <v>-1.92153001404584</v>
      </c>
      <c r="I40" s="20">
        <f>VLOOKUP(B40,RMS!B:D,3,FALSE)</f>
        <v>33543.61</v>
      </c>
      <c r="J40" s="21">
        <f>VLOOKUP(B40,RMS!B:E,4,FALSE)</f>
        <v>30038.080000000002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-15.1464312719877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8217.7975000000006</v>
      </c>
      <c r="F42" s="25">
        <f>VLOOKUP(C42,RA!B8:I72,8,0)</f>
        <v>358.81380000000001</v>
      </c>
      <c r="G42" s="16">
        <f t="shared" si="0"/>
        <v>7858.9837000000007</v>
      </c>
      <c r="H42" s="27">
        <f>RA!J39</f>
        <v>-15.1464312719877</v>
      </c>
      <c r="I42" s="20">
        <f>VLOOKUP(B42,RMS!B:D,3,FALSE)</f>
        <v>8217.7974434611606</v>
      </c>
      <c r="J42" s="21">
        <f>VLOOKUP(B42,RMS!B:E,4,FALSE)</f>
        <v>7858.9836472279003</v>
      </c>
      <c r="K42" s="22">
        <f t="shared" si="1"/>
        <v>5.6538839999120682E-5</v>
      </c>
      <c r="L42" s="22">
        <f t="shared" si="2"/>
        <v>5.2772100389120169E-5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17838343.4098</v>
      </c>
      <c r="E7" s="53">
        <v>17217690.896499999</v>
      </c>
      <c r="F7" s="54">
        <v>103.604737226559</v>
      </c>
      <c r="G7" s="53">
        <v>22178194.2104</v>
      </c>
      <c r="H7" s="54">
        <v>-19.5680981031581</v>
      </c>
      <c r="I7" s="53">
        <v>1892947.8278000001</v>
      </c>
      <c r="J7" s="54">
        <v>10.611679483421399</v>
      </c>
      <c r="K7" s="53">
        <v>1838886.7716000001</v>
      </c>
      <c r="L7" s="54">
        <v>8.2914179313016092</v>
      </c>
      <c r="M7" s="54">
        <v>2.9398795529406999E-2</v>
      </c>
      <c r="N7" s="53">
        <v>208623170.19729999</v>
      </c>
      <c r="O7" s="53">
        <v>4266370097.7936001</v>
      </c>
      <c r="P7" s="53">
        <v>1030196</v>
      </c>
      <c r="Q7" s="53">
        <v>1205294</v>
      </c>
      <c r="R7" s="54">
        <v>-14.5274099099473</v>
      </c>
      <c r="S7" s="53">
        <v>17.315485024014801</v>
      </c>
      <c r="T7" s="53">
        <v>18.1628043089902</v>
      </c>
      <c r="U7" s="55">
        <v>-4.8934192937719301</v>
      </c>
    </row>
    <row r="8" spans="1:23" ht="12" thickBot="1">
      <c r="A8" s="81">
        <v>42562</v>
      </c>
      <c r="B8" s="71" t="s">
        <v>6</v>
      </c>
      <c r="C8" s="72"/>
      <c r="D8" s="56">
        <v>717439.24639999995</v>
      </c>
      <c r="E8" s="56">
        <v>638613.55530000001</v>
      </c>
      <c r="F8" s="57">
        <v>112.343253669736</v>
      </c>
      <c r="G8" s="56">
        <v>807046.06409999996</v>
      </c>
      <c r="H8" s="57">
        <v>-11.1030611121222</v>
      </c>
      <c r="I8" s="56">
        <v>154956.033</v>
      </c>
      <c r="J8" s="57">
        <v>21.598488482132201</v>
      </c>
      <c r="K8" s="56">
        <v>135207.7537</v>
      </c>
      <c r="L8" s="57">
        <v>16.753412192249598</v>
      </c>
      <c r="M8" s="57">
        <v>0.14605877813647899</v>
      </c>
      <c r="N8" s="56">
        <v>7741921.3359000003</v>
      </c>
      <c r="O8" s="56">
        <v>152850988.90689999</v>
      </c>
      <c r="P8" s="56">
        <v>51147</v>
      </c>
      <c r="Q8" s="56">
        <v>62916</v>
      </c>
      <c r="R8" s="57">
        <v>-18.705893572382202</v>
      </c>
      <c r="S8" s="56">
        <v>14.027005423583001</v>
      </c>
      <c r="T8" s="56">
        <v>14.945161941318601</v>
      </c>
      <c r="U8" s="58">
        <v>-6.5456345813620302</v>
      </c>
    </row>
    <row r="9" spans="1:23" ht="12" thickBot="1">
      <c r="A9" s="82"/>
      <c r="B9" s="71" t="s">
        <v>7</v>
      </c>
      <c r="C9" s="72"/>
      <c r="D9" s="56">
        <v>108074.63740000001</v>
      </c>
      <c r="E9" s="56">
        <v>125064.6312</v>
      </c>
      <c r="F9" s="57">
        <v>86.415029063788594</v>
      </c>
      <c r="G9" s="56">
        <v>149932.8143</v>
      </c>
      <c r="H9" s="57">
        <v>-27.917955849375399</v>
      </c>
      <c r="I9" s="56">
        <v>22096.574499999999</v>
      </c>
      <c r="J9" s="57">
        <v>20.445661472096699</v>
      </c>
      <c r="K9" s="56">
        <v>32502.155200000001</v>
      </c>
      <c r="L9" s="57">
        <v>21.677813060299499</v>
      </c>
      <c r="M9" s="57">
        <v>-0.32015048343624902</v>
      </c>
      <c r="N9" s="56">
        <v>1229307.9861000001</v>
      </c>
      <c r="O9" s="56">
        <v>21636719.061000001</v>
      </c>
      <c r="P9" s="56">
        <v>7540</v>
      </c>
      <c r="Q9" s="56">
        <v>9110</v>
      </c>
      <c r="R9" s="57">
        <v>-17.233809001097701</v>
      </c>
      <c r="S9" s="56">
        <v>14.333506286472099</v>
      </c>
      <c r="T9" s="56">
        <v>14.9526293413831</v>
      </c>
      <c r="U9" s="58">
        <v>-4.3194110536322103</v>
      </c>
    </row>
    <row r="10" spans="1:23" ht="12" thickBot="1">
      <c r="A10" s="82"/>
      <c r="B10" s="71" t="s">
        <v>8</v>
      </c>
      <c r="C10" s="72"/>
      <c r="D10" s="56">
        <v>162195.46590000001</v>
      </c>
      <c r="E10" s="56">
        <v>199624.48680000001</v>
      </c>
      <c r="F10" s="57">
        <v>81.250285723965604</v>
      </c>
      <c r="G10" s="56">
        <v>239012.82990000001</v>
      </c>
      <c r="H10" s="57">
        <v>-32.139431189589097</v>
      </c>
      <c r="I10" s="56">
        <v>46574.823799999998</v>
      </c>
      <c r="J10" s="57">
        <v>28.715244006090298</v>
      </c>
      <c r="K10" s="56">
        <v>53470.6155</v>
      </c>
      <c r="L10" s="57">
        <v>22.371441534068001</v>
      </c>
      <c r="M10" s="57">
        <v>-0.12896413545118099</v>
      </c>
      <c r="N10" s="56">
        <v>1781929.9920999999</v>
      </c>
      <c r="O10" s="56">
        <v>38063856.381499998</v>
      </c>
      <c r="P10" s="56">
        <v>106978</v>
      </c>
      <c r="Q10" s="56">
        <v>122845</v>
      </c>
      <c r="R10" s="57">
        <v>-12.9162766087346</v>
      </c>
      <c r="S10" s="56">
        <v>1.51615720895885</v>
      </c>
      <c r="T10" s="56">
        <v>1.5474833220725299</v>
      </c>
      <c r="U10" s="58">
        <v>-2.06615204073666</v>
      </c>
    </row>
    <row r="11" spans="1:23" ht="12" thickBot="1">
      <c r="A11" s="82"/>
      <c r="B11" s="71" t="s">
        <v>9</v>
      </c>
      <c r="C11" s="72"/>
      <c r="D11" s="56">
        <v>66357.906099999993</v>
      </c>
      <c r="E11" s="56">
        <v>56638.7765</v>
      </c>
      <c r="F11" s="57">
        <v>117.15985090179301</v>
      </c>
      <c r="G11" s="56">
        <v>74307.633700000006</v>
      </c>
      <c r="H11" s="57">
        <v>-10.698399618127</v>
      </c>
      <c r="I11" s="56">
        <v>9490.2459999999992</v>
      </c>
      <c r="J11" s="57">
        <v>14.3016055776359</v>
      </c>
      <c r="K11" s="56">
        <v>3712.6378</v>
      </c>
      <c r="L11" s="57">
        <v>4.9963073982262998</v>
      </c>
      <c r="M11" s="57">
        <v>1.55620033820698</v>
      </c>
      <c r="N11" s="56">
        <v>710542.72470000002</v>
      </c>
      <c r="O11" s="56">
        <v>12987823.3496</v>
      </c>
      <c r="P11" s="56">
        <v>5641</v>
      </c>
      <c r="Q11" s="56">
        <v>7241</v>
      </c>
      <c r="R11" s="57">
        <v>-22.096395525479899</v>
      </c>
      <c r="S11" s="56">
        <v>11.763500460911199</v>
      </c>
      <c r="T11" s="56">
        <v>11.3687355199558</v>
      </c>
      <c r="U11" s="58">
        <v>3.3558458408459102</v>
      </c>
    </row>
    <row r="12" spans="1:23" ht="12" thickBot="1">
      <c r="A12" s="82"/>
      <c r="B12" s="71" t="s">
        <v>10</v>
      </c>
      <c r="C12" s="72"/>
      <c r="D12" s="56">
        <v>202021.69880000001</v>
      </c>
      <c r="E12" s="56">
        <v>136705.8254</v>
      </c>
      <c r="F12" s="57">
        <v>147.77841266740899</v>
      </c>
      <c r="G12" s="56">
        <v>213344.09090000001</v>
      </c>
      <c r="H12" s="57">
        <v>-5.3071036803672902</v>
      </c>
      <c r="I12" s="56">
        <v>38455.799800000001</v>
      </c>
      <c r="J12" s="57">
        <v>19.035479865987501</v>
      </c>
      <c r="K12" s="56">
        <v>14865.7801</v>
      </c>
      <c r="L12" s="57">
        <v>6.9679830537082896</v>
      </c>
      <c r="M12" s="57">
        <v>1.58686725764227</v>
      </c>
      <c r="N12" s="56">
        <v>2414900.3646999998</v>
      </c>
      <c r="O12" s="56">
        <v>47065581.973499998</v>
      </c>
      <c r="P12" s="56">
        <v>2265</v>
      </c>
      <c r="Q12" s="56">
        <v>3552</v>
      </c>
      <c r="R12" s="57">
        <v>-36.233108108108098</v>
      </c>
      <c r="S12" s="56">
        <v>89.192803002207498</v>
      </c>
      <c r="T12" s="56">
        <v>83.161397212837798</v>
      </c>
      <c r="U12" s="58">
        <v>6.7622112842673898</v>
      </c>
    </row>
    <row r="13" spans="1:23" ht="12" thickBot="1">
      <c r="A13" s="82"/>
      <c r="B13" s="71" t="s">
        <v>11</v>
      </c>
      <c r="C13" s="72"/>
      <c r="D13" s="56">
        <v>296254.56589999999</v>
      </c>
      <c r="E13" s="56">
        <v>299597.67609999998</v>
      </c>
      <c r="F13" s="57">
        <v>98.884133467415793</v>
      </c>
      <c r="G13" s="56">
        <v>370995.73300000001</v>
      </c>
      <c r="H13" s="57">
        <v>-20.146098850144998</v>
      </c>
      <c r="I13" s="56">
        <v>76575.7791</v>
      </c>
      <c r="J13" s="57">
        <v>25.8479658760257</v>
      </c>
      <c r="K13" s="56">
        <v>32784.798199999997</v>
      </c>
      <c r="L13" s="57">
        <v>8.8369744673047208</v>
      </c>
      <c r="M13" s="57">
        <v>1.33570994193278</v>
      </c>
      <c r="N13" s="56">
        <v>3071285.1179999998</v>
      </c>
      <c r="O13" s="56">
        <v>65840548.509800002</v>
      </c>
      <c r="P13" s="56">
        <v>17859</v>
      </c>
      <c r="Q13" s="56">
        <v>21161</v>
      </c>
      <c r="R13" s="57">
        <v>-15.6041774963376</v>
      </c>
      <c r="S13" s="56">
        <v>16.5885304832297</v>
      </c>
      <c r="T13" s="56">
        <v>16.5562841689901</v>
      </c>
      <c r="U13" s="58">
        <v>0.19438921532089701</v>
      </c>
    </row>
    <row r="14" spans="1:23" ht="12" thickBot="1">
      <c r="A14" s="82"/>
      <c r="B14" s="71" t="s">
        <v>12</v>
      </c>
      <c r="C14" s="72"/>
      <c r="D14" s="56">
        <v>134458.25570000001</v>
      </c>
      <c r="E14" s="56">
        <v>140917.6214</v>
      </c>
      <c r="F14" s="57">
        <v>95.416211517177899</v>
      </c>
      <c r="G14" s="56">
        <v>205212.78320000001</v>
      </c>
      <c r="H14" s="57">
        <v>-34.478615998810703</v>
      </c>
      <c r="I14" s="56">
        <v>26992.373500000002</v>
      </c>
      <c r="J14" s="57">
        <v>20.074909762495199</v>
      </c>
      <c r="K14" s="56">
        <v>37611.252399999998</v>
      </c>
      <c r="L14" s="57">
        <v>18.327928608299299</v>
      </c>
      <c r="M14" s="57">
        <v>-0.282332499515491</v>
      </c>
      <c r="N14" s="56">
        <v>1447137.1162</v>
      </c>
      <c r="O14" s="56">
        <v>30020021.180199999</v>
      </c>
      <c r="P14" s="56">
        <v>2931</v>
      </c>
      <c r="Q14" s="56">
        <v>3581</v>
      </c>
      <c r="R14" s="57">
        <v>-18.151354370287599</v>
      </c>
      <c r="S14" s="56">
        <v>45.874532821562603</v>
      </c>
      <c r="T14" s="56">
        <v>46.092218346830499</v>
      </c>
      <c r="U14" s="58">
        <v>-0.474523688589084</v>
      </c>
    </row>
    <row r="15" spans="1:23" ht="12" thickBot="1">
      <c r="A15" s="82"/>
      <c r="B15" s="71" t="s">
        <v>13</v>
      </c>
      <c r="C15" s="72"/>
      <c r="D15" s="56">
        <v>108025.5686</v>
      </c>
      <c r="E15" s="56">
        <v>112041.7985</v>
      </c>
      <c r="F15" s="57">
        <v>96.415418215551</v>
      </c>
      <c r="G15" s="56">
        <v>167324.6525</v>
      </c>
      <c r="H15" s="57">
        <v>-35.439538056115197</v>
      </c>
      <c r="I15" s="56">
        <v>9507.3400999999994</v>
      </c>
      <c r="J15" s="57">
        <v>8.8010090788820907</v>
      </c>
      <c r="K15" s="56">
        <v>16583.702300000001</v>
      </c>
      <c r="L15" s="57">
        <v>9.9110932263851605</v>
      </c>
      <c r="M15" s="57">
        <v>-0.42670581465997498</v>
      </c>
      <c r="N15" s="56">
        <v>1186634.5146999999</v>
      </c>
      <c r="O15" s="56">
        <v>25207402.637200002</v>
      </c>
      <c r="P15" s="56">
        <v>5792</v>
      </c>
      <c r="Q15" s="56">
        <v>7044</v>
      </c>
      <c r="R15" s="57">
        <v>-17.7739920499716</v>
      </c>
      <c r="S15" s="56">
        <v>18.650823308011098</v>
      </c>
      <c r="T15" s="56">
        <v>19.681174148211198</v>
      </c>
      <c r="U15" s="58">
        <v>-5.5244255075733397</v>
      </c>
    </row>
    <row r="16" spans="1:23" ht="12" thickBot="1">
      <c r="A16" s="82"/>
      <c r="B16" s="71" t="s">
        <v>14</v>
      </c>
      <c r="C16" s="72"/>
      <c r="D16" s="56">
        <v>1031386.2593</v>
      </c>
      <c r="E16" s="56">
        <v>990419.29280000005</v>
      </c>
      <c r="F16" s="57">
        <v>104.13632557421001</v>
      </c>
      <c r="G16" s="56">
        <v>1228785.8692000001</v>
      </c>
      <c r="H16" s="57">
        <v>-16.064606116321698</v>
      </c>
      <c r="I16" s="56">
        <v>31197.112400000002</v>
      </c>
      <c r="J16" s="57">
        <v>3.0247748715571801</v>
      </c>
      <c r="K16" s="56">
        <v>-13542.655199999999</v>
      </c>
      <c r="L16" s="57">
        <v>-1.1021167755466601</v>
      </c>
      <c r="M16" s="57">
        <v>-3.3036185991060298</v>
      </c>
      <c r="N16" s="56">
        <v>11131162.3509</v>
      </c>
      <c r="O16" s="56">
        <v>217518437.69549999</v>
      </c>
      <c r="P16" s="56">
        <v>67415</v>
      </c>
      <c r="Q16" s="56">
        <v>79812</v>
      </c>
      <c r="R16" s="57">
        <v>-15.532751967122699</v>
      </c>
      <c r="S16" s="56">
        <v>15.2990619194541</v>
      </c>
      <c r="T16" s="56">
        <v>16.247812857715601</v>
      </c>
      <c r="U16" s="58">
        <v>-6.2013667455982002</v>
      </c>
    </row>
    <row r="17" spans="1:21" ht="12" thickBot="1">
      <c r="A17" s="82"/>
      <c r="B17" s="71" t="s">
        <v>15</v>
      </c>
      <c r="C17" s="72"/>
      <c r="D17" s="56">
        <v>811590.71499999997</v>
      </c>
      <c r="E17" s="56">
        <v>527929.8406</v>
      </c>
      <c r="F17" s="57">
        <v>153.73079007574501</v>
      </c>
      <c r="G17" s="56">
        <v>1184414.8670999999</v>
      </c>
      <c r="H17" s="57">
        <v>-31.477496817719601</v>
      </c>
      <c r="I17" s="56">
        <v>44025.013099999996</v>
      </c>
      <c r="J17" s="57">
        <v>5.4245338550971498</v>
      </c>
      <c r="K17" s="56">
        <v>54474.228300000002</v>
      </c>
      <c r="L17" s="57">
        <v>4.5992523239241603</v>
      </c>
      <c r="M17" s="57">
        <v>-0.191819425921083</v>
      </c>
      <c r="N17" s="56">
        <v>8367919.5559</v>
      </c>
      <c r="O17" s="56">
        <v>231545327.5808</v>
      </c>
      <c r="P17" s="56">
        <v>16315</v>
      </c>
      <c r="Q17" s="56">
        <v>20462</v>
      </c>
      <c r="R17" s="57">
        <v>-20.266836086404101</v>
      </c>
      <c r="S17" s="56">
        <v>49.745063745019898</v>
      </c>
      <c r="T17" s="56">
        <v>32.598299804515698</v>
      </c>
      <c r="U17" s="58">
        <v>34.469277250088602</v>
      </c>
    </row>
    <row r="18" spans="1:21" ht="12" thickBot="1">
      <c r="A18" s="82"/>
      <c r="B18" s="71" t="s">
        <v>16</v>
      </c>
      <c r="C18" s="72"/>
      <c r="D18" s="56">
        <v>1766982.8385999999</v>
      </c>
      <c r="E18" s="56">
        <v>1848499.6392000001</v>
      </c>
      <c r="F18" s="57">
        <v>95.590110007525894</v>
      </c>
      <c r="G18" s="56">
        <v>2223790.6806000001</v>
      </c>
      <c r="H18" s="57">
        <v>-20.541854320423202</v>
      </c>
      <c r="I18" s="56">
        <v>272509.91749999998</v>
      </c>
      <c r="J18" s="57">
        <v>15.422329608809999</v>
      </c>
      <c r="K18" s="56">
        <v>351978.81310000003</v>
      </c>
      <c r="L18" s="57">
        <v>15.827875175959999</v>
      </c>
      <c r="M18" s="57">
        <v>-0.22577749751494899</v>
      </c>
      <c r="N18" s="56">
        <v>21065792.516600002</v>
      </c>
      <c r="O18" s="56">
        <v>448288904.87440002</v>
      </c>
      <c r="P18" s="56">
        <v>86222</v>
      </c>
      <c r="Q18" s="56">
        <v>100236</v>
      </c>
      <c r="R18" s="57">
        <v>-13.981004828604499</v>
      </c>
      <c r="S18" s="56">
        <v>20.493410482243501</v>
      </c>
      <c r="T18" s="56">
        <v>20.678406416856198</v>
      </c>
      <c r="U18" s="58">
        <v>-0.90270936003059998</v>
      </c>
    </row>
    <row r="19" spans="1:21" ht="12" thickBot="1">
      <c r="A19" s="82"/>
      <c r="B19" s="71" t="s">
        <v>17</v>
      </c>
      <c r="C19" s="72"/>
      <c r="D19" s="56">
        <v>398938.84340000001</v>
      </c>
      <c r="E19" s="56">
        <v>533054.99269999994</v>
      </c>
      <c r="F19" s="57">
        <v>74.840091334538997</v>
      </c>
      <c r="G19" s="56">
        <v>560703.90110000002</v>
      </c>
      <c r="H19" s="57">
        <v>-28.850353525746101</v>
      </c>
      <c r="I19" s="56">
        <v>33846.920100000003</v>
      </c>
      <c r="J19" s="57">
        <v>8.4842377873099295</v>
      </c>
      <c r="K19" s="56">
        <v>41627.597099999999</v>
      </c>
      <c r="L19" s="57">
        <v>7.4241675540930201</v>
      </c>
      <c r="M19" s="57">
        <v>-0.186911509240104</v>
      </c>
      <c r="N19" s="56">
        <v>5041656.0787000004</v>
      </c>
      <c r="O19" s="56">
        <v>132051797.8979</v>
      </c>
      <c r="P19" s="56">
        <v>9031</v>
      </c>
      <c r="Q19" s="56">
        <v>10981</v>
      </c>
      <c r="R19" s="57">
        <v>-17.757945542300298</v>
      </c>
      <c r="S19" s="56">
        <v>44.174381951057498</v>
      </c>
      <c r="T19" s="56">
        <v>41.827940406156102</v>
      </c>
      <c r="U19" s="58">
        <v>5.3117699473443603</v>
      </c>
    </row>
    <row r="20" spans="1:21" ht="12" thickBot="1">
      <c r="A20" s="82"/>
      <c r="B20" s="71" t="s">
        <v>18</v>
      </c>
      <c r="C20" s="72"/>
      <c r="D20" s="56">
        <v>952242.94900000002</v>
      </c>
      <c r="E20" s="56">
        <v>863510.61840000004</v>
      </c>
      <c r="F20" s="57">
        <v>110.275766007882</v>
      </c>
      <c r="G20" s="56">
        <v>1195422.5330999999</v>
      </c>
      <c r="H20" s="57">
        <v>-20.342563183026201</v>
      </c>
      <c r="I20" s="56">
        <v>97242.5723</v>
      </c>
      <c r="J20" s="57">
        <v>10.211949839284101</v>
      </c>
      <c r="K20" s="56">
        <v>86679.882599999997</v>
      </c>
      <c r="L20" s="57">
        <v>7.2509828282406197</v>
      </c>
      <c r="M20" s="57">
        <v>0.121858606439783</v>
      </c>
      <c r="N20" s="56">
        <v>11704189.669500001</v>
      </c>
      <c r="O20" s="56">
        <v>242326392.50229999</v>
      </c>
      <c r="P20" s="56">
        <v>42666</v>
      </c>
      <c r="Q20" s="56">
        <v>51173</v>
      </c>
      <c r="R20" s="57">
        <v>-16.624000937994602</v>
      </c>
      <c r="S20" s="56">
        <v>22.318542844419401</v>
      </c>
      <c r="T20" s="56">
        <v>22.728222201160801</v>
      </c>
      <c r="U20" s="58">
        <v>-1.8356008257221901</v>
      </c>
    </row>
    <row r="21" spans="1:21" ht="12" thickBot="1">
      <c r="A21" s="82"/>
      <c r="B21" s="71" t="s">
        <v>19</v>
      </c>
      <c r="C21" s="72"/>
      <c r="D21" s="56">
        <v>371219.99589999998</v>
      </c>
      <c r="E21" s="56">
        <v>368904.60820000002</v>
      </c>
      <c r="F21" s="57">
        <v>100.627638595055</v>
      </c>
      <c r="G21" s="56">
        <v>412029.87849999999</v>
      </c>
      <c r="H21" s="57">
        <v>-9.9045930233430806</v>
      </c>
      <c r="I21" s="56">
        <v>50764.5916</v>
      </c>
      <c r="J21" s="57">
        <v>13.675069274467401</v>
      </c>
      <c r="K21" s="56">
        <v>48012.057699999998</v>
      </c>
      <c r="L21" s="57">
        <v>11.6525670115936</v>
      </c>
      <c r="M21" s="57">
        <v>5.7330054820791003E-2</v>
      </c>
      <c r="N21" s="56">
        <v>4177797.5145999999</v>
      </c>
      <c r="O21" s="56">
        <v>81001602.693499997</v>
      </c>
      <c r="P21" s="56">
        <v>34043</v>
      </c>
      <c r="Q21" s="56">
        <v>39836</v>
      </c>
      <c r="R21" s="57">
        <v>-14.542122703082599</v>
      </c>
      <c r="S21" s="56">
        <v>10.9044442587316</v>
      </c>
      <c r="T21" s="56">
        <v>11.2113076990662</v>
      </c>
      <c r="U21" s="58">
        <v>-2.8141135215474198</v>
      </c>
    </row>
    <row r="22" spans="1:21" ht="12" thickBot="1">
      <c r="A22" s="82"/>
      <c r="B22" s="71" t="s">
        <v>20</v>
      </c>
      <c r="C22" s="72"/>
      <c r="D22" s="56">
        <v>1465891.0297999999</v>
      </c>
      <c r="E22" s="56">
        <v>1569653.0056</v>
      </c>
      <c r="F22" s="57">
        <v>93.389495931278304</v>
      </c>
      <c r="G22" s="56">
        <v>1630158.7416000001</v>
      </c>
      <c r="H22" s="57">
        <v>-10.0767923765983</v>
      </c>
      <c r="I22" s="56">
        <v>85128.009399999995</v>
      </c>
      <c r="J22" s="57">
        <v>5.8072535863470396</v>
      </c>
      <c r="K22" s="56">
        <v>154671.8787</v>
      </c>
      <c r="L22" s="57">
        <v>9.4881482859877604</v>
      </c>
      <c r="M22" s="57">
        <v>-0.44962193441049902</v>
      </c>
      <c r="N22" s="56">
        <v>16114973.174799999</v>
      </c>
      <c r="O22" s="56">
        <v>281371063.91460001</v>
      </c>
      <c r="P22" s="56">
        <v>87621</v>
      </c>
      <c r="Q22" s="56">
        <v>100759</v>
      </c>
      <c r="R22" s="57">
        <v>-13.039033733959201</v>
      </c>
      <c r="S22" s="56">
        <v>16.729905271567301</v>
      </c>
      <c r="T22" s="56">
        <v>17.3025227364305</v>
      </c>
      <c r="U22" s="58">
        <v>-3.42271791482493</v>
      </c>
    </row>
    <row r="23" spans="1:21" ht="12" thickBot="1">
      <c r="A23" s="82"/>
      <c r="B23" s="71" t="s">
        <v>21</v>
      </c>
      <c r="C23" s="72"/>
      <c r="D23" s="56">
        <v>2494520.8128999998</v>
      </c>
      <c r="E23" s="56">
        <v>2733963.1017999998</v>
      </c>
      <c r="F23" s="57">
        <v>91.241934145257702</v>
      </c>
      <c r="G23" s="56">
        <v>2986796.1419000002</v>
      </c>
      <c r="H23" s="57">
        <v>-16.481718390289799</v>
      </c>
      <c r="I23" s="56">
        <v>270750.95549999998</v>
      </c>
      <c r="J23" s="57">
        <v>10.8538262779712</v>
      </c>
      <c r="K23" s="56">
        <v>341200.45809999999</v>
      </c>
      <c r="L23" s="57">
        <v>11.4236272544182</v>
      </c>
      <c r="M23" s="57">
        <v>-0.206475404494775</v>
      </c>
      <c r="N23" s="56">
        <v>28913319.520599999</v>
      </c>
      <c r="O23" s="56">
        <v>624568761.19130003</v>
      </c>
      <c r="P23" s="56">
        <v>88315</v>
      </c>
      <c r="Q23" s="56">
        <v>105209</v>
      </c>
      <c r="R23" s="57">
        <v>-16.057561615451199</v>
      </c>
      <c r="S23" s="56">
        <v>28.245720578610701</v>
      </c>
      <c r="T23" s="56">
        <v>30.559020090486602</v>
      </c>
      <c r="U23" s="58">
        <v>-8.1899114785822693</v>
      </c>
    </row>
    <row r="24" spans="1:21" ht="12" thickBot="1">
      <c r="A24" s="82"/>
      <c r="B24" s="71" t="s">
        <v>22</v>
      </c>
      <c r="C24" s="72"/>
      <c r="D24" s="56">
        <v>278275.995</v>
      </c>
      <c r="E24" s="56">
        <v>264344.41940000001</v>
      </c>
      <c r="F24" s="57">
        <v>105.270236319579</v>
      </c>
      <c r="G24" s="56">
        <v>340640.49550000002</v>
      </c>
      <c r="H24" s="57">
        <v>-18.308011326856501</v>
      </c>
      <c r="I24" s="56">
        <v>45252.131800000003</v>
      </c>
      <c r="J24" s="57">
        <v>16.261600933274899</v>
      </c>
      <c r="K24" s="56">
        <v>45743.228199999998</v>
      </c>
      <c r="L24" s="57">
        <v>13.428593723966101</v>
      </c>
      <c r="M24" s="57">
        <v>-1.0735936647340001E-2</v>
      </c>
      <c r="N24" s="56">
        <v>3429030.8975999998</v>
      </c>
      <c r="O24" s="56">
        <v>58670156.912600003</v>
      </c>
      <c r="P24" s="56">
        <v>26881</v>
      </c>
      <c r="Q24" s="56">
        <v>31134</v>
      </c>
      <c r="R24" s="57">
        <v>-13.660307059806</v>
      </c>
      <c r="S24" s="56">
        <v>10.3521444514713</v>
      </c>
      <c r="T24" s="56">
        <v>10.793033506777199</v>
      </c>
      <c r="U24" s="58">
        <v>-4.2589152167713102</v>
      </c>
    </row>
    <row r="25" spans="1:21" ht="12" thickBot="1">
      <c r="A25" s="82"/>
      <c r="B25" s="71" t="s">
        <v>23</v>
      </c>
      <c r="C25" s="72"/>
      <c r="D25" s="56">
        <v>258660.3823</v>
      </c>
      <c r="E25" s="56">
        <v>308321.02039999998</v>
      </c>
      <c r="F25" s="57">
        <v>83.893203896518997</v>
      </c>
      <c r="G25" s="56">
        <v>324915.46269999997</v>
      </c>
      <c r="H25" s="57">
        <v>-20.3914827104349</v>
      </c>
      <c r="I25" s="56">
        <v>25822.978999999999</v>
      </c>
      <c r="J25" s="57">
        <v>9.9833529860208508</v>
      </c>
      <c r="K25" s="56">
        <v>25056.391</v>
      </c>
      <c r="L25" s="57">
        <v>7.7116646871112398</v>
      </c>
      <c r="M25" s="57">
        <v>3.0594509799915001E-2</v>
      </c>
      <c r="N25" s="56">
        <v>3328816.7601000001</v>
      </c>
      <c r="O25" s="56">
        <v>71623168.151999995</v>
      </c>
      <c r="P25" s="56">
        <v>18363</v>
      </c>
      <c r="Q25" s="56">
        <v>22926</v>
      </c>
      <c r="R25" s="57">
        <v>-19.903166710285301</v>
      </c>
      <c r="S25" s="56">
        <v>14.085954490007101</v>
      </c>
      <c r="T25" s="56">
        <v>16.296463984122799</v>
      </c>
      <c r="U25" s="58">
        <v>-15.693004657113899</v>
      </c>
    </row>
    <row r="26" spans="1:21" ht="12" thickBot="1">
      <c r="A26" s="82"/>
      <c r="B26" s="71" t="s">
        <v>24</v>
      </c>
      <c r="C26" s="72"/>
      <c r="D26" s="56">
        <v>699081.85629999998</v>
      </c>
      <c r="E26" s="56">
        <v>620835.07770000002</v>
      </c>
      <c r="F26" s="57">
        <v>112.60347255021099</v>
      </c>
      <c r="G26" s="56">
        <v>656036.88789999997</v>
      </c>
      <c r="H26" s="57">
        <v>6.5613640321032296</v>
      </c>
      <c r="I26" s="56">
        <v>158422.00930000001</v>
      </c>
      <c r="J26" s="57">
        <v>22.6614391250938</v>
      </c>
      <c r="K26" s="56">
        <v>120492.5064</v>
      </c>
      <c r="L26" s="57">
        <v>18.3667273323153</v>
      </c>
      <c r="M26" s="57">
        <v>0.314787234768651</v>
      </c>
      <c r="N26" s="56">
        <v>7143384.3321000002</v>
      </c>
      <c r="O26" s="56">
        <v>138156622.3195</v>
      </c>
      <c r="P26" s="56">
        <v>48097</v>
      </c>
      <c r="Q26" s="56">
        <v>55479</v>
      </c>
      <c r="R26" s="57">
        <v>-13.305935579228199</v>
      </c>
      <c r="S26" s="56">
        <v>14.5348328648356</v>
      </c>
      <c r="T26" s="56">
        <v>14.483867111880199</v>
      </c>
      <c r="U26" s="58">
        <v>0.350645607207343</v>
      </c>
    </row>
    <row r="27" spans="1:21" ht="12" thickBot="1">
      <c r="A27" s="82"/>
      <c r="B27" s="71" t="s">
        <v>25</v>
      </c>
      <c r="C27" s="72"/>
      <c r="D27" s="56">
        <v>241916.0521</v>
      </c>
      <c r="E27" s="56">
        <v>265028.8897</v>
      </c>
      <c r="F27" s="57">
        <v>91.279125220589094</v>
      </c>
      <c r="G27" s="56">
        <v>269937.48200000002</v>
      </c>
      <c r="H27" s="57">
        <v>-10.38071100478</v>
      </c>
      <c r="I27" s="56">
        <v>58795.344599999997</v>
      </c>
      <c r="J27" s="57">
        <v>24.304027818582298</v>
      </c>
      <c r="K27" s="56">
        <v>74743.196800000005</v>
      </c>
      <c r="L27" s="57">
        <v>27.6890768359468</v>
      </c>
      <c r="M27" s="57">
        <v>-0.21336861256648901</v>
      </c>
      <c r="N27" s="56">
        <v>2698496.7913000002</v>
      </c>
      <c r="O27" s="56">
        <v>46836992.668799996</v>
      </c>
      <c r="P27" s="56">
        <v>29438</v>
      </c>
      <c r="Q27" s="56">
        <v>32761</v>
      </c>
      <c r="R27" s="57">
        <v>-10.143158023259399</v>
      </c>
      <c r="S27" s="56">
        <v>8.2178154799918506</v>
      </c>
      <c r="T27" s="56">
        <v>7.6426405482128104</v>
      </c>
      <c r="U27" s="58">
        <v>6.9991220072953499</v>
      </c>
    </row>
    <row r="28" spans="1:21" ht="12" thickBot="1">
      <c r="A28" s="82"/>
      <c r="B28" s="71" t="s">
        <v>26</v>
      </c>
      <c r="C28" s="72"/>
      <c r="D28" s="56">
        <v>848646.93299999996</v>
      </c>
      <c r="E28" s="56">
        <v>843040.4558</v>
      </c>
      <c r="F28" s="57">
        <v>100.665030623552</v>
      </c>
      <c r="G28" s="56">
        <v>1265634.4563</v>
      </c>
      <c r="H28" s="57">
        <v>-32.9469161671717</v>
      </c>
      <c r="I28" s="56">
        <v>62476.468099999998</v>
      </c>
      <c r="J28" s="57">
        <v>7.36189169730965</v>
      </c>
      <c r="K28" s="56">
        <v>-44589.104599999999</v>
      </c>
      <c r="L28" s="57">
        <v>-3.5230634230955902</v>
      </c>
      <c r="M28" s="57">
        <v>-2.4011599618441299</v>
      </c>
      <c r="N28" s="56">
        <v>10352778.8336</v>
      </c>
      <c r="O28" s="56">
        <v>199135441.46939999</v>
      </c>
      <c r="P28" s="56">
        <v>39482</v>
      </c>
      <c r="Q28" s="56">
        <v>46008</v>
      </c>
      <c r="R28" s="57">
        <v>-14.1844896539732</v>
      </c>
      <c r="S28" s="56">
        <v>21.494527455549399</v>
      </c>
      <c r="T28" s="56">
        <v>22.996405327334401</v>
      </c>
      <c r="U28" s="58">
        <v>-6.9872569885097304</v>
      </c>
    </row>
    <row r="29" spans="1:21" ht="12" thickBot="1">
      <c r="A29" s="82"/>
      <c r="B29" s="71" t="s">
        <v>27</v>
      </c>
      <c r="C29" s="72"/>
      <c r="D29" s="56">
        <v>581294.33719999995</v>
      </c>
      <c r="E29" s="56">
        <v>624584.08409999998</v>
      </c>
      <c r="F29" s="57">
        <v>93.069028173784105</v>
      </c>
      <c r="G29" s="56">
        <v>718817.59080000001</v>
      </c>
      <c r="H29" s="57">
        <v>-19.1318709169242</v>
      </c>
      <c r="I29" s="56">
        <v>102213.4843</v>
      </c>
      <c r="J29" s="57">
        <v>17.583774304829099</v>
      </c>
      <c r="K29" s="56">
        <v>98913.374400000001</v>
      </c>
      <c r="L29" s="57">
        <v>13.760566751004999</v>
      </c>
      <c r="M29" s="57">
        <v>3.3363636818764003E-2</v>
      </c>
      <c r="N29" s="56">
        <v>6404820.6756999996</v>
      </c>
      <c r="O29" s="56">
        <v>146241707.3739</v>
      </c>
      <c r="P29" s="56">
        <v>95640</v>
      </c>
      <c r="Q29" s="56">
        <v>102946</v>
      </c>
      <c r="R29" s="57">
        <v>-7.0969246012472604</v>
      </c>
      <c r="S29" s="56">
        <v>6.07794162693434</v>
      </c>
      <c r="T29" s="56">
        <v>6.3152253997241301</v>
      </c>
      <c r="U29" s="58">
        <v>-3.90401532877957</v>
      </c>
    </row>
    <row r="30" spans="1:21" ht="12" thickBot="1">
      <c r="A30" s="82"/>
      <c r="B30" s="71" t="s">
        <v>28</v>
      </c>
      <c r="C30" s="72"/>
      <c r="D30" s="56">
        <v>1051274.0819999999</v>
      </c>
      <c r="E30" s="56">
        <v>1155184.8248999999</v>
      </c>
      <c r="F30" s="57">
        <v>91.004838302910102</v>
      </c>
      <c r="G30" s="56">
        <v>1390227.4711</v>
      </c>
      <c r="H30" s="57">
        <v>-24.3811459740331</v>
      </c>
      <c r="I30" s="56">
        <v>126703.67419999999</v>
      </c>
      <c r="J30" s="57">
        <v>12.0523920801845</v>
      </c>
      <c r="K30" s="56">
        <v>124705.57739999999</v>
      </c>
      <c r="L30" s="57">
        <v>8.9701563227871102</v>
      </c>
      <c r="M30" s="57">
        <v>1.6022513520713998E-2</v>
      </c>
      <c r="N30" s="56">
        <v>12669930.925799999</v>
      </c>
      <c r="O30" s="56">
        <v>230962462.39700001</v>
      </c>
      <c r="P30" s="56">
        <v>75902</v>
      </c>
      <c r="Q30" s="56">
        <v>88039</v>
      </c>
      <c r="R30" s="57">
        <v>-13.7859357784618</v>
      </c>
      <c r="S30" s="56">
        <v>13.8504134541909</v>
      </c>
      <c r="T30" s="56">
        <v>14.5378731130522</v>
      </c>
      <c r="U30" s="58">
        <v>-4.9634594745850302</v>
      </c>
    </row>
    <row r="31" spans="1:21" ht="12" thickBot="1">
      <c r="A31" s="82"/>
      <c r="B31" s="71" t="s">
        <v>29</v>
      </c>
      <c r="C31" s="72"/>
      <c r="D31" s="56">
        <v>697190.8162</v>
      </c>
      <c r="E31" s="56">
        <v>955152.83530000004</v>
      </c>
      <c r="F31" s="57">
        <v>72.992592434803598</v>
      </c>
      <c r="G31" s="56">
        <v>1210451.1768</v>
      </c>
      <c r="H31" s="57">
        <v>-42.4024008929362</v>
      </c>
      <c r="I31" s="56">
        <v>43251.983099999998</v>
      </c>
      <c r="J31" s="57">
        <v>6.2037511245117303</v>
      </c>
      <c r="K31" s="56">
        <v>15727.8555</v>
      </c>
      <c r="L31" s="57">
        <v>1.2993382799278901</v>
      </c>
      <c r="M31" s="57">
        <v>1.75002419115562</v>
      </c>
      <c r="N31" s="56">
        <v>12392370.8726</v>
      </c>
      <c r="O31" s="56">
        <v>248035184.84549999</v>
      </c>
      <c r="P31" s="56">
        <v>28572</v>
      </c>
      <c r="Q31" s="56">
        <v>38191</v>
      </c>
      <c r="R31" s="57">
        <v>-25.186562279071001</v>
      </c>
      <c r="S31" s="56">
        <v>24.401190543189099</v>
      </c>
      <c r="T31" s="56">
        <v>25.070485467780401</v>
      </c>
      <c r="U31" s="58">
        <v>-2.7428781534515898</v>
      </c>
    </row>
    <row r="32" spans="1:21" ht="12" thickBot="1">
      <c r="A32" s="82"/>
      <c r="B32" s="71" t="s">
        <v>30</v>
      </c>
      <c r="C32" s="72"/>
      <c r="D32" s="56">
        <v>111009.3447</v>
      </c>
      <c r="E32" s="56">
        <v>113783.0411</v>
      </c>
      <c r="F32" s="57">
        <v>97.562293665923093</v>
      </c>
      <c r="G32" s="56">
        <v>128361.4448</v>
      </c>
      <c r="H32" s="57">
        <v>-13.5181558037433</v>
      </c>
      <c r="I32" s="56">
        <v>26237.46</v>
      </c>
      <c r="J32" s="57">
        <v>23.635361573303701</v>
      </c>
      <c r="K32" s="56">
        <v>32838.7955</v>
      </c>
      <c r="L32" s="57">
        <v>25.583067837204698</v>
      </c>
      <c r="M32" s="57">
        <v>-0.201022461374992</v>
      </c>
      <c r="N32" s="56">
        <v>1279253.4158999999</v>
      </c>
      <c r="O32" s="56">
        <v>24047849.883299999</v>
      </c>
      <c r="P32" s="56">
        <v>21644</v>
      </c>
      <c r="Q32" s="56">
        <v>24775</v>
      </c>
      <c r="R32" s="57">
        <v>-12.637739656912199</v>
      </c>
      <c r="S32" s="56">
        <v>5.1288738079837399</v>
      </c>
      <c r="T32" s="56">
        <v>5.1492739737638802</v>
      </c>
      <c r="U32" s="58">
        <v>-0.39775136889472801</v>
      </c>
    </row>
    <row r="33" spans="1:21" ht="12" thickBot="1">
      <c r="A33" s="82"/>
      <c r="B33" s="71" t="s">
        <v>70</v>
      </c>
      <c r="C33" s="72"/>
      <c r="D33" s="56">
        <v>17.094000000000001</v>
      </c>
      <c r="E33" s="59"/>
      <c r="F33" s="59"/>
      <c r="G33" s="59"/>
      <c r="H33" s="59"/>
      <c r="I33" s="56">
        <v>0</v>
      </c>
      <c r="J33" s="57">
        <v>0</v>
      </c>
      <c r="K33" s="59"/>
      <c r="L33" s="59"/>
      <c r="M33" s="59"/>
      <c r="N33" s="56">
        <v>35.314999999999998</v>
      </c>
      <c r="O33" s="56">
        <v>360.61360000000002</v>
      </c>
      <c r="P33" s="56">
        <v>1</v>
      </c>
      <c r="Q33" s="59"/>
      <c r="R33" s="59"/>
      <c r="S33" s="56">
        <v>17.094000000000001</v>
      </c>
      <c r="T33" s="59"/>
      <c r="U33" s="60"/>
    </row>
    <row r="34" spans="1:21" ht="12" thickBot="1">
      <c r="A34" s="82"/>
      <c r="B34" s="71" t="s">
        <v>31</v>
      </c>
      <c r="C34" s="72"/>
      <c r="D34" s="56">
        <v>167035.18770000001</v>
      </c>
      <c r="E34" s="56">
        <v>129979.8578</v>
      </c>
      <c r="F34" s="57">
        <v>128.50851703270601</v>
      </c>
      <c r="G34" s="56">
        <v>213092.32079999999</v>
      </c>
      <c r="H34" s="57">
        <v>-21.613699136172698</v>
      </c>
      <c r="I34" s="56">
        <v>26030.766</v>
      </c>
      <c r="J34" s="57">
        <v>15.5840014061899</v>
      </c>
      <c r="K34" s="56">
        <v>17978.856500000002</v>
      </c>
      <c r="L34" s="57">
        <v>8.4371207899482403</v>
      </c>
      <c r="M34" s="57">
        <v>0.44785437271830902</v>
      </c>
      <c r="N34" s="56">
        <v>2043802.0863999999</v>
      </c>
      <c r="O34" s="56">
        <v>38459593.037</v>
      </c>
      <c r="P34" s="56">
        <v>11497</v>
      </c>
      <c r="Q34" s="56">
        <v>13240</v>
      </c>
      <c r="R34" s="57">
        <v>-13.1646525679758</v>
      </c>
      <c r="S34" s="56">
        <v>14.528588997129701</v>
      </c>
      <c r="T34" s="56">
        <v>14.758374705438101</v>
      </c>
      <c r="U34" s="58">
        <v>-1.5816106323455099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154401.73000000001</v>
      </c>
      <c r="E36" s="59"/>
      <c r="F36" s="59"/>
      <c r="G36" s="56">
        <v>66976.94</v>
      </c>
      <c r="H36" s="57">
        <v>130.52968678473499</v>
      </c>
      <c r="I36" s="56">
        <v>-13600.08</v>
      </c>
      <c r="J36" s="57">
        <v>-8.8082432755125204</v>
      </c>
      <c r="K36" s="56">
        <v>2787.17</v>
      </c>
      <c r="L36" s="57">
        <v>4.1613874864990796</v>
      </c>
      <c r="M36" s="57">
        <v>-5.87953013271526</v>
      </c>
      <c r="N36" s="56">
        <v>1651403.04</v>
      </c>
      <c r="O36" s="56">
        <v>31121651.289999999</v>
      </c>
      <c r="P36" s="56">
        <v>104</v>
      </c>
      <c r="Q36" s="56">
        <v>140</v>
      </c>
      <c r="R36" s="57">
        <v>-25.714285714285701</v>
      </c>
      <c r="S36" s="56">
        <v>1484.6320192307701</v>
      </c>
      <c r="T36" s="56">
        <v>1340.90392857143</v>
      </c>
      <c r="U36" s="58">
        <v>9.6810582553521005</v>
      </c>
    </row>
    <row r="37" spans="1:21" ht="12" thickBot="1">
      <c r="A37" s="82"/>
      <c r="B37" s="71" t="s">
        <v>35</v>
      </c>
      <c r="C37" s="72"/>
      <c r="D37" s="56">
        <v>140962.47</v>
      </c>
      <c r="E37" s="59"/>
      <c r="F37" s="59"/>
      <c r="G37" s="56">
        <v>294128.25</v>
      </c>
      <c r="H37" s="57">
        <v>-52.074487914710701</v>
      </c>
      <c r="I37" s="56">
        <v>-12603.98</v>
      </c>
      <c r="J37" s="57">
        <v>-8.9413728349113093</v>
      </c>
      <c r="K37" s="56">
        <v>-31114.61</v>
      </c>
      <c r="L37" s="57">
        <v>-10.5785860419732</v>
      </c>
      <c r="M37" s="57">
        <v>-0.59491762872811205</v>
      </c>
      <c r="N37" s="56">
        <v>3047980.81</v>
      </c>
      <c r="O37" s="56">
        <v>82988197.230000004</v>
      </c>
      <c r="P37" s="56">
        <v>78</v>
      </c>
      <c r="Q37" s="56">
        <v>127</v>
      </c>
      <c r="R37" s="57">
        <v>-38.582677165354298</v>
      </c>
      <c r="S37" s="56">
        <v>1807.21115384615</v>
      </c>
      <c r="T37" s="56">
        <v>2011.17913385827</v>
      </c>
      <c r="U37" s="58">
        <v>-11.2863391517933</v>
      </c>
    </row>
    <row r="38" spans="1:21" ht="12" thickBot="1">
      <c r="A38" s="82"/>
      <c r="B38" s="71" t="s">
        <v>36</v>
      </c>
      <c r="C38" s="72"/>
      <c r="D38" s="56">
        <v>719337.71</v>
      </c>
      <c r="E38" s="59"/>
      <c r="F38" s="59"/>
      <c r="G38" s="56">
        <v>420516.47</v>
      </c>
      <c r="H38" s="57">
        <v>71.060531826494199</v>
      </c>
      <c r="I38" s="56">
        <v>-13822.29</v>
      </c>
      <c r="J38" s="57">
        <v>-1.92153001404584</v>
      </c>
      <c r="K38" s="56">
        <v>-10977.53</v>
      </c>
      <c r="L38" s="57">
        <v>-2.6104875273969599</v>
      </c>
      <c r="M38" s="57">
        <v>0.25914390577843999</v>
      </c>
      <c r="N38" s="56">
        <v>5618237.6600000001</v>
      </c>
      <c r="O38" s="56">
        <v>70117755.780000001</v>
      </c>
      <c r="P38" s="56">
        <v>287</v>
      </c>
      <c r="Q38" s="56">
        <v>363</v>
      </c>
      <c r="R38" s="57">
        <v>-20.9366391184573</v>
      </c>
      <c r="S38" s="56">
        <v>2506.4031707317099</v>
      </c>
      <c r="T38" s="56">
        <v>2589.0113223140502</v>
      </c>
      <c r="U38" s="58">
        <v>-3.2958844190348802</v>
      </c>
    </row>
    <row r="39" spans="1:21" ht="12" thickBot="1">
      <c r="A39" s="82"/>
      <c r="B39" s="71" t="s">
        <v>37</v>
      </c>
      <c r="C39" s="72"/>
      <c r="D39" s="56">
        <v>200342.11</v>
      </c>
      <c r="E39" s="59"/>
      <c r="F39" s="59"/>
      <c r="G39" s="56">
        <v>234391.71</v>
      </c>
      <c r="H39" s="57">
        <v>-14.5267936310546</v>
      </c>
      <c r="I39" s="56">
        <v>-30344.68</v>
      </c>
      <c r="J39" s="57">
        <v>-15.1464312719877</v>
      </c>
      <c r="K39" s="56">
        <v>-49618.44</v>
      </c>
      <c r="L39" s="57">
        <v>-21.1690251331841</v>
      </c>
      <c r="M39" s="57">
        <v>-0.38843945920105499</v>
      </c>
      <c r="N39" s="56">
        <v>3130467.48</v>
      </c>
      <c r="O39" s="56">
        <v>55315414.460000001</v>
      </c>
      <c r="P39" s="56">
        <v>142</v>
      </c>
      <c r="Q39" s="56">
        <v>217</v>
      </c>
      <c r="R39" s="57">
        <v>-34.562211981566797</v>
      </c>
      <c r="S39" s="56">
        <v>1410.85992957746</v>
      </c>
      <c r="T39" s="56">
        <v>1487.16953917051</v>
      </c>
      <c r="U39" s="58">
        <v>-5.4087303773590003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3.42</v>
      </c>
      <c r="H40" s="59"/>
      <c r="I40" s="59"/>
      <c r="J40" s="59"/>
      <c r="K40" s="56">
        <v>0</v>
      </c>
      <c r="L40" s="57">
        <v>0</v>
      </c>
      <c r="M40" s="59"/>
      <c r="N40" s="56">
        <v>0.02</v>
      </c>
      <c r="O40" s="56">
        <v>1302.8499999999999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60436.325299999997</v>
      </c>
      <c r="E41" s="59"/>
      <c r="F41" s="59"/>
      <c r="G41" s="56">
        <v>244292.3162</v>
      </c>
      <c r="H41" s="57">
        <v>-75.260652385594796</v>
      </c>
      <c r="I41" s="56">
        <v>4121.9087</v>
      </c>
      <c r="J41" s="57">
        <v>6.8202503701858896</v>
      </c>
      <c r="K41" s="56">
        <v>15147.579</v>
      </c>
      <c r="L41" s="57">
        <v>6.20059575987597</v>
      </c>
      <c r="M41" s="57">
        <v>-0.72788333369972902</v>
      </c>
      <c r="N41" s="56">
        <v>694139.74349999998</v>
      </c>
      <c r="O41" s="56">
        <v>15367402.980599999</v>
      </c>
      <c r="P41" s="56">
        <v>104</v>
      </c>
      <c r="Q41" s="56">
        <v>106</v>
      </c>
      <c r="R41" s="57">
        <v>-1.88679245283019</v>
      </c>
      <c r="S41" s="56">
        <v>581.11851249999995</v>
      </c>
      <c r="T41" s="56">
        <v>461.77229339622602</v>
      </c>
      <c r="U41" s="58">
        <v>20.5373287094814</v>
      </c>
    </row>
    <row r="42" spans="1:21" ht="12" thickBot="1">
      <c r="A42" s="82"/>
      <c r="B42" s="71" t="s">
        <v>33</v>
      </c>
      <c r="C42" s="72"/>
      <c r="D42" s="56">
        <v>421309.86780000001</v>
      </c>
      <c r="E42" s="56">
        <v>792296.91980000003</v>
      </c>
      <c r="F42" s="57">
        <v>53.175754855433702</v>
      </c>
      <c r="G42" s="56">
        <v>413084.43089999998</v>
      </c>
      <c r="H42" s="57">
        <v>1.9912241383871501</v>
      </c>
      <c r="I42" s="56">
        <v>23609.673200000001</v>
      </c>
      <c r="J42" s="57">
        <v>5.6038737766302997</v>
      </c>
      <c r="K42" s="56">
        <v>17276.113499999999</v>
      </c>
      <c r="L42" s="57">
        <v>4.1822233441139396</v>
      </c>
      <c r="M42" s="57">
        <v>0.366607900555874</v>
      </c>
      <c r="N42" s="56">
        <v>4407555.6218999997</v>
      </c>
      <c r="O42" s="56">
        <v>95534500.4428</v>
      </c>
      <c r="P42" s="56">
        <v>2077</v>
      </c>
      <c r="Q42" s="56">
        <v>2743</v>
      </c>
      <c r="R42" s="57">
        <v>-24.2799854174262</v>
      </c>
      <c r="S42" s="56">
        <v>202.84538651901801</v>
      </c>
      <c r="T42" s="56">
        <v>200.26091629602601</v>
      </c>
      <c r="U42" s="58">
        <v>1.2741084563681699</v>
      </c>
    </row>
    <row r="43" spans="1:21" ht="12" thickBot="1">
      <c r="A43" s="82"/>
      <c r="B43" s="71" t="s">
        <v>38</v>
      </c>
      <c r="C43" s="72"/>
      <c r="D43" s="56">
        <v>77788.92</v>
      </c>
      <c r="E43" s="59"/>
      <c r="F43" s="59"/>
      <c r="G43" s="56">
        <v>146145.35</v>
      </c>
      <c r="H43" s="57">
        <v>-46.7729079303584</v>
      </c>
      <c r="I43" s="56">
        <v>-13597.43</v>
      </c>
      <c r="J43" s="57">
        <v>-17.479905878626401</v>
      </c>
      <c r="K43" s="56">
        <v>-22778.639999999999</v>
      </c>
      <c r="L43" s="57">
        <v>-15.5862913188822</v>
      </c>
      <c r="M43" s="57">
        <v>-0.40306225481415903</v>
      </c>
      <c r="N43" s="56">
        <v>1369552.12</v>
      </c>
      <c r="O43" s="56">
        <v>39148479.859999999</v>
      </c>
      <c r="P43" s="56">
        <v>61</v>
      </c>
      <c r="Q43" s="56">
        <v>109</v>
      </c>
      <c r="R43" s="57">
        <v>-44.0366972477064</v>
      </c>
      <c r="S43" s="56">
        <v>1275.22819672131</v>
      </c>
      <c r="T43" s="56">
        <v>1156.43495412844</v>
      </c>
      <c r="U43" s="58">
        <v>9.3154498072027803</v>
      </c>
    </row>
    <row r="44" spans="1:21" ht="12" thickBot="1">
      <c r="A44" s="82"/>
      <c r="B44" s="71" t="s">
        <v>39</v>
      </c>
      <c r="C44" s="72"/>
      <c r="D44" s="56">
        <v>33543.61</v>
      </c>
      <c r="E44" s="59"/>
      <c r="F44" s="59"/>
      <c r="G44" s="56">
        <v>66043.649999999994</v>
      </c>
      <c r="H44" s="57">
        <v>-49.209939184160802</v>
      </c>
      <c r="I44" s="56">
        <v>3505.53</v>
      </c>
      <c r="J44" s="57">
        <v>10.4506640758106</v>
      </c>
      <c r="K44" s="56">
        <v>9135.34</v>
      </c>
      <c r="L44" s="57">
        <v>13.832276078018101</v>
      </c>
      <c r="M44" s="57">
        <v>-0.61626715590224301</v>
      </c>
      <c r="N44" s="56">
        <v>722104.8</v>
      </c>
      <c r="O44" s="56">
        <v>16349414.289999999</v>
      </c>
      <c r="P44" s="56">
        <v>35</v>
      </c>
      <c r="Q44" s="56">
        <v>62</v>
      </c>
      <c r="R44" s="57">
        <v>-43.548387096774199</v>
      </c>
      <c r="S44" s="56">
        <v>958.38885714285698</v>
      </c>
      <c r="T44" s="56">
        <v>862.39419354838697</v>
      </c>
      <c r="U44" s="58">
        <v>10.016254141418999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8217.7975000000006</v>
      </c>
      <c r="E46" s="62"/>
      <c r="F46" s="62"/>
      <c r="G46" s="61">
        <v>125217.66989999999</v>
      </c>
      <c r="H46" s="63">
        <v>-93.437190209207102</v>
      </c>
      <c r="I46" s="61">
        <v>358.81380000000001</v>
      </c>
      <c r="J46" s="63">
        <v>4.3663013112698401</v>
      </c>
      <c r="K46" s="61">
        <v>5578.1563999999998</v>
      </c>
      <c r="L46" s="63">
        <v>4.4547677691613101</v>
      </c>
      <c r="M46" s="63">
        <v>-0.93567519906756302</v>
      </c>
      <c r="N46" s="61">
        <v>138477.6931</v>
      </c>
      <c r="O46" s="61">
        <v>5476626.9107999997</v>
      </c>
      <c r="P46" s="61">
        <v>10</v>
      </c>
      <c r="Q46" s="61">
        <v>10</v>
      </c>
      <c r="R46" s="63">
        <v>0</v>
      </c>
      <c r="S46" s="61">
        <v>821.77975000000004</v>
      </c>
      <c r="T46" s="61">
        <v>1366.06134</v>
      </c>
      <c r="U46" s="64">
        <v>-66.232051836273598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158617</v>
      </c>
      <c r="D2" s="37">
        <v>717440.04309487203</v>
      </c>
      <c r="E2" s="37">
        <v>562483.22550940199</v>
      </c>
      <c r="F2" s="37">
        <v>154956.81758547001</v>
      </c>
      <c r="G2" s="37">
        <v>562483.22550940199</v>
      </c>
      <c r="H2" s="37">
        <v>0.215985738567117</v>
      </c>
    </row>
    <row r="3" spans="1:8">
      <c r="A3" s="37">
        <v>2</v>
      </c>
      <c r="B3" s="37">
        <v>13</v>
      </c>
      <c r="C3" s="37">
        <v>14573</v>
      </c>
      <c r="D3" s="37">
        <v>108074.67988803401</v>
      </c>
      <c r="E3" s="37">
        <v>85978.080160683807</v>
      </c>
      <c r="F3" s="37">
        <v>22096.5997273504</v>
      </c>
      <c r="G3" s="37">
        <v>85978.080160683807</v>
      </c>
      <c r="H3" s="37">
        <v>0.204456767766905</v>
      </c>
    </row>
    <row r="4" spans="1:8">
      <c r="A4" s="37">
        <v>3</v>
      </c>
      <c r="B4" s="37">
        <v>14</v>
      </c>
      <c r="C4" s="37">
        <v>123896</v>
      </c>
      <c r="D4" s="37">
        <v>162197.82511498401</v>
      </c>
      <c r="E4" s="37">
        <v>115620.638623773</v>
      </c>
      <c r="F4" s="37">
        <v>46577.186491210501</v>
      </c>
      <c r="G4" s="37">
        <v>115620.638623773</v>
      </c>
      <c r="H4" s="37">
        <v>0.28716283006995602</v>
      </c>
    </row>
    <row r="5" spans="1:8">
      <c r="A5" s="37">
        <v>4</v>
      </c>
      <c r="B5" s="37">
        <v>15</v>
      </c>
      <c r="C5" s="37">
        <v>8774</v>
      </c>
      <c r="D5" s="37">
        <v>66357.962749285201</v>
      </c>
      <c r="E5" s="37">
        <v>56867.659897889702</v>
      </c>
      <c r="F5" s="37">
        <v>9490.3028513955105</v>
      </c>
      <c r="G5" s="37">
        <v>56867.659897889702</v>
      </c>
      <c r="H5" s="37">
        <v>0.143016790422755</v>
      </c>
    </row>
    <row r="6" spans="1:8">
      <c r="A6" s="37">
        <v>5</v>
      </c>
      <c r="B6" s="37">
        <v>16</v>
      </c>
      <c r="C6" s="37">
        <v>3575</v>
      </c>
      <c r="D6" s="37">
        <v>202021.710232479</v>
      </c>
      <c r="E6" s="37">
        <v>163565.899871795</v>
      </c>
      <c r="F6" s="37">
        <v>38455.810360683798</v>
      </c>
      <c r="G6" s="37">
        <v>163565.899871795</v>
      </c>
      <c r="H6" s="37">
        <v>0.19035484016262599</v>
      </c>
    </row>
    <row r="7" spans="1:8">
      <c r="A7" s="37">
        <v>6</v>
      </c>
      <c r="B7" s="37">
        <v>17</v>
      </c>
      <c r="C7" s="37">
        <v>36474</v>
      </c>
      <c r="D7" s="37">
        <v>296254.74458034203</v>
      </c>
      <c r="E7" s="37">
        <v>219678.78695470101</v>
      </c>
      <c r="F7" s="37">
        <v>76575.957625640993</v>
      </c>
      <c r="G7" s="37">
        <v>219678.78695470101</v>
      </c>
      <c r="H7" s="37">
        <v>0.25848010547177702</v>
      </c>
    </row>
    <row r="8" spans="1:8">
      <c r="A8" s="37">
        <v>7</v>
      </c>
      <c r="B8" s="37">
        <v>18</v>
      </c>
      <c r="C8" s="37">
        <v>52648</v>
      </c>
      <c r="D8" s="37">
        <v>134458.25611282</v>
      </c>
      <c r="E8" s="37">
        <v>107465.882276923</v>
      </c>
      <c r="F8" s="37">
        <v>26992.373835897401</v>
      </c>
      <c r="G8" s="37">
        <v>107465.882276923</v>
      </c>
      <c r="H8" s="37">
        <v>0.20074909950675601</v>
      </c>
    </row>
    <row r="9" spans="1:8">
      <c r="A9" s="37">
        <v>8</v>
      </c>
      <c r="B9" s="37">
        <v>19</v>
      </c>
      <c r="C9" s="37">
        <v>18811</v>
      </c>
      <c r="D9" s="37">
        <v>108025.621780342</v>
      </c>
      <c r="E9" s="37">
        <v>98518.229205982905</v>
      </c>
      <c r="F9" s="37">
        <v>9507.3925743589807</v>
      </c>
      <c r="G9" s="37">
        <v>98518.229205982905</v>
      </c>
      <c r="H9" s="37">
        <v>8.8010533220454004E-2</v>
      </c>
    </row>
    <row r="10" spans="1:8">
      <c r="A10" s="37">
        <v>9</v>
      </c>
      <c r="B10" s="37">
        <v>21</v>
      </c>
      <c r="C10" s="37">
        <v>294375</v>
      </c>
      <c r="D10" s="37">
        <v>1031384.88261966</v>
      </c>
      <c r="E10" s="37">
        <v>1000189.14673333</v>
      </c>
      <c r="F10" s="37">
        <v>31195.735886324801</v>
      </c>
      <c r="G10" s="37">
        <v>1000189.14673333</v>
      </c>
      <c r="H10" s="37">
        <v>3.0246454463332299E-2</v>
      </c>
    </row>
    <row r="11" spans="1:8">
      <c r="A11" s="37">
        <v>10</v>
      </c>
      <c r="B11" s="37">
        <v>22</v>
      </c>
      <c r="C11" s="37">
        <v>84556</v>
      </c>
      <c r="D11" s="37">
        <v>811590.74018888897</v>
      </c>
      <c r="E11" s="37">
        <v>767565.70336666703</v>
      </c>
      <c r="F11" s="37">
        <v>44025.036822222202</v>
      </c>
      <c r="G11" s="37">
        <v>767565.70336666703</v>
      </c>
      <c r="H11" s="37">
        <v>5.42453660966805E-2</v>
      </c>
    </row>
    <row r="12" spans="1:8">
      <c r="A12" s="37">
        <v>11</v>
      </c>
      <c r="B12" s="37">
        <v>23</v>
      </c>
      <c r="C12" s="37">
        <v>253812.383</v>
      </c>
      <c r="D12" s="37">
        <v>1766982.5120478601</v>
      </c>
      <c r="E12" s="37">
        <v>1494472.9006965801</v>
      </c>
      <c r="F12" s="37">
        <v>272509.61135128199</v>
      </c>
      <c r="G12" s="37">
        <v>1494472.9006965801</v>
      </c>
      <c r="H12" s="37">
        <v>0.15422315132901601</v>
      </c>
    </row>
    <row r="13" spans="1:8">
      <c r="A13" s="37">
        <v>12</v>
      </c>
      <c r="B13" s="37">
        <v>24</v>
      </c>
      <c r="C13" s="37">
        <v>14213</v>
      </c>
      <c r="D13" s="37">
        <v>398938.856915385</v>
      </c>
      <c r="E13" s="37">
        <v>365091.92260598298</v>
      </c>
      <c r="F13" s="37">
        <v>33846.934309401702</v>
      </c>
      <c r="G13" s="37">
        <v>365091.92260598298</v>
      </c>
      <c r="H13" s="37">
        <v>8.48424106167745E-2</v>
      </c>
    </row>
    <row r="14" spans="1:8">
      <c r="A14" s="37">
        <v>13</v>
      </c>
      <c r="B14" s="37">
        <v>25</v>
      </c>
      <c r="C14" s="37">
        <v>88993</v>
      </c>
      <c r="D14" s="37">
        <v>952242.88020000001</v>
      </c>
      <c r="E14" s="37">
        <v>855000.37670000002</v>
      </c>
      <c r="F14" s="37">
        <v>97242.503500000006</v>
      </c>
      <c r="G14" s="37">
        <v>855000.37670000002</v>
      </c>
      <c r="H14" s="37">
        <v>0.102119433520549</v>
      </c>
    </row>
    <row r="15" spans="1:8">
      <c r="A15" s="37">
        <v>14</v>
      </c>
      <c r="B15" s="37">
        <v>26</v>
      </c>
      <c r="C15" s="37">
        <v>82939</v>
      </c>
      <c r="D15" s="37">
        <v>371219.19884841499</v>
      </c>
      <c r="E15" s="37">
        <v>320455.40436131199</v>
      </c>
      <c r="F15" s="37">
        <v>50763.794487103798</v>
      </c>
      <c r="G15" s="37">
        <v>320455.40436131199</v>
      </c>
      <c r="H15" s="37">
        <v>0.13674883908101099</v>
      </c>
    </row>
    <row r="16" spans="1:8">
      <c r="A16" s="37">
        <v>15</v>
      </c>
      <c r="B16" s="37">
        <v>27</v>
      </c>
      <c r="C16" s="37">
        <v>200559.764</v>
      </c>
      <c r="D16" s="37">
        <v>1465892.2251178101</v>
      </c>
      <c r="E16" s="37">
        <v>1380763.0217015699</v>
      </c>
      <c r="F16" s="37">
        <v>85129.203416246906</v>
      </c>
      <c r="G16" s="37">
        <v>1380763.0217015699</v>
      </c>
      <c r="H16" s="37">
        <v>5.8073303042046699E-2</v>
      </c>
    </row>
    <row r="17" spans="1:8">
      <c r="A17" s="37">
        <v>16</v>
      </c>
      <c r="B17" s="37">
        <v>29</v>
      </c>
      <c r="C17" s="37">
        <v>224351</v>
      </c>
      <c r="D17" s="37">
        <v>2494521.9598777802</v>
      </c>
      <c r="E17" s="37">
        <v>2223769.8892461499</v>
      </c>
      <c r="F17" s="37">
        <v>270752.07063162402</v>
      </c>
      <c r="G17" s="37">
        <v>2223769.8892461499</v>
      </c>
      <c r="H17" s="37">
        <v>0.108538659906161</v>
      </c>
    </row>
    <row r="18" spans="1:8">
      <c r="A18" s="37">
        <v>17</v>
      </c>
      <c r="B18" s="37">
        <v>31</v>
      </c>
      <c r="C18" s="37">
        <v>30254.428</v>
      </c>
      <c r="D18" s="37">
        <v>278276.09228682402</v>
      </c>
      <c r="E18" s="37">
        <v>233023.84918400401</v>
      </c>
      <c r="F18" s="37">
        <v>45252.243102820197</v>
      </c>
      <c r="G18" s="37">
        <v>233023.84918400401</v>
      </c>
      <c r="H18" s="37">
        <v>0.16261635245394301</v>
      </c>
    </row>
    <row r="19" spans="1:8">
      <c r="A19" s="37">
        <v>18</v>
      </c>
      <c r="B19" s="37">
        <v>32</v>
      </c>
      <c r="C19" s="37">
        <v>14319.475</v>
      </c>
      <c r="D19" s="37">
        <v>258660.356832736</v>
      </c>
      <c r="E19" s="37">
        <v>232837.402943172</v>
      </c>
      <c r="F19" s="37">
        <v>25822.9538895634</v>
      </c>
      <c r="G19" s="37">
        <v>232837.402943172</v>
      </c>
      <c r="H19" s="37">
        <v>9.9833442610851905E-2</v>
      </c>
    </row>
    <row r="20" spans="1:8">
      <c r="A20" s="37">
        <v>19</v>
      </c>
      <c r="B20" s="37">
        <v>33</v>
      </c>
      <c r="C20" s="37">
        <v>59177.284</v>
      </c>
      <c r="D20" s="37">
        <v>699081.70604305295</v>
      </c>
      <c r="E20" s="37">
        <v>540659.83351451298</v>
      </c>
      <c r="F20" s="37">
        <v>158421.87252854</v>
      </c>
      <c r="G20" s="37">
        <v>540659.83351451298</v>
      </c>
      <c r="H20" s="37">
        <v>0.22661424431378799</v>
      </c>
    </row>
    <row r="21" spans="1:8">
      <c r="A21" s="37">
        <v>20</v>
      </c>
      <c r="B21" s="37">
        <v>34</v>
      </c>
      <c r="C21" s="37">
        <v>43112.853999999999</v>
      </c>
      <c r="D21" s="37">
        <v>241915.79788133301</v>
      </c>
      <c r="E21" s="37">
        <v>183120.70000751299</v>
      </c>
      <c r="F21" s="37">
        <v>58795.097873819999</v>
      </c>
      <c r="G21" s="37">
        <v>183120.70000751299</v>
      </c>
      <c r="H21" s="37">
        <v>0.24303951370162599</v>
      </c>
    </row>
    <row r="22" spans="1:8">
      <c r="A22" s="37">
        <v>21</v>
      </c>
      <c r="B22" s="37">
        <v>35</v>
      </c>
      <c r="C22" s="37">
        <v>26243.059000000001</v>
      </c>
      <c r="D22" s="37">
        <v>848648.82516902697</v>
      </c>
      <c r="E22" s="37">
        <v>786170.47329557501</v>
      </c>
      <c r="F22" s="37">
        <v>62478.351873451298</v>
      </c>
      <c r="G22" s="37">
        <v>786170.47329557501</v>
      </c>
      <c r="H22" s="37">
        <v>7.3620972563070999E-2</v>
      </c>
    </row>
    <row r="23" spans="1:8">
      <c r="A23" s="37">
        <v>22</v>
      </c>
      <c r="B23" s="37">
        <v>36</v>
      </c>
      <c r="C23" s="37">
        <v>135170.93799999999</v>
      </c>
      <c r="D23" s="37">
        <v>581294.53783362801</v>
      </c>
      <c r="E23" s="37">
        <v>479080.848175622</v>
      </c>
      <c r="F23" s="37">
        <v>102213.689658006</v>
      </c>
      <c r="G23" s="37">
        <v>479080.848175622</v>
      </c>
      <c r="H23" s="37">
        <v>0.17583803563497499</v>
      </c>
    </row>
    <row r="24" spans="1:8">
      <c r="A24" s="37">
        <v>23</v>
      </c>
      <c r="B24" s="37">
        <v>37</v>
      </c>
      <c r="C24" s="37">
        <v>143532.72399999999</v>
      </c>
      <c r="D24" s="37">
        <v>1051274.0380584099</v>
      </c>
      <c r="E24" s="37">
        <v>924570.39167747495</v>
      </c>
      <c r="F24" s="37">
        <v>126703.646380932</v>
      </c>
      <c r="G24" s="37">
        <v>924570.39167747495</v>
      </c>
      <c r="H24" s="37">
        <v>0.120523899377312</v>
      </c>
    </row>
    <row r="25" spans="1:8">
      <c r="A25" s="37">
        <v>24</v>
      </c>
      <c r="B25" s="37">
        <v>38</v>
      </c>
      <c r="C25" s="37">
        <v>150761.872</v>
      </c>
      <c r="D25" s="37">
        <v>697190.69921150396</v>
      </c>
      <c r="E25" s="37">
        <v>653938.79407168098</v>
      </c>
      <c r="F25" s="37">
        <v>43251.905139823</v>
      </c>
      <c r="G25" s="37">
        <v>653938.79407168098</v>
      </c>
      <c r="H25" s="37">
        <v>6.2037409834553497E-2</v>
      </c>
    </row>
    <row r="26" spans="1:8">
      <c r="A26" s="37">
        <v>25</v>
      </c>
      <c r="B26" s="37">
        <v>39</v>
      </c>
      <c r="C26" s="37">
        <v>61176.917999999998</v>
      </c>
      <c r="D26" s="37">
        <v>111009.235844482</v>
      </c>
      <c r="E26" s="37">
        <v>84771.8955712225</v>
      </c>
      <c r="F26" s="37">
        <v>26237.340273259699</v>
      </c>
      <c r="G26" s="37">
        <v>84771.8955712225</v>
      </c>
      <c r="H26" s="37">
        <v>0.23635276897155399</v>
      </c>
    </row>
    <row r="27" spans="1:8">
      <c r="A27" s="37">
        <v>26</v>
      </c>
      <c r="B27" s="37">
        <v>40</v>
      </c>
      <c r="C27" s="37">
        <v>1</v>
      </c>
      <c r="D27" s="37">
        <v>17.094000000000001</v>
      </c>
      <c r="E27" s="37">
        <v>17.094000000000001</v>
      </c>
      <c r="F27" s="37">
        <v>0</v>
      </c>
      <c r="G27" s="37">
        <v>17.094000000000001</v>
      </c>
      <c r="H27" s="37">
        <v>0</v>
      </c>
    </row>
    <row r="28" spans="1:8">
      <c r="A28" s="37">
        <v>27</v>
      </c>
      <c r="B28" s="37">
        <v>42</v>
      </c>
      <c r="C28" s="37">
        <v>8065.9709999999995</v>
      </c>
      <c r="D28" s="37">
        <v>167035.18700000001</v>
      </c>
      <c r="E28" s="37">
        <v>141004.41810000001</v>
      </c>
      <c r="F28" s="37">
        <v>26030.768899999999</v>
      </c>
      <c r="G28" s="37">
        <v>141004.41810000001</v>
      </c>
      <c r="H28" s="37">
        <v>0.155840032076595</v>
      </c>
    </row>
    <row r="29" spans="1:8">
      <c r="A29" s="37">
        <v>28</v>
      </c>
      <c r="B29" s="37">
        <v>75</v>
      </c>
      <c r="C29" s="37">
        <v>109</v>
      </c>
      <c r="D29" s="37">
        <v>60436.324786324803</v>
      </c>
      <c r="E29" s="37">
        <v>56314.416666666701</v>
      </c>
      <c r="F29" s="37">
        <v>4121.9081196581201</v>
      </c>
      <c r="G29" s="37">
        <v>56314.416666666701</v>
      </c>
      <c r="H29" s="37">
        <v>6.8202494679008102E-2</v>
      </c>
    </row>
    <row r="30" spans="1:8">
      <c r="A30" s="37">
        <v>29</v>
      </c>
      <c r="B30" s="37">
        <v>76</v>
      </c>
      <c r="C30" s="37">
        <v>2353</v>
      </c>
      <c r="D30" s="37">
        <v>421309.86267863202</v>
      </c>
      <c r="E30" s="37">
        <v>397700.19353418797</v>
      </c>
      <c r="F30" s="37">
        <v>22823.344358119699</v>
      </c>
      <c r="G30" s="37">
        <v>397700.19353418797</v>
      </c>
      <c r="H30" s="37">
        <v>5.4273642974925498E-2</v>
      </c>
    </row>
    <row r="31" spans="1:8">
      <c r="A31" s="30">
        <v>30</v>
      </c>
      <c r="B31" s="39">
        <v>99</v>
      </c>
      <c r="C31" s="40">
        <v>10</v>
      </c>
      <c r="D31" s="40">
        <v>8217.7974434611606</v>
      </c>
      <c r="E31" s="40">
        <v>7858.9836472279003</v>
      </c>
      <c r="F31" s="40">
        <v>358.81379623326501</v>
      </c>
      <c r="G31" s="40">
        <v>7858.9836472279003</v>
      </c>
      <c r="H31" s="40">
        <v>4.36630129547389E-2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104</v>
      </c>
      <c r="D34" s="34">
        <v>154401.73000000001</v>
      </c>
      <c r="E34" s="34">
        <v>168001.81</v>
      </c>
      <c r="F34" s="30"/>
      <c r="G34" s="30"/>
      <c r="H34" s="30"/>
    </row>
    <row r="35" spans="1:8">
      <c r="A35" s="30"/>
      <c r="B35" s="33">
        <v>71</v>
      </c>
      <c r="C35" s="34">
        <v>72</v>
      </c>
      <c r="D35" s="34">
        <v>140962.47</v>
      </c>
      <c r="E35" s="34">
        <v>153566.45000000001</v>
      </c>
      <c r="F35" s="30"/>
      <c r="G35" s="30"/>
      <c r="H35" s="30"/>
    </row>
    <row r="36" spans="1:8">
      <c r="A36" s="30"/>
      <c r="B36" s="33">
        <v>72</v>
      </c>
      <c r="C36" s="34">
        <v>262</v>
      </c>
      <c r="D36" s="34">
        <v>719337.71</v>
      </c>
      <c r="E36" s="34">
        <v>733160</v>
      </c>
      <c r="F36" s="30"/>
      <c r="G36" s="30"/>
      <c r="H36" s="30"/>
    </row>
    <row r="37" spans="1:8">
      <c r="A37" s="30"/>
      <c r="B37" s="33">
        <v>73</v>
      </c>
      <c r="C37" s="34">
        <v>138</v>
      </c>
      <c r="D37" s="34">
        <v>200342.11</v>
      </c>
      <c r="E37" s="34">
        <v>230686.79</v>
      </c>
      <c r="F37" s="30"/>
      <c r="G37" s="30"/>
      <c r="H37" s="30"/>
    </row>
    <row r="38" spans="1:8">
      <c r="A38" s="30"/>
      <c r="B38" s="33">
        <v>77</v>
      </c>
      <c r="C38" s="34">
        <v>53</v>
      </c>
      <c r="D38" s="34">
        <v>77788.92</v>
      </c>
      <c r="E38" s="34">
        <v>91386.35</v>
      </c>
      <c r="F38" s="30"/>
      <c r="G38" s="30"/>
      <c r="H38" s="30"/>
    </row>
    <row r="39" spans="1:8">
      <c r="A39" s="30"/>
      <c r="B39" s="33">
        <v>78</v>
      </c>
      <c r="C39" s="34">
        <v>33</v>
      </c>
      <c r="D39" s="34">
        <v>33543.61</v>
      </c>
      <c r="E39" s="34">
        <v>30038.080000000002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2016-07-12T00:48:11Z</dcterms:modified>
</cp:coreProperties>
</file>