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<sst xmlns="http://schemas.openxmlformats.org/spreadsheetml/2006/main" count="120" uniqueCount="79">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</sst>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16621768.101599995</v>
      </c>
      <c r="F3" s="25">
        <f>RA!I7</f>
        <v>1824850.0401000001</v>
      </c>
      <c r="G3" s="16">
        <f>SUM(G4:G42)</f>
        <v>14796918.0615</v>
      </c>
      <c r="H3" s="27">
        <f>RA!J7</f>
        <v>10.978675848114699</v>
      </c>
      <c r="I3" s="20">
        <f>SUM(I4:I42)</f>
        <v>16621773.196613064</v>
      </c>
      <c r="J3" s="21">
        <f>SUM(J4:J42)</f>
        <v>14796918.024494849</v>
      </c>
      <c r="K3" s="22">
        <f>E3-I3</f>
        <v>-5.0950130689889193</v>
      </c>
      <c r="L3" s="22">
        <f>G3-J3</f>
        <v>3.7005150690674782E-2</v>
      </c>
    </row>
    <row r="4" spans="1:13">
      <c r="A4" s="68">
        <f>RA!A8</f>
        <v>42563</v>
      </c>
      <c r="B4" s="12">
        <v>12</v>
      </c>
      <c r="C4" s="66" t="s">
        <v>6</v>
      </c>
      <c r="D4" s="66"/>
      <c r="E4" s="15">
        <f>VLOOKUP(C4,RA!B8:D35,3,0)</f>
        <v>667620.3702</v>
      </c>
      <c r="F4" s="25">
        <f>VLOOKUP(C4,RA!B8:I38,8,0)</f>
        <v>147004.84099999999</v>
      </c>
      <c r="G4" s="16">
        <f t="shared" ref="G4:G42" si="0">E4-F4</f>
        <v>520615.52919999999</v>
      </c>
      <c r="H4" s="27">
        <f>RA!J8</f>
        <v>22.0192264289302</v>
      </c>
      <c r="I4" s="20">
        <f>VLOOKUP(B4,RMS!B:D,3,FALSE)</f>
        <v>667621.08296410297</v>
      </c>
      <c r="J4" s="21">
        <f>VLOOKUP(B4,RMS!B:E,4,FALSE)</f>
        <v>520615.54108376103</v>
      </c>
      <c r="K4" s="22">
        <f t="shared" ref="K4:K42" si="1">E4-I4</f>
        <v>-0.71276410296559334</v>
      </c>
      <c r="L4" s="22">
        <f t="shared" ref="L4:L42" si="2">G4-J4</f>
        <v>-1.188376103527844E-2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98833.544299999994</v>
      </c>
      <c r="F5" s="25">
        <f>VLOOKUP(C5,RA!B9:I39,8,0)</f>
        <v>20209.643400000001</v>
      </c>
      <c r="G5" s="16">
        <f t="shared" si="0"/>
        <v>78623.900899999993</v>
      </c>
      <c r="H5" s="27">
        <f>RA!J9</f>
        <v>20.4481621529787</v>
      </c>
      <c r="I5" s="20">
        <f>VLOOKUP(B5,RMS!B:D,3,FALSE)</f>
        <v>98833.580685470093</v>
      </c>
      <c r="J5" s="21">
        <f>VLOOKUP(B5,RMS!B:E,4,FALSE)</f>
        <v>78623.917990598304</v>
      </c>
      <c r="K5" s="22">
        <f t="shared" si="1"/>
        <v>-3.6385470099048689E-2</v>
      </c>
      <c r="L5" s="22">
        <f t="shared" si="2"/>
        <v>-1.7090598310460337E-2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145446.7181</v>
      </c>
      <c r="F6" s="25">
        <f>VLOOKUP(C6,RA!B10:I40,8,0)</f>
        <v>43411.983699999997</v>
      </c>
      <c r="G6" s="16">
        <f t="shared" si="0"/>
        <v>102034.7344</v>
      </c>
      <c r="H6" s="27">
        <f>RA!J10</f>
        <v>29.847344970790399</v>
      </c>
      <c r="I6" s="20">
        <f>VLOOKUP(B6,RMS!B:D,3,FALSE)</f>
        <v>145448.95971732101</v>
      </c>
      <c r="J6" s="21">
        <f>VLOOKUP(B6,RMS!B:E,4,FALSE)</f>
        <v>102034.73582771501</v>
      </c>
      <c r="K6" s="22">
        <f>E6-I6</f>
        <v>-2.2416173210076522</v>
      </c>
      <c r="L6" s="22">
        <f t="shared" si="2"/>
        <v>-1.4277150039561093E-3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62842.773300000001</v>
      </c>
      <c r="F7" s="25">
        <f>VLOOKUP(C7,RA!B11:I41,8,0)</f>
        <v>9363.4439000000002</v>
      </c>
      <c r="G7" s="16">
        <f t="shared" si="0"/>
        <v>53479.329400000002</v>
      </c>
      <c r="H7" s="27">
        <f>RA!J11</f>
        <v>14.8997942138878</v>
      </c>
      <c r="I7" s="20">
        <f>VLOOKUP(B7,RMS!B:D,3,FALSE)</f>
        <v>62842.829451440899</v>
      </c>
      <c r="J7" s="21">
        <f>VLOOKUP(B7,RMS!B:E,4,FALSE)</f>
        <v>53479.3288073066</v>
      </c>
      <c r="K7" s="22">
        <f t="shared" si="1"/>
        <v>-5.6151440898247529E-2</v>
      </c>
      <c r="L7" s="22">
        <f t="shared" si="2"/>
        <v>5.9269340272294357E-4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223785.4639</v>
      </c>
      <c r="F8" s="25">
        <f>VLOOKUP(C8,RA!B12:I42,8,0)</f>
        <v>35310.8174</v>
      </c>
      <c r="G8" s="16">
        <f t="shared" si="0"/>
        <v>188474.6465</v>
      </c>
      <c r="H8" s="27">
        <f>RA!J12</f>
        <v>15.7788699876319</v>
      </c>
      <c r="I8" s="20">
        <f>VLOOKUP(B8,RMS!B:D,3,FALSE)</f>
        <v>223785.46989316199</v>
      </c>
      <c r="J8" s="21">
        <f>VLOOKUP(B8,RMS!B:E,4,FALSE)</f>
        <v>188474.64430598301</v>
      </c>
      <c r="K8" s="22">
        <f t="shared" si="1"/>
        <v>-5.9931619907729328E-3</v>
      </c>
      <c r="L8" s="22">
        <f t="shared" si="2"/>
        <v>2.1940169972367585E-3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278924.6862</v>
      </c>
      <c r="F9" s="25">
        <f>VLOOKUP(C9,RA!B13:I43,8,0)</f>
        <v>72396.9476</v>
      </c>
      <c r="G9" s="16">
        <f t="shared" si="0"/>
        <v>206527.73859999998</v>
      </c>
      <c r="H9" s="27">
        <f>RA!J13</f>
        <v>25.955733279229602</v>
      </c>
      <c r="I9" s="20">
        <f>VLOOKUP(B9,RMS!B:D,3,FALSE)</f>
        <v>278924.85416324798</v>
      </c>
      <c r="J9" s="21">
        <f>VLOOKUP(B9,RMS!B:E,4,FALSE)</f>
        <v>206527.73878205099</v>
      </c>
      <c r="K9" s="22">
        <f t="shared" si="1"/>
        <v>-0.16796324797905982</v>
      </c>
      <c r="L9" s="22">
        <f t="shared" si="2"/>
        <v>-1.8205100786872208E-4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129833.8309</v>
      </c>
      <c r="F10" s="25">
        <f>VLOOKUP(C10,RA!B14:I43,8,0)</f>
        <v>27316.297900000001</v>
      </c>
      <c r="G10" s="16">
        <f t="shared" si="0"/>
        <v>102517.533</v>
      </c>
      <c r="H10" s="27">
        <f>RA!J14</f>
        <v>21.039429947221901</v>
      </c>
      <c r="I10" s="20">
        <f>VLOOKUP(B10,RMS!B:D,3,FALSE)</f>
        <v>129833.83051196601</v>
      </c>
      <c r="J10" s="21">
        <f>VLOOKUP(B10,RMS!B:E,4,FALSE)</f>
        <v>102517.528149573</v>
      </c>
      <c r="K10" s="22">
        <f t="shared" si="1"/>
        <v>3.8803399365860969E-4</v>
      </c>
      <c r="L10" s="22">
        <f t="shared" si="2"/>
        <v>4.8504269943805411E-3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102409.1646</v>
      </c>
      <c r="F11" s="25">
        <f>VLOOKUP(C11,RA!B15:I44,8,0)</f>
        <v>10373.3413</v>
      </c>
      <c r="G11" s="16">
        <f t="shared" si="0"/>
        <v>92035.823300000004</v>
      </c>
      <c r="H11" s="27">
        <f>RA!J15</f>
        <v>10.1293095598595</v>
      </c>
      <c r="I11" s="20">
        <f>VLOOKUP(B11,RMS!B:D,3,FALSE)</f>
        <v>102409.209894017</v>
      </c>
      <c r="J11" s="21">
        <f>VLOOKUP(B11,RMS!B:E,4,FALSE)</f>
        <v>92035.824122222199</v>
      </c>
      <c r="K11" s="22">
        <f t="shared" si="1"/>
        <v>-4.5294016992556863E-2</v>
      </c>
      <c r="L11" s="22">
        <f t="shared" si="2"/>
        <v>-8.2222219498362392E-4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955261.22439999995</v>
      </c>
      <c r="F12" s="25">
        <f>VLOOKUP(C12,RA!B16:I45,8,0)</f>
        <v>37229.226199999997</v>
      </c>
      <c r="G12" s="16">
        <f t="shared" si="0"/>
        <v>918031.99819999991</v>
      </c>
      <c r="H12" s="27">
        <f>RA!J16</f>
        <v>3.8972822563151501</v>
      </c>
      <c r="I12" s="20">
        <f>VLOOKUP(B12,RMS!B:D,3,FALSE)</f>
        <v>955259.921123932</v>
      </c>
      <c r="J12" s="21">
        <f>VLOOKUP(B12,RMS!B:E,4,FALSE)</f>
        <v>918031.99826666701</v>
      </c>
      <c r="K12" s="22">
        <f t="shared" si="1"/>
        <v>1.3032760679489002</v>
      </c>
      <c r="L12" s="22">
        <f t="shared" si="2"/>
        <v>-6.6667096689343452E-5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595344.21759999997</v>
      </c>
      <c r="F13" s="25">
        <f>VLOOKUP(C13,RA!B17:I46,8,0)</f>
        <v>46210.0337</v>
      </c>
      <c r="G13" s="16">
        <f t="shared" si="0"/>
        <v>549134.18389999995</v>
      </c>
      <c r="H13" s="27">
        <f>RA!J17</f>
        <v>7.7619018265240998</v>
      </c>
      <c r="I13" s="20">
        <f>VLOOKUP(B13,RMS!B:D,3,FALSE)</f>
        <v>595344.23110341898</v>
      </c>
      <c r="J13" s="21">
        <f>VLOOKUP(B13,RMS!B:E,4,FALSE)</f>
        <v>549134.18358717905</v>
      </c>
      <c r="K13" s="22">
        <f t="shared" si="1"/>
        <v>-1.3503419002518058E-2</v>
      </c>
      <c r="L13" s="22">
        <f t="shared" si="2"/>
        <v>3.1282089184969664E-4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1689836.2365999999</v>
      </c>
      <c r="F14" s="25">
        <f>VLOOKUP(C14,RA!B18:I47,8,0)</f>
        <v>258850.77739999999</v>
      </c>
      <c r="G14" s="16">
        <f t="shared" si="0"/>
        <v>1430985.4591999999</v>
      </c>
      <c r="H14" s="27">
        <f>RA!J18</f>
        <v>15.3180983928251</v>
      </c>
      <c r="I14" s="20">
        <f>VLOOKUP(B14,RMS!B:D,3,FALSE)</f>
        <v>1689835.9646153799</v>
      </c>
      <c r="J14" s="21">
        <f>VLOOKUP(B14,RMS!B:E,4,FALSE)</f>
        <v>1430985.4620572601</v>
      </c>
      <c r="K14" s="22">
        <f t="shared" si="1"/>
        <v>0.27198462001979351</v>
      </c>
      <c r="L14" s="22">
        <f t="shared" si="2"/>
        <v>-2.8572601731866598E-3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353865.09100000001</v>
      </c>
      <c r="F15" s="25">
        <f>VLOOKUP(C15,RA!B19:I48,8,0)</f>
        <v>29900.006000000001</v>
      </c>
      <c r="G15" s="16">
        <f t="shared" si="0"/>
        <v>323965.08500000002</v>
      </c>
      <c r="H15" s="27">
        <f>RA!J19</f>
        <v>8.4495494922950698</v>
      </c>
      <c r="I15" s="20">
        <f>VLOOKUP(B15,RMS!B:D,3,FALSE)</f>
        <v>353865.10282905999</v>
      </c>
      <c r="J15" s="21">
        <f>VLOOKUP(B15,RMS!B:E,4,FALSE)</f>
        <v>323965.08457606798</v>
      </c>
      <c r="K15" s="22">
        <f t="shared" si="1"/>
        <v>-1.1829059978481382E-2</v>
      </c>
      <c r="L15" s="22">
        <f t="shared" si="2"/>
        <v>4.2393204057589173E-4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882939.87190000003</v>
      </c>
      <c r="F16" s="25">
        <f>VLOOKUP(C16,RA!B20:I49,8,0)</f>
        <v>98653.659899999999</v>
      </c>
      <c r="G16" s="16">
        <f t="shared" si="0"/>
        <v>784286.21200000006</v>
      </c>
      <c r="H16" s="27">
        <f>RA!J20</f>
        <v>11.1733157647199</v>
      </c>
      <c r="I16" s="20">
        <f>VLOOKUP(B16,RMS!B:D,3,FALSE)</f>
        <v>882939.83330000006</v>
      </c>
      <c r="J16" s="21">
        <f>VLOOKUP(B16,RMS!B:E,4,FALSE)</f>
        <v>784286.21200000006</v>
      </c>
      <c r="K16" s="22">
        <f t="shared" si="1"/>
        <v>3.8599999970756471E-2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346047.3063</v>
      </c>
      <c r="F17" s="25">
        <f>VLOOKUP(C17,RA!B21:I50,8,0)</f>
        <v>46730.211300000003</v>
      </c>
      <c r="G17" s="16">
        <f t="shared" si="0"/>
        <v>299317.09499999997</v>
      </c>
      <c r="H17" s="27">
        <f>RA!J21</f>
        <v>13.5039951039203</v>
      </c>
      <c r="I17" s="20">
        <f>VLOOKUP(B17,RMS!B:D,3,FALSE)</f>
        <v>346046.518853135</v>
      </c>
      <c r="J17" s="21">
        <f>VLOOKUP(B17,RMS!B:E,4,FALSE)</f>
        <v>299317.09506485099</v>
      </c>
      <c r="K17" s="22">
        <f t="shared" si="1"/>
        <v>0.78744686499703676</v>
      </c>
      <c r="L17" s="22">
        <f t="shared" si="2"/>
        <v>-6.4851017668843269E-5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1368948.9546999999</v>
      </c>
      <c r="F18" s="25">
        <f>VLOOKUP(C18,RA!B22:I51,8,0)</f>
        <v>73498.625</v>
      </c>
      <c r="G18" s="16">
        <f t="shared" si="0"/>
        <v>1295450.3296999999</v>
      </c>
      <c r="H18" s="27">
        <f>RA!J22</f>
        <v>5.36898214850582</v>
      </c>
      <c r="I18" s="20">
        <f>VLOOKUP(B18,RMS!B:D,3,FALSE)</f>
        <v>1368950.1985496299</v>
      </c>
      <c r="J18" s="21">
        <f>VLOOKUP(B18,RMS!B:E,4,FALSE)</f>
        <v>1295450.32740016</v>
      </c>
      <c r="K18" s="22">
        <f t="shared" si="1"/>
        <v>-1.2438496300019324</v>
      </c>
      <c r="L18" s="22">
        <f t="shared" si="2"/>
        <v>2.2998398635536432E-3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2311007.8955999999</v>
      </c>
      <c r="F19" s="25">
        <f>VLOOKUP(C19,RA!B23:I52,8,0)</f>
        <v>249568.07120000001</v>
      </c>
      <c r="G19" s="16">
        <f t="shared" si="0"/>
        <v>2061439.8243999998</v>
      </c>
      <c r="H19" s="27">
        <f>RA!J23</f>
        <v>10.7991007592471</v>
      </c>
      <c r="I19" s="20">
        <f>VLOOKUP(B19,RMS!B:D,3,FALSE)</f>
        <v>2311008.9598829099</v>
      </c>
      <c r="J19" s="21">
        <f>VLOOKUP(B19,RMS!B:E,4,FALSE)</f>
        <v>2061439.8573512801</v>
      </c>
      <c r="K19" s="22">
        <f t="shared" si="1"/>
        <v>-1.0642829099670053</v>
      </c>
      <c r="L19" s="22">
        <f t="shared" si="2"/>
        <v>-3.2951280241832137E-2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274804.5442</v>
      </c>
      <c r="F20" s="25">
        <f>VLOOKUP(C20,RA!B24:I53,8,0)</f>
        <v>39917.126499999998</v>
      </c>
      <c r="G20" s="16">
        <f t="shared" si="0"/>
        <v>234887.41769999999</v>
      </c>
      <c r="H20" s="27">
        <f>RA!J24</f>
        <v>14.5256428041265</v>
      </c>
      <c r="I20" s="20">
        <f>VLOOKUP(B20,RMS!B:D,3,FALSE)</f>
        <v>274804.63733135897</v>
      </c>
      <c r="J20" s="21">
        <f>VLOOKUP(B20,RMS!B:E,4,FALSE)</f>
        <v>234887.42605393901</v>
      </c>
      <c r="K20" s="22">
        <f t="shared" si="1"/>
        <v>-9.3131358968093991E-2</v>
      </c>
      <c r="L20" s="22">
        <f t="shared" si="2"/>
        <v>-8.3539390179794282E-3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253901.1715</v>
      </c>
      <c r="F21" s="25">
        <f>VLOOKUP(C21,RA!B25:I54,8,0)</f>
        <v>23880.681499999999</v>
      </c>
      <c r="G21" s="16">
        <f t="shared" si="0"/>
        <v>230020.49</v>
      </c>
      <c r="H21" s="27">
        <f>RA!J25</f>
        <v>9.4055026839448796</v>
      </c>
      <c r="I21" s="20">
        <f>VLOOKUP(B21,RMS!B:D,3,FALSE)</f>
        <v>253901.14900829701</v>
      </c>
      <c r="J21" s="21">
        <f>VLOOKUP(B21,RMS!B:E,4,FALSE)</f>
        <v>230020.48393206199</v>
      </c>
      <c r="K21" s="22">
        <f t="shared" si="1"/>
        <v>2.249170298455283E-2</v>
      </c>
      <c r="L21" s="22">
        <f t="shared" si="2"/>
        <v>6.0679379967041314E-3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657261.59779999999</v>
      </c>
      <c r="F22" s="25">
        <f>VLOOKUP(C22,RA!B26:I55,8,0)</f>
        <v>145049.03810000001</v>
      </c>
      <c r="G22" s="16">
        <f t="shared" si="0"/>
        <v>512212.55969999998</v>
      </c>
      <c r="H22" s="27">
        <f>RA!J26</f>
        <v>22.068692068045898</v>
      </c>
      <c r="I22" s="20">
        <f>VLOOKUP(B22,RMS!B:D,3,FALSE)</f>
        <v>657261.47804222803</v>
      </c>
      <c r="J22" s="21">
        <f>VLOOKUP(B22,RMS!B:E,4,FALSE)</f>
        <v>512212.538954605</v>
      </c>
      <c r="K22" s="22">
        <f t="shared" si="1"/>
        <v>0.11975777195766568</v>
      </c>
      <c r="L22" s="22">
        <f t="shared" si="2"/>
        <v>2.0745394984260201E-2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217987.2206</v>
      </c>
      <c r="F23" s="25">
        <f>VLOOKUP(C23,RA!B27:I56,8,0)</f>
        <v>58036.844499999999</v>
      </c>
      <c r="G23" s="16">
        <f t="shared" si="0"/>
        <v>159950.37609999999</v>
      </c>
      <c r="H23" s="27">
        <f>RA!J27</f>
        <v>26.623966460169601</v>
      </c>
      <c r="I23" s="20">
        <f>VLOOKUP(B23,RMS!B:D,3,FALSE)</f>
        <v>217986.99005408099</v>
      </c>
      <c r="J23" s="21">
        <f>VLOOKUP(B23,RMS!B:E,4,FALSE)</f>
        <v>159950.36004602199</v>
      </c>
      <c r="K23" s="22">
        <f t="shared" si="1"/>
        <v>0.23054591901018284</v>
      </c>
      <c r="L23" s="22">
        <f t="shared" si="2"/>
        <v>1.6053978004492819E-2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838730.62950000004</v>
      </c>
      <c r="F24" s="25">
        <f>VLOOKUP(C24,RA!B28:I57,8,0)</f>
        <v>60250.554400000001</v>
      </c>
      <c r="G24" s="16">
        <f t="shared" si="0"/>
        <v>778480.07510000002</v>
      </c>
      <c r="H24" s="27">
        <f>RA!J28</f>
        <v>7.1835404933187803</v>
      </c>
      <c r="I24" s="20">
        <f>VLOOKUP(B24,RMS!B:D,3,FALSE)</f>
        <v>838732.938590265</v>
      </c>
      <c r="J24" s="21">
        <f>VLOOKUP(B24,RMS!B:E,4,FALSE)</f>
        <v>778480.07035575202</v>
      </c>
      <c r="K24" s="22">
        <f t="shared" si="1"/>
        <v>-2.3090902649564669</v>
      </c>
      <c r="L24" s="22">
        <f t="shared" si="2"/>
        <v>4.7442479990422726E-3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567954.56169999996</v>
      </c>
      <c r="F25" s="25">
        <f>VLOOKUP(C25,RA!B29:I58,8,0)</f>
        <v>100930.0537</v>
      </c>
      <c r="G25" s="16">
        <f t="shared" si="0"/>
        <v>467024.50799999997</v>
      </c>
      <c r="H25" s="27">
        <f>RA!J29</f>
        <v>17.770797262002201</v>
      </c>
      <c r="I25" s="20">
        <f>VLOOKUP(B25,RMS!B:D,3,FALSE)</f>
        <v>567954.75173097302</v>
      </c>
      <c r="J25" s="21">
        <f>VLOOKUP(B25,RMS!B:E,4,FALSE)</f>
        <v>467024.461036939</v>
      </c>
      <c r="K25" s="22">
        <f t="shared" si="1"/>
        <v>-0.19003097305539995</v>
      </c>
      <c r="L25" s="22">
        <f t="shared" si="2"/>
        <v>4.6963060973212123E-2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949957.55310000002</v>
      </c>
      <c r="F26" s="25">
        <f>VLOOKUP(C26,RA!B30:I59,8,0)</f>
        <v>133807.59729999999</v>
      </c>
      <c r="G26" s="16">
        <f t="shared" si="0"/>
        <v>816149.9558</v>
      </c>
      <c r="H26" s="27">
        <f>RA!J30</f>
        <v>14.085639601826999</v>
      </c>
      <c r="I26" s="20">
        <f>VLOOKUP(B26,RMS!B:D,3,FALSE)</f>
        <v>949957.45736637199</v>
      </c>
      <c r="J26" s="21">
        <f>VLOOKUP(B26,RMS!B:E,4,FALSE)</f>
        <v>816149.94493173598</v>
      </c>
      <c r="K26" s="22">
        <f t="shared" si="1"/>
        <v>9.5733628026209772E-2</v>
      </c>
      <c r="L26" s="22">
        <f t="shared" si="2"/>
        <v>1.086826401297003E-2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661590.5122</v>
      </c>
      <c r="F27" s="25">
        <f>VLOOKUP(C27,RA!B31:I60,8,0)</f>
        <v>40585.968699999998</v>
      </c>
      <c r="G27" s="16">
        <f t="shared" si="0"/>
        <v>621004.54350000003</v>
      </c>
      <c r="H27" s="27">
        <f>RA!J31</f>
        <v>6.1346056135295299</v>
      </c>
      <c r="I27" s="20">
        <f>VLOOKUP(B27,RMS!B:D,3,FALSE)</f>
        <v>661590.40885132703</v>
      </c>
      <c r="J27" s="21">
        <f>VLOOKUP(B27,RMS!B:E,4,FALSE)</f>
        <v>621004.54622831801</v>
      </c>
      <c r="K27" s="22">
        <f t="shared" si="1"/>
        <v>0.10334867297206074</v>
      </c>
      <c r="L27" s="22">
        <f t="shared" si="2"/>
        <v>-2.7283179806545377E-3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110460.924</v>
      </c>
      <c r="F28" s="25">
        <f>VLOOKUP(C28,RA!B32:I61,8,0)</f>
        <v>26539.146000000001</v>
      </c>
      <c r="G28" s="16">
        <f t="shared" si="0"/>
        <v>83921.777999999991</v>
      </c>
      <c r="H28" s="27">
        <f>RA!J32</f>
        <v>24.025822923588802</v>
      </c>
      <c r="I28" s="20">
        <f>VLOOKUP(B28,RMS!B:D,3,FALSE)</f>
        <v>110460.805166826</v>
      </c>
      <c r="J28" s="21">
        <f>VLOOKUP(B28,RMS!B:E,4,FALSE)</f>
        <v>83921.778836375102</v>
      </c>
      <c r="K28" s="22">
        <f t="shared" si="1"/>
        <v>0.11883317399770021</v>
      </c>
      <c r="L28" s="22">
        <f t="shared" si="2"/>
        <v>-8.3637511124834418E-4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161659.58069999999</v>
      </c>
      <c r="F30" s="25">
        <f>VLOOKUP(C30,RA!B34:I64,8,0)</f>
        <v>25544.3953</v>
      </c>
      <c r="G30" s="16">
        <f t="shared" si="0"/>
        <v>136115.18539999999</v>
      </c>
      <c r="H30" s="27">
        <f>RA!J34</f>
        <v>15.801349471148299</v>
      </c>
      <c r="I30" s="20">
        <f>VLOOKUP(B30,RMS!B:D,3,FALSE)</f>
        <v>161659.57990000001</v>
      </c>
      <c r="J30" s="21">
        <f>VLOOKUP(B30,RMS!B:E,4,FALSE)</f>
        <v>136115.1862</v>
      </c>
      <c r="K30" s="22">
        <f t="shared" si="1"/>
        <v>7.9999997979030013E-4</v>
      </c>
      <c r="L30" s="22">
        <f t="shared" si="2"/>
        <v>-8.0000000889413059E-4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117116.26</v>
      </c>
      <c r="F32" s="25">
        <f>VLOOKUP(C32,RA!B34:I65,8,0)</f>
        <v>-13266.56</v>
      </c>
      <c r="G32" s="16">
        <f t="shared" si="0"/>
        <v>130382.81999999999</v>
      </c>
      <c r="H32" s="27">
        <f>RA!J34</f>
        <v>15.801349471148299</v>
      </c>
      <c r="I32" s="20">
        <f>VLOOKUP(B32,RMS!B:D,3,FALSE)</f>
        <v>117116.26</v>
      </c>
      <c r="J32" s="21">
        <f>VLOOKUP(B32,RMS!B:E,4,FALSE)</f>
        <v>130382.82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149108.68</v>
      </c>
      <c r="F33" s="25">
        <f>VLOOKUP(C33,RA!B34:I65,8,0)</f>
        <v>-13454.4</v>
      </c>
      <c r="G33" s="16">
        <f t="shared" si="0"/>
        <v>162563.07999999999</v>
      </c>
      <c r="H33" s="27">
        <f>RA!J34</f>
        <v>15.801349471148299</v>
      </c>
      <c r="I33" s="20">
        <f>VLOOKUP(B33,RMS!B:D,3,FALSE)</f>
        <v>149108.68</v>
      </c>
      <c r="J33" s="21">
        <f>VLOOKUP(B33,RMS!B:E,4,FALSE)</f>
        <v>162563.07999999999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746006.83</v>
      </c>
      <c r="F34" s="25">
        <f>VLOOKUP(C34,RA!B34:I66,8,0)</f>
        <v>-14419.35</v>
      </c>
      <c r="G34" s="16">
        <f t="shared" si="0"/>
        <v>760426.17999999993</v>
      </c>
      <c r="H34" s="27">
        <f>RA!J35</f>
        <v>0</v>
      </c>
      <c r="I34" s="20">
        <f>VLOOKUP(B34,RMS!B:D,3,FALSE)</f>
        <v>746006.83</v>
      </c>
      <c r="J34" s="21">
        <f>VLOOKUP(B34,RMS!B:E,4,FALSE)</f>
        <v>760426.18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154227.62</v>
      </c>
      <c r="F35" s="25">
        <f>VLOOKUP(C35,RA!B34:I67,8,0)</f>
        <v>-14360.61</v>
      </c>
      <c r="G35" s="16">
        <f t="shared" si="0"/>
        <v>168588.22999999998</v>
      </c>
      <c r="H35" s="27">
        <f>RA!J34</f>
        <v>15.801349471148299</v>
      </c>
      <c r="I35" s="20">
        <f>VLOOKUP(B35,RMS!B:D,3,FALSE)</f>
        <v>154227.62</v>
      </c>
      <c r="J35" s="21">
        <f>VLOOKUP(B35,RMS!B:E,4,FALSE)</f>
        <v>168588.23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0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31646.1535</v>
      </c>
      <c r="F37" s="25">
        <f>VLOOKUP(C37,RA!B8:I68,8,0)</f>
        <v>1722.3359</v>
      </c>
      <c r="G37" s="16">
        <f t="shared" si="0"/>
        <v>29923.817600000002</v>
      </c>
      <c r="H37" s="27">
        <f>RA!J35</f>
        <v>0</v>
      </c>
      <c r="I37" s="20">
        <f>VLOOKUP(B37,RMS!B:D,3,FALSE)</f>
        <v>31646.1538461538</v>
      </c>
      <c r="J37" s="21">
        <f>VLOOKUP(B37,RMS!B:E,4,FALSE)</f>
        <v>29923.816239316198</v>
      </c>
      <c r="K37" s="22">
        <f t="shared" si="1"/>
        <v>-3.4615379991009831E-4</v>
      </c>
      <c r="L37" s="22">
        <f t="shared" si="2"/>
        <v>1.3606838037958369E-3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400734.59</v>
      </c>
      <c r="F38" s="25">
        <f>VLOOKUP(C38,RA!B8:I69,8,0)</f>
        <v>19791.371599999999</v>
      </c>
      <c r="G38" s="16">
        <f t="shared" si="0"/>
        <v>380943.21840000001</v>
      </c>
      <c r="H38" s="27">
        <f>RA!J36</f>
        <v>-11.3276841319899</v>
      </c>
      <c r="I38" s="20">
        <f>VLOOKUP(B38,RMS!B:D,3,FALSE)</f>
        <v>400734.58600341901</v>
      </c>
      <c r="J38" s="21">
        <f>VLOOKUP(B38,RMS!B:E,4,FALSE)</f>
        <v>380943.218949573</v>
      </c>
      <c r="K38" s="22">
        <f t="shared" si="1"/>
        <v>3.9965810137800872E-3</v>
      </c>
      <c r="L38" s="22">
        <f t="shared" si="2"/>
        <v>-5.4957298561930656E-4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65874.44</v>
      </c>
      <c r="F39" s="25">
        <f>VLOOKUP(C39,RA!B9:I70,8,0)</f>
        <v>-6246.6</v>
      </c>
      <c r="G39" s="16">
        <f t="shared" si="0"/>
        <v>72121.040000000008</v>
      </c>
      <c r="H39" s="27">
        <f>RA!J37</f>
        <v>-9.0232171594571202</v>
      </c>
      <c r="I39" s="20">
        <f>VLOOKUP(B39,RMS!B:D,3,FALSE)</f>
        <v>65874.44</v>
      </c>
      <c r="J39" s="21">
        <f>VLOOKUP(B39,RMS!B:E,4,FALSE)</f>
        <v>72121.039999999994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37346.17</v>
      </c>
      <c r="F40" s="25">
        <f>VLOOKUP(C40,RA!B10:I71,8,0)</f>
        <v>3899.22</v>
      </c>
      <c r="G40" s="16">
        <f t="shared" si="0"/>
        <v>33446.949999999997</v>
      </c>
      <c r="H40" s="27">
        <f>RA!J38</f>
        <v>-1.9328710435533101</v>
      </c>
      <c r="I40" s="20">
        <f>VLOOKUP(B40,RMS!B:D,3,FALSE)</f>
        <v>37346.17</v>
      </c>
      <c r="J40" s="21">
        <f>VLOOKUP(B40,RMS!B:E,4,FALSE)</f>
        <v>33446.949999999997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-9.3113088304157205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12451.7132</v>
      </c>
      <c r="F42" s="25">
        <f>VLOOKUP(C42,RA!B8:I72,8,0)</f>
        <v>615.29970000000003</v>
      </c>
      <c r="G42" s="16">
        <f t="shared" si="0"/>
        <v>11836.413500000001</v>
      </c>
      <c r="H42" s="27">
        <f>RA!J39</f>
        <v>-9.3113088304157205</v>
      </c>
      <c r="I42" s="20">
        <f>VLOOKUP(B42,RMS!B:D,3,FALSE)</f>
        <v>12451.713183571601</v>
      </c>
      <c r="J42" s="21">
        <f>VLOOKUP(B42,RMS!B:E,4,FALSE)</f>
        <v>11836.4133575373</v>
      </c>
      <c r="K42" s="22">
        <f t="shared" si="1"/>
        <v>1.6428399248979986E-5</v>
      </c>
      <c r="L42" s="22">
        <f t="shared" si="2"/>
        <v>1.4246270075091161E-4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16621768.101600001</v>
      </c>
      <c r="E7" s="53">
        <v>16983144.451900002</v>
      </c>
      <c r="F7" s="54">
        <v>97.872146990661903</v>
      </c>
      <c r="G7" s="53">
        <v>23024225.042300001</v>
      </c>
      <c r="H7" s="54">
        <v>-27.807480724921</v>
      </c>
      <c r="I7" s="53">
        <v>1824850.0401000001</v>
      </c>
      <c r="J7" s="54">
        <v>10.978675848114699</v>
      </c>
      <c r="K7" s="53">
        <v>1938996.0691</v>
      </c>
      <c r="L7" s="54">
        <v>8.4215475897133807</v>
      </c>
      <c r="M7" s="54">
        <v>-5.8868623211280002E-2</v>
      </c>
      <c r="N7" s="53">
        <v>225244938.29890001</v>
      </c>
      <c r="O7" s="53">
        <v>4282991865.8951998</v>
      </c>
      <c r="P7" s="53">
        <v>975592</v>
      </c>
      <c r="Q7" s="53">
        <v>1030196</v>
      </c>
      <c r="R7" s="54">
        <v>-5.3003506128930802</v>
      </c>
      <c r="S7" s="53">
        <v>17.037622388867501</v>
      </c>
      <c r="T7" s="53">
        <v>17.315485024014801</v>
      </c>
      <c r="U7" s="55">
        <v>-1.63087682544793</v>
      </c>
    </row>
    <row r="8" spans="1:23" ht="12" thickBot="1">
      <c r="A8" s="81">
        <v>42563</v>
      </c>
      <c r="B8" s="69" t="s">
        <v>6</v>
      </c>
      <c r="C8" s="70"/>
      <c r="D8" s="56">
        <v>667620.3702</v>
      </c>
      <c r="E8" s="56">
        <v>622066.86060000001</v>
      </c>
      <c r="F8" s="57">
        <v>107.322928206795</v>
      </c>
      <c r="G8" s="56">
        <v>796945.11589999998</v>
      </c>
      <c r="H8" s="57">
        <v>-16.2275598557313</v>
      </c>
      <c r="I8" s="56">
        <v>147004.84099999999</v>
      </c>
      <c r="J8" s="57">
        <v>22.0192264289302</v>
      </c>
      <c r="K8" s="56">
        <v>147846.601</v>
      </c>
      <c r="L8" s="57">
        <v>18.551666614210301</v>
      </c>
      <c r="M8" s="57">
        <v>-5.6934687325010001E-3</v>
      </c>
      <c r="N8" s="56">
        <v>8409541.7061000001</v>
      </c>
      <c r="O8" s="56">
        <v>153518609.2771</v>
      </c>
      <c r="P8" s="56">
        <v>46311</v>
      </c>
      <c r="Q8" s="56">
        <v>51147</v>
      </c>
      <c r="R8" s="57">
        <v>-9.4551000058654502</v>
      </c>
      <c r="S8" s="56">
        <v>14.4160214679018</v>
      </c>
      <c r="T8" s="56">
        <v>14.027005423583001</v>
      </c>
      <c r="U8" s="58">
        <v>2.6984979537173701</v>
      </c>
    </row>
    <row r="9" spans="1:23" ht="12" thickBot="1">
      <c r="A9" s="82"/>
      <c r="B9" s="69" t="s">
        <v>7</v>
      </c>
      <c r="C9" s="70"/>
      <c r="D9" s="56">
        <v>98833.544299999994</v>
      </c>
      <c r="E9" s="56">
        <v>123636.6954</v>
      </c>
      <c r="F9" s="57">
        <v>79.938681618952401</v>
      </c>
      <c r="G9" s="56">
        <v>145252.89259999999</v>
      </c>
      <c r="H9" s="57">
        <v>-31.957606811886599</v>
      </c>
      <c r="I9" s="56">
        <v>20209.643400000001</v>
      </c>
      <c r="J9" s="57">
        <v>20.4481621529787</v>
      </c>
      <c r="K9" s="56">
        <v>31374.370800000001</v>
      </c>
      <c r="L9" s="57">
        <v>21.599825131468702</v>
      </c>
      <c r="M9" s="57">
        <v>-0.35585502164078497</v>
      </c>
      <c r="N9" s="56">
        <v>1328141.5304</v>
      </c>
      <c r="O9" s="56">
        <v>21735552.605300002</v>
      </c>
      <c r="P9" s="56">
        <v>6877</v>
      </c>
      <c r="Q9" s="56">
        <v>7540</v>
      </c>
      <c r="R9" s="57">
        <v>-8.7931034482758594</v>
      </c>
      <c r="S9" s="56">
        <v>14.3716074305657</v>
      </c>
      <c r="T9" s="56">
        <v>14.333506286472099</v>
      </c>
      <c r="U9" s="58">
        <v>0.26511400535803897</v>
      </c>
    </row>
    <row r="10" spans="1:23" ht="12" thickBot="1">
      <c r="A10" s="82"/>
      <c r="B10" s="69" t="s">
        <v>8</v>
      </c>
      <c r="C10" s="70"/>
      <c r="D10" s="56">
        <v>145446.7181</v>
      </c>
      <c r="E10" s="56">
        <v>184551.33929999999</v>
      </c>
      <c r="F10" s="57">
        <v>78.810979455189496</v>
      </c>
      <c r="G10" s="56">
        <v>230085.93</v>
      </c>
      <c r="H10" s="57">
        <v>-36.785913810548998</v>
      </c>
      <c r="I10" s="56">
        <v>43411.983699999997</v>
      </c>
      <c r="J10" s="57">
        <v>29.847344970790399</v>
      </c>
      <c r="K10" s="56">
        <v>51634.502699999997</v>
      </c>
      <c r="L10" s="57">
        <v>22.441399480620099</v>
      </c>
      <c r="M10" s="57">
        <v>-0.15924466335569101</v>
      </c>
      <c r="N10" s="56">
        <v>1927376.7102000001</v>
      </c>
      <c r="O10" s="56">
        <v>38209303.099600002</v>
      </c>
      <c r="P10" s="56">
        <v>100374</v>
      </c>
      <c r="Q10" s="56">
        <v>106978</v>
      </c>
      <c r="R10" s="57">
        <v>-6.1732318794518504</v>
      </c>
      <c r="S10" s="56">
        <v>1.44904774244326</v>
      </c>
      <c r="T10" s="56">
        <v>1.51615720895885</v>
      </c>
      <c r="U10" s="58">
        <v>-4.63128056791522</v>
      </c>
    </row>
    <row r="11" spans="1:23" ht="12" thickBot="1">
      <c r="A11" s="82"/>
      <c r="B11" s="69" t="s">
        <v>9</v>
      </c>
      <c r="C11" s="70"/>
      <c r="D11" s="56">
        <v>62842.773300000001</v>
      </c>
      <c r="E11" s="56">
        <v>53711.48</v>
      </c>
      <c r="F11" s="57">
        <v>117.000636176847</v>
      </c>
      <c r="G11" s="56">
        <v>74757.295400000003</v>
      </c>
      <c r="H11" s="57">
        <v>-15.937604532440099</v>
      </c>
      <c r="I11" s="56">
        <v>9363.4439000000002</v>
      </c>
      <c r="J11" s="57">
        <v>14.8997942138878</v>
      </c>
      <c r="K11" s="56">
        <v>3808.4085</v>
      </c>
      <c r="L11" s="57">
        <v>5.0943636733011104</v>
      </c>
      <c r="M11" s="57">
        <v>1.4586238319760101</v>
      </c>
      <c r="N11" s="56">
        <v>773385.49800000002</v>
      </c>
      <c r="O11" s="56">
        <v>13050666.1229</v>
      </c>
      <c r="P11" s="56">
        <v>5156</v>
      </c>
      <c r="Q11" s="56">
        <v>5641</v>
      </c>
      <c r="R11" s="57">
        <v>-8.5977663534834292</v>
      </c>
      <c r="S11" s="56">
        <v>12.188280314197099</v>
      </c>
      <c r="T11" s="56">
        <v>11.763500460911199</v>
      </c>
      <c r="U11" s="58">
        <v>3.4851500157169601</v>
      </c>
    </row>
    <row r="12" spans="1:23" ht="12" thickBot="1">
      <c r="A12" s="82"/>
      <c r="B12" s="69" t="s">
        <v>10</v>
      </c>
      <c r="C12" s="70"/>
      <c r="D12" s="56">
        <v>223785.4639</v>
      </c>
      <c r="E12" s="56">
        <v>163954.3063</v>
      </c>
      <c r="F12" s="57">
        <v>136.49258073802699</v>
      </c>
      <c r="G12" s="56">
        <v>232740.47459999999</v>
      </c>
      <c r="H12" s="57">
        <v>-3.8476378959828601</v>
      </c>
      <c r="I12" s="56">
        <v>35310.8174</v>
      </c>
      <c r="J12" s="57">
        <v>15.7788699876319</v>
      </c>
      <c r="K12" s="56">
        <v>19509.490000000002</v>
      </c>
      <c r="L12" s="57">
        <v>8.3825084715196407</v>
      </c>
      <c r="M12" s="57">
        <v>0.80993031596417897</v>
      </c>
      <c r="N12" s="56">
        <v>2638685.8286000001</v>
      </c>
      <c r="O12" s="56">
        <v>47289367.437399998</v>
      </c>
      <c r="P12" s="56">
        <v>2328</v>
      </c>
      <c r="Q12" s="56">
        <v>2265</v>
      </c>
      <c r="R12" s="57">
        <v>2.7814569536423801</v>
      </c>
      <c r="S12" s="56">
        <v>96.127776589347107</v>
      </c>
      <c r="T12" s="56">
        <v>89.192803002207498</v>
      </c>
      <c r="U12" s="58">
        <v>7.2143285044086998</v>
      </c>
    </row>
    <row r="13" spans="1:23" ht="12" thickBot="1">
      <c r="A13" s="82"/>
      <c r="B13" s="69" t="s">
        <v>11</v>
      </c>
      <c r="C13" s="70"/>
      <c r="D13" s="56">
        <v>278924.6862</v>
      </c>
      <c r="E13" s="56">
        <v>297863.2352</v>
      </c>
      <c r="F13" s="57">
        <v>93.641864197411394</v>
      </c>
      <c r="G13" s="56">
        <v>391928.74859999999</v>
      </c>
      <c r="H13" s="57">
        <v>-28.8328076987614</v>
      </c>
      <c r="I13" s="56">
        <v>72396.9476</v>
      </c>
      <c r="J13" s="57">
        <v>25.955733279229602</v>
      </c>
      <c r="K13" s="56">
        <v>37023.010900000001</v>
      </c>
      <c r="L13" s="57">
        <v>9.4463626442941706</v>
      </c>
      <c r="M13" s="57">
        <v>0.95545812833931298</v>
      </c>
      <c r="N13" s="56">
        <v>3350209.8042000001</v>
      </c>
      <c r="O13" s="56">
        <v>66119473.196000002</v>
      </c>
      <c r="P13" s="56">
        <v>16559</v>
      </c>
      <c r="Q13" s="56">
        <v>17859</v>
      </c>
      <c r="R13" s="57">
        <v>-7.27924295873229</v>
      </c>
      <c r="S13" s="56">
        <v>16.844295319765699</v>
      </c>
      <c r="T13" s="56">
        <v>16.5885304832297</v>
      </c>
      <c r="U13" s="58">
        <v>1.5184062715631601</v>
      </c>
    </row>
    <row r="14" spans="1:23" ht="12" thickBot="1">
      <c r="A14" s="82"/>
      <c r="B14" s="69" t="s">
        <v>12</v>
      </c>
      <c r="C14" s="70"/>
      <c r="D14" s="56">
        <v>129833.8309</v>
      </c>
      <c r="E14" s="56">
        <v>153089.37549999999</v>
      </c>
      <c r="F14" s="57">
        <v>84.809171424178999</v>
      </c>
      <c r="G14" s="56">
        <v>184189.93539999999</v>
      </c>
      <c r="H14" s="57">
        <v>-29.510898292002999</v>
      </c>
      <c r="I14" s="56">
        <v>27316.297900000001</v>
      </c>
      <c r="J14" s="57">
        <v>21.039429947221901</v>
      </c>
      <c r="K14" s="56">
        <v>34522.063600000001</v>
      </c>
      <c r="L14" s="57">
        <v>18.742643850235002</v>
      </c>
      <c r="M14" s="57">
        <v>-0.20872928639179</v>
      </c>
      <c r="N14" s="56">
        <v>1576970.9471</v>
      </c>
      <c r="O14" s="56">
        <v>30149855.011100002</v>
      </c>
      <c r="P14" s="56">
        <v>2891</v>
      </c>
      <c r="Q14" s="56">
        <v>2931</v>
      </c>
      <c r="R14" s="57">
        <v>-1.3647219379051601</v>
      </c>
      <c r="S14" s="56">
        <v>44.9096613282601</v>
      </c>
      <c r="T14" s="56">
        <v>45.874532821562603</v>
      </c>
      <c r="U14" s="58">
        <v>-2.1484719874637102</v>
      </c>
    </row>
    <row r="15" spans="1:23" ht="12" thickBot="1">
      <c r="A15" s="82"/>
      <c r="B15" s="69" t="s">
        <v>13</v>
      </c>
      <c r="C15" s="70"/>
      <c r="D15" s="56">
        <v>102409.1646</v>
      </c>
      <c r="E15" s="56">
        <v>103233.6974</v>
      </c>
      <c r="F15" s="57">
        <v>99.201294905862795</v>
      </c>
      <c r="G15" s="56">
        <v>151980.47080000001</v>
      </c>
      <c r="H15" s="57">
        <v>-32.616892117168</v>
      </c>
      <c r="I15" s="56">
        <v>10373.3413</v>
      </c>
      <c r="J15" s="57">
        <v>10.1293095598595</v>
      </c>
      <c r="K15" s="56">
        <v>11950.787200000001</v>
      </c>
      <c r="L15" s="57">
        <v>7.8633702982317697</v>
      </c>
      <c r="M15" s="57">
        <v>-0.131995145892984</v>
      </c>
      <c r="N15" s="56">
        <v>1289043.6793</v>
      </c>
      <c r="O15" s="56">
        <v>25309811.801800001</v>
      </c>
      <c r="P15" s="56">
        <v>5298</v>
      </c>
      <c r="Q15" s="56">
        <v>5792</v>
      </c>
      <c r="R15" s="57">
        <v>-8.5290055248618799</v>
      </c>
      <c r="S15" s="56">
        <v>19.3297781426954</v>
      </c>
      <c r="T15" s="56">
        <v>18.650823308011098</v>
      </c>
      <c r="U15" s="58">
        <v>3.5124812590820298</v>
      </c>
    </row>
    <row r="16" spans="1:23" ht="12" thickBot="1">
      <c r="A16" s="82"/>
      <c r="B16" s="69" t="s">
        <v>14</v>
      </c>
      <c r="C16" s="70"/>
      <c r="D16" s="56">
        <v>955261.22439999995</v>
      </c>
      <c r="E16" s="56">
        <v>948547.61029999994</v>
      </c>
      <c r="F16" s="57">
        <v>100.707778294637</v>
      </c>
      <c r="G16" s="56">
        <v>1244578.4816000001</v>
      </c>
      <c r="H16" s="57">
        <v>-23.2462043557158</v>
      </c>
      <c r="I16" s="56">
        <v>37229.226199999997</v>
      </c>
      <c r="J16" s="57">
        <v>3.8972822563151501</v>
      </c>
      <c r="K16" s="56">
        <v>5356.7379000000001</v>
      </c>
      <c r="L16" s="57">
        <v>0.43040579434681397</v>
      </c>
      <c r="M16" s="57">
        <v>5.9499809202910603</v>
      </c>
      <c r="N16" s="56">
        <v>12086423.575300001</v>
      </c>
      <c r="O16" s="56">
        <v>218473698.9199</v>
      </c>
      <c r="P16" s="56">
        <v>62962</v>
      </c>
      <c r="Q16" s="56">
        <v>67415</v>
      </c>
      <c r="R16" s="57">
        <v>-6.6053548913446596</v>
      </c>
      <c r="S16" s="56">
        <v>15.172027959721699</v>
      </c>
      <c r="T16" s="56">
        <v>15.2990619194541</v>
      </c>
      <c r="U16" s="58">
        <v>-0.83729057229288295</v>
      </c>
    </row>
    <row r="17" spans="1:21" ht="12" thickBot="1">
      <c r="A17" s="82"/>
      <c r="B17" s="69" t="s">
        <v>15</v>
      </c>
      <c r="C17" s="70"/>
      <c r="D17" s="56">
        <v>595344.21759999997</v>
      </c>
      <c r="E17" s="56">
        <v>510805.54889999999</v>
      </c>
      <c r="F17" s="57">
        <v>116.550068589124</v>
      </c>
      <c r="G17" s="56">
        <v>2054093.2598000001</v>
      </c>
      <c r="H17" s="57">
        <v>-71.016689979404006</v>
      </c>
      <c r="I17" s="56">
        <v>46210.0337</v>
      </c>
      <c r="J17" s="57">
        <v>7.7619018265240998</v>
      </c>
      <c r="K17" s="56">
        <v>22344.949000000001</v>
      </c>
      <c r="L17" s="57">
        <v>1.0878254379830701</v>
      </c>
      <c r="M17" s="57">
        <v>1.0680303946990399</v>
      </c>
      <c r="N17" s="56">
        <v>8963263.7734999992</v>
      </c>
      <c r="O17" s="56">
        <v>232140671.79840001</v>
      </c>
      <c r="P17" s="56">
        <v>15473</v>
      </c>
      <c r="Q17" s="56">
        <v>16315</v>
      </c>
      <c r="R17" s="57">
        <v>-5.1608948820104299</v>
      </c>
      <c r="S17" s="56">
        <v>38.476327641698397</v>
      </c>
      <c r="T17" s="56">
        <v>49.745063745019898</v>
      </c>
      <c r="U17" s="58">
        <v>-29.2874522960166</v>
      </c>
    </row>
    <row r="18" spans="1:21" ht="12" customHeight="1" thickBot="1">
      <c r="A18" s="82"/>
      <c r="B18" s="69" t="s">
        <v>16</v>
      </c>
      <c r="C18" s="70"/>
      <c r="D18" s="56">
        <v>1689836.2365999999</v>
      </c>
      <c r="E18" s="56">
        <v>1835015.9597</v>
      </c>
      <c r="F18" s="57">
        <v>92.088367279174193</v>
      </c>
      <c r="G18" s="56">
        <v>2185120.2930999999</v>
      </c>
      <c r="H18" s="57">
        <v>-22.666214673122099</v>
      </c>
      <c r="I18" s="56">
        <v>258850.77739999999</v>
      </c>
      <c r="J18" s="57">
        <v>15.3180983928251</v>
      </c>
      <c r="K18" s="56">
        <v>343898.95630000002</v>
      </c>
      <c r="L18" s="57">
        <v>15.7382162156444</v>
      </c>
      <c r="M18" s="57">
        <v>-0.247305719723698</v>
      </c>
      <c r="N18" s="56">
        <v>22755628.753199998</v>
      </c>
      <c r="O18" s="56">
        <v>449978741.111</v>
      </c>
      <c r="P18" s="56">
        <v>82237</v>
      </c>
      <c r="Q18" s="56">
        <v>86222</v>
      </c>
      <c r="R18" s="57">
        <v>-4.6217902623460398</v>
      </c>
      <c r="S18" s="56">
        <v>20.548369184187202</v>
      </c>
      <c r="T18" s="56">
        <v>20.493410482243501</v>
      </c>
      <c r="U18" s="58">
        <v>0.26746016411826701</v>
      </c>
    </row>
    <row r="19" spans="1:21" ht="12" customHeight="1" thickBot="1">
      <c r="A19" s="82"/>
      <c r="B19" s="69" t="s">
        <v>17</v>
      </c>
      <c r="C19" s="70"/>
      <c r="D19" s="56">
        <v>353865.09100000001</v>
      </c>
      <c r="E19" s="56">
        <v>569395.40359999996</v>
      </c>
      <c r="F19" s="57">
        <v>62.147514497428197</v>
      </c>
      <c r="G19" s="56">
        <v>525817.91870000004</v>
      </c>
      <c r="H19" s="57">
        <v>-32.701971839439302</v>
      </c>
      <c r="I19" s="56">
        <v>29900.006000000001</v>
      </c>
      <c r="J19" s="57">
        <v>8.4495494922950698</v>
      </c>
      <c r="K19" s="56">
        <v>42673.272299999997</v>
      </c>
      <c r="L19" s="57">
        <v>8.1155987238895904</v>
      </c>
      <c r="M19" s="57">
        <v>-0.29932708722691498</v>
      </c>
      <c r="N19" s="56">
        <v>5395521.1697000004</v>
      </c>
      <c r="O19" s="56">
        <v>132405662.98890001</v>
      </c>
      <c r="P19" s="56">
        <v>8556</v>
      </c>
      <c r="Q19" s="56">
        <v>9031</v>
      </c>
      <c r="R19" s="57">
        <v>-5.2596611670911297</v>
      </c>
      <c r="S19" s="56">
        <v>41.358706287985001</v>
      </c>
      <c r="T19" s="56">
        <v>44.174381951057498</v>
      </c>
      <c r="U19" s="58">
        <v>-6.80793940571201</v>
      </c>
    </row>
    <row r="20" spans="1:21" ht="12" thickBot="1">
      <c r="A20" s="82"/>
      <c r="B20" s="69" t="s">
        <v>18</v>
      </c>
      <c r="C20" s="70"/>
      <c r="D20" s="56">
        <v>882939.87190000003</v>
      </c>
      <c r="E20" s="56">
        <v>962902.35210000002</v>
      </c>
      <c r="F20" s="57">
        <v>91.695681288387206</v>
      </c>
      <c r="G20" s="56">
        <v>1067164.4238</v>
      </c>
      <c r="H20" s="57">
        <v>-17.2629960099313</v>
      </c>
      <c r="I20" s="56">
        <v>98653.659899999999</v>
      </c>
      <c r="J20" s="57">
        <v>11.1733157647199</v>
      </c>
      <c r="K20" s="56">
        <v>98662.999100000001</v>
      </c>
      <c r="L20" s="57">
        <v>9.2453418516967592</v>
      </c>
      <c r="M20" s="57">
        <v>-9.4657572598000006E-5</v>
      </c>
      <c r="N20" s="56">
        <v>12587129.5414</v>
      </c>
      <c r="O20" s="56">
        <v>243209332.37419999</v>
      </c>
      <c r="P20" s="56">
        <v>41425</v>
      </c>
      <c r="Q20" s="56">
        <v>42666</v>
      </c>
      <c r="R20" s="57">
        <v>-2.9086391974874601</v>
      </c>
      <c r="S20" s="56">
        <v>21.3141791647556</v>
      </c>
      <c r="T20" s="56">
        <v>22.318542844419401</v>
      </c>
      <c r="U20" s="58">
        <v>-4.7121855920430802</v>
      </c>
    </row>
    <row r="21" spans="1:21" ht="12" customHeight="1" thickBot="1">
      <c r="A21" s="82"/>
      <c r="B21" s="69" t="s">
        <v>19</v>
      </c>
      <c r="C21" s="70"/>
      <c r="D21" s="56">
        <v>346047.3063</v>
      </c>
      <c r="E21" s="56">
        <v>387411.66619999998</v>
      </c>
      <c r="F21" s="57">
        <v>89.322892543291204</v>
      </c>
      <c r="G21" s="56">
        <v>410513.1102</v>
      </c>
      <c r="H21" s="57">
        <v>-15.703713790917099</v>
      </c>
      <c r="I21" s="56">
        <v>46730.211300000003</v>
      </c>
      <c r="J21" s="57">
        <v>13.5039951039203</v>
      </c>
      <c r="K21" s="56">
        <v>49068.188099999999</v>
      </c>
      <c r="L21" s="57">
        <v>11.9528918518812</v>
      </c>
      <c r="M21" s="57">
        <v>-4.7647506266895998E-2</v>
      </c>
      <c r="N21" s="56">
        <v>4523844.8208999997</v>
      </c>
      <c r="O21" s="56">
        <v>81347649.999799997</v>
      </c>
      <c r="P21" s="56">
        <v>31964</v>
      </c>
      <c r="Q21" s="56">
        <v>34043</v>
      </c>
      <c r="R21" s="57">
        <v>-6.1069823458567196</v>
      </c>
      <c r="S21" s="56">
        <v>10.826157749343</v>
      </c>
      <c r="T21" s="56">
        <v>10.9044442587316</v>
      </c>
      <c r="U21" s="58">
        <v>-0.72312367139989897</v>
      </c>
    </row>
    <row r="22" spans="1:21" ht="12" customHeight="1" thickBot="1">
      <c r="A22" s="82"/>
      <c r="B22" s="69" t="s">
        <v>20</v>
      </c>
      <c r="C22" s="70"/>
      <c r="D22" s="56">
        <v>1368948.9546999999</v>
      </c>
      <c r="E22" s="56">
        <v>1451866.8134999999</v>
      </c>
      <c r="F22" s="57">
        <v>94.288879804331998</v>
      </c>
      <c r="G22" s="56">
        <v>1677935.1259999999</v>
      </c>
      <c r="H22" s="57">
        <v>-18.414667320100001</v>
      </c>
      <c r="I22" s="56">
        <v>73498.625</v>
      </c>
      <c r="J22" s="57">
        <v>5.36898214850582</v>
      </c>
      <c r="K22" s="56">
        <v>144293.10930000001</v>
      </c>
      <c r="L22" s="57">
        <v>8.5994450598324299</v>
      </c>
      <c r="M22" s="57">
        <v>-0.49062969564825898</v>
      </c>
      <c r="N22" s="56">
        <v>17483922.129500002</v>
      </c>
      <c r="O22" s="56">
        <v>282740012.86930001</v>
      </c>
      <c r="P22" s="56">
        <v>82605</v>
      </c>
      <c r="Q22" s="56">
        <v>87621</v>
      </c>
      <c r="R22" s="57">
        <v>-5.72465504844729</v>
      </c>
      <c r="S22" s="56">
        <v>16.572228735548698</v>
      </c>
      <c r="T22" s="56">
        <v>16.729905271567301</v>
      </c>
      <c r="U22" s="58">
        <v>-0.95145039653233499</v>
      </c>
    </row>
    <row r="23" spans="1:21" ht="12" thickBot="1">
      <c r="A23" s="82"/>
      <c r="B23" s="69" t="s">
        <v>21</v>
      </c>
      <c r="C23" s="70"/>
      <c r="D23" s="56">
        <v>2311007.8955999999</v>
      </c>
      <c r="E23" s="56">
        <v>2551370.2236000001</v>
      </c>
      <c r="F23" s="57">
        <v>90.579088609851098</v>
      </c>
      <c r="G23" s="56">
        <v>3010169.2648999998</v>
      </c>
      <c r="H23" s="57">
        <v>-23.2266463368872</v>
      </c>
      <c r="I23" s="56">
        <v>249568.07120000001</v>
      </c>
      <c r="J23" s="57">
        <v>10.7991007592471</v>
      </c>
      <c r="K23" s="56">
        <v>401407.87329999998</v>
      </c>
      <c r="L23" s="57">
        <v>13.3350598579491</v>
      </c>
      <c r="M23" s="57">
        <v>-0.37826812127952403</v>
      </c>
      <c r="N23" s="56">
        <v>31224327.416200001</v>
      </c>
      <c r="O23" s="56">
        <v>626879769.0869</v>
      </c>
      <c r="P23" s="56">
        <v>82368</v>
      </c>
      <c r="Q23" s="56">
        <v>88315</v>
      </c>
      <c r="R23" s="57">
        <v>-6.7338504217856601</v>
      </c>
      <c r="S23" s="56">
        <v>28.057108289626999</v>
      </c>
      <c r="T23" s="56">
        <v>28.245720578610701</v>
      </c>
      <c r="U23" s="58">
        <v>-0.67224422073940104</v>
      </c>
    </row>
    <row r="24" spans="1:21" ht="12" thickBot="1">
      <c r="A24" s="82"/>
      <c r="B24" s="69" t="s">
        <v>22</v>
      </c>
      <c r="C24" s="70"/>
      <c r="D24" s="56">
        <v>274804.5442</v>
      </c>
      <c r="E24" s="56">
        <v>246995.43969999999</v>
      </c>
      <c r="F24" s="57">
        <v>111.25895463243199</v>
      </c>
      <c r="G24" s="56">
        <v>329493.33130000002</v>
      </c>
      <c r="H24" s="57">
        <v>-16.597843387065801</v>
      </c>
      <c r="I24" s="56">
        <v>39917.126499999998</v>
      </c>
      <c r="J24" s="57">
        <v>14.5256428041265</v>
      </c>
      <c r="K24" s="56">
        <v>45776.551800000001</v>
      </c>
      <c r="L24" s="57">
        <v>13.893013136075</v>
      </c>
      <c r="M24" s="57">
        <v>-0.128000582603952</v>
      </c>
      <c r="N24" s="56">
        <v>3703835.4418000001</v>
      </c>
      <c r="O24" s="56">
        <v>58944961.456799999</v>
      </c>
      <c r="P24" s="56">
        <v>26530</v>
      </c>
      <c r="Q24" s="56">
        <v>26881</v>
      </c>
      <c r="R24" s="57">
        <v>-1.30575499423384</v>
      </c>
      <c r="S24" s="56">
        <v>10.358256471918599</v>
      </c>
      <c r="T24" s="56">
        <v>10.3521444514713</v>
      </c>
      <c r="U24" s="58">
        <v>5.9006266777179003E-2</v>
      </c>
    </row>
    <row r="25" spans="1:21" ht="12" thickBot="1">
      <c r="A25" s="82"/>
      <c r="B25" s="69" t="s">
        <v>23</v>
      </c>
      <c r="C25" s="70"/>
      <c r="D25" s="56">
        <v>253901.1715</v>
      </c>
      <c r="E25" s="56">
        <v>283899.0221</v>
      </c>
      <c r="F25" s="57">
        <v>89.433619609498507</v>
      </c>
      <c r="G25" s="56">
        <v>316010.18569999997</v>
      </c>
      <c r="H25" s="57">
        <v>-19.654117813456299</v>
      </c>
      <c r="I25" s="56">
        <v>23880.681499999999</v>
      </c>
      <c r="J25" s="57">
        <v>9.4055026839448796</v>
      </c>
      <c r="K25" s="56">
        <v>25194.8426</v>
      </c>
      <c r="L25" s="57">
        <v>7.9727944667955697</v>
      </c>
      <c r="M25" s="57">
        <v>-5.2159924984012E-2</v>
      </c>
      <c r="N25" s="56">
        <v>3582717.9315999998</v>
      </c>
      <c r="O25" s="56">
        <v>71877069.323500007</v>
      </c>
      <c r="P25" s="56">
        <v>17804</v>
      </c>
      <c r="Q25" s="56">
        <v>18363</v>
      </c>
      <c r="R25" s="57">
        <v>-3.0441648968033599</v>
      </c>
      <c r="S25" s="56">
        <v>14.2609060604359</v>
      </c>
      <c r="T25" s="56">
        <v>14.085954490007101</v>
      </c>
      <c r="U25" s="58">
        <v>1.2267914092369301</v>
      </c>
    </row>
    <row r="26" spans="1:21" ht="12" thickBot="1">
      <c r="A26" s="82"/>
      <c r="B26" s="69" t="s">
        <v>24</v>
      </c>
      <c r="C26" s="70"/>
      <c r="D26" s="56">
        <v>657261.59779999999</v>
      </c>
      <c r="E26" s="56">
        <v>679529.47919999994</v>
      </c>
      <c r="F26" s="57">
        <v>96.723044094243605</v>
      </c>
      <c r="G26" s="56">
        <v>685203.1078</v>
      </c>
      <c r="H26" s="57">
        <v>-4.0778434426125898</v>
      </c>
      <c r="I26" s="56">
        <v>145049.03810000001</v>
      </c>
      <c r="J26" s="57">
        <v>22.068692068045898</v>
      </c>
      <c r="K26" s="56">
        <v>126140.15609999999</v>
      </c>
      <c r="L26" s="57">
        <v>18.4091628692406</v>
      </c>
      <c r="M26" s="57">
        <v>0.14990374663092701</v>
      </c>
      <c r="N26" s="56">
        <v>7800645.9298999999</v>
      </c>
      <c r="O26" s="56">
        <v>138813883.91729999</v>
      </c>
      <c r="P26" s="56">
        <v>46130</v>
      </c>
      <c r="Q26" s="56">
        <v>48097</v>
      </c>
      <c r="R26" s="57">
        <v>-4.0896521612574599</v>
      </c>
      <c r="S26" s="56">
        <v>14.2480294342077</v>
      </c>
      <c r="T26" s="56">
        <v>14.5348328648356</v>
      </c>
      <c r="U26" s="58">
        <v>-2.0129340127512201</v>
      </c>
    </row>
    <row r="27" spans="1:21" ht="12" thickBot="1">
      <c r="A27" s="82"/>
      <c r="B27" s="69" t="s">
        <v>25</v>
      </c>
      <c r="C27" s="70"/>
      <c r="D27" s="56">
        <v>217987.2206</v>
      </c>
      <c r="E27" s="56">
        <v>260552.94570000001</v>
      </c>
      <c r="F27" s="57">
        <v>83.663310738766299</v>
      </c>
      <c r="G27" s="56">
        <v>259722.3799</v>
      </c>
      <c r="H27" s="57">
        <v>-16.069142488248101</v>
      </c>
      <c r="I27" s="56">
        <v>58036.844499999999</v>
      </c>
      <c r="J27" s="57">
        <v>26.623966460169601</v>
      </c>
      <c r="K27" s="56">
        <v>72569.781900000002</v>
      </c>
      <c r="L27" s="57">
        <v>27.941289436798399</v>
      </c>
      <c r="M27" s="57">
        <v>-0.200261555422974</v>
      </c>
      <c r="N27" s="56">
        <v>2916484.0118999998</v>
      </c>
      <c r="O27" s="56">
        <v>47054979.889399998</v>
      </c>
      <c r="P27" s="56">
        <v>28396</v>
      </c>
      <c r="Q27" s="56">
        <v>29438</v>
      </c>
      <c r="R27" s="57">
        <v>-3.5396426387662201</v>
      </c>
      <c r="S27" s="56">
        <v>7.6766875827581398</v>
      </c>
      <c r="T27" s="56">
        <v>8.2178154799918506</v>
      </c>
      <c r="U27" s="58">
        <v>-7.04897641593604</v>
      </c>
    </row>
    <row r="28" spans="1:21" ht="12" thickBot="1">
      <c r="A28" s="82"/>
      <c r="B28" s="69" t="s">
        <v>26</v>
      </c>
      <c r="C28" s="70"/>
      <c r="D28" s="56">
        <v>838730.62950000004</v>
      </c>
      <c r="E28" s="56">
        <v>861119.28489999997</v>
      </c>
      <c r="F28" s="57">
        <v>97.400051793916106</v>
      </c>
      <c r="G28" s="56">
        <v>1243906.3936999999</v>
      </c>
      <c r="H28" s="57">
        <v>-32.5728500353475</v>
      </c>
      <c r="I28" s="56">
        <v>60250.554400000001</v>
      </c>
      <c r="J28" s="57">
        <v>7.1835404933187803</v>
      </c>
      <c r="K28" s="56">
        <v>-43116.019699999997</v>
      </c>
      <c r="L28" s="57">
        <v>-3.46617879917406</v>
      </c>
      <c r="M28" s="57">
        <v>-2.3974052989868202</v>
      </c>
      <c r="N28" s="56">
        <v>11191509.463099999</v>
      </c>
      <c r="O28" s="56">
        <v>199974172.09889999</v>
      </c>
      <c r="P28" s="56">
        <v>38751</v>
      </c>
      <c r="Q28" s="56">
        <v>39482</v>
      </c>
      <c r="R28" s="57">
        <v>-1.8514766222582399</v>
      </c>
      <c r="S28" s="56">
        <v>21.644102848958699</v>
      </c>
      <c r="T28" s="56">
        <v>21.494527455549399</v>
      </c>
      <c r="U28" s="58">
        <v>0.69106765225229505</v>
      </c>
    </row>
    <row r="29" spans="1:21" ht="12" thickBot="1">
      <c r="A29" s="82"/>
      <c r="B29" s="69" t="s">
        <v>27</v>
      </c>
      <c r="C29" s="70"/>
      <c r="D29" s="56">
        <v>567954.56169999996</v>
      </c>
      <c r="E29" s="56">
        <v>611460.41839999997</v>
      </c>
      <c r="F29" s="57">
        <v>92.884926744098806</v>
      </c>
      <c r="G29" s="56">
        <v>739348.97329999995</v>
      </c>
      <c r="H29" s="57">
        <v>-23.1818015293915</v>
      </c>
      <c r="I29" s="56">
        <v>100930.0537</v>
      </c>
      <c r="J29" s="57">
        <v>17.770797262002201</v>
      </c>
      <c r="K29" s="56">
        <v>106625.2871</v>
      </c>
      <c r="L29" s="57">
        <v>14.421510132636</v>
      </c>
      <c r="M29" s="57">
        <v>-5.3413534020861998E-2</v>
      </c>
      <c r="N29" s="56">
        <v>6972775.2374</v>
      </c>
      <c r="O29" s="56">
        <v>146809661.93560001</v>
      </c>
      <c r="P29" s="56">
        <v>93627</v>
      </c>
      <c r="Q29" s="56">
        <v>95640</v>
      </c>
      <c r="R29" s="57">
        <v>-2.10476787954831</v>
      </c>
      <c r="S29" s="56">
        <v>6.0661407681544901</v>
      </c>
      <c r="T29" s="56">
        <v>6.07794162693434</v>
      </c>
      <c r="U29" s="58">
        <v>-0.19453651392003801</v>
      </c>
    </row>
    <row r="30" spans="1:21" ht="12" thickBot="1">
      <c r="A30" s="82"/>
      <c r="B30" s="69" t="s">
        <v>28</v>
      </c>
      <c r="C30" s="70"/>
      <c r="D30" s="56">
        <v>949957.55310000002</v>
      </c>
      <c r="E30" s="56">
        <v>1145453.6802000001</v>
      </c>
      <c r="F30" s="57">
        <v>82.932864900668406</v>
      </c>
      <c r="G30" s="56">
        <v>1393827.8725999999</v>
      </c>
      <c r="H30" s="57">
        <v>-31.845418521586801</v>
      </c>
      <c r="I30" s="56">
        <v>133807.59729999999</v>
      </c>
      <c r="J30" s="57">
        <v>14.085639601826999</v>
      </c>
      <c r="K30" s="56">
        <v>141948.34030000001</v>
      </c>
      <c r="L30" s="57">
        <v>10.184065270212599</v>
      </c>
      <c r="M30" s="57">
        <v>-5.7350040041293002E-2</v>
      </c>
      <c r="N30" s="56">
        <v>13619888.4789</v>
      </c>
      <c r="O30" s="56">
        <v>231912419.9501</v>
      </c>
      <c r="P30" s="56">
        <v>68721</v>
      </c>
      <c r="Q30" s="56">
        <v>75902</v>
      </c>
      <c r="R30" s="57">
        <v>-9.4608837711786293</v>
      </c>
      <c r="S30" s="56">
        <v>13.8233953682281</v>
      </c>
      <c r="T30" s="56">
        <v>13.8504134541909</v>
      </c>
      <c r="U30" s="58">
        <v>-0.195451878812509</v>
      </c>
    </row>
    <row r="31" spans="1:21" ht="12" thickBot="1">
      <c r="A31" s="82"/>
      <c r="B31" s="69" t="s">
        <v>29</v>
      </c>
      <c r="C31" s="70"/>
      <c r="D31" s="56">
        <v>661590.5122</v>
      </c>
      <c r="E31" s="56">
        <v>918447.8112</v>
      </c>
      <c r="F31" s="57">
        <v>72.033544435758103</v>
      </c>
      <c r="G31" s="56">
        <v>1146982.794</v>
      </c>
      <c r="H31" s="57">
        <v>-42.319055206332898</v>
      </c>
      <c r="I31" s="56">
        <v>40585.968699999998</v>
      </c>
      <c r="J31" s="57">
        <v>6.1346056135295299</v>
      </c>
      <c r="K31" s="56">
        <v>16778.0082</v>
      </c>
      <c r="L31" s="57">
        <v>1.46279510797962</v>
      </c>
      <c r="M31" s="57">
        <v>1.41899802504567</v>
      </c>
      <c r="N31" s="56">
        <v>13053961.3848</v>
      </c>
      <c r="O31" s="56">
        <v>248696775.35769999</v>
      </c>
      <c r="P31" s="56">
        <v>27381</v>
      </c>
      <c r="Q31" s="56">
        <v>28572</v>
      </c>
      <c r="R31" s="57">
        <v>-4.1684166316673696</v>
      </c>
      <c r="S31" s="56">
        <v>24.162394076184199</v>
      </c>
      <c r="T31" s="56">
        <v>24.401190543189099</v>
      </c>
      <c r="U31" s="58">
        <v>-0.98829803972237695</v>
      </c>
    </row>
    <row r="32" spans="1:21" ht="12" thickBot="1">
      <c r="A32" s="82"/>
      <c r="B32" s="69" t="s">
        <v>30</v>
      </c>
      <c r="C32" s="70"/>
      <c r="D32" s="56">
        <v>110460.924</v>
      </c>
      <c r="E32" s="56">
        <v>116229.6626</v>
      </c>
      <c r="F32" s="57">
        <v>95.036775921949598</v>
      </c>
      <c r="G32" s="56">
        <v>128600.5037</v>
      </c>
      <c r="H32" s="57">
        <v>-14.1053722015865</v>
      </c>
      <c r="I32" s="56">
        <v>26539.146000000001</v>
      </c>
      <c r="J32" s="57">
        <v>24.025822923588802</v>
      </c>
      <c r="K32" s="56">
        <v>32382.691900000002</v>
      </c>
      <c r="L32" s="57">
        <v>25.180843751236399</v>
      </c>
      <c r="M32" s="57">
        <v>-0.18045275291026699</v>
      </c>
      <c r="N32" s="56">
        <v>1389714.3399</v>
      </c>
      <c r="O32" s="56">
        <v>24158310.807300001</v>
      </c>
      <c r="P32" s="56">
        <v>20818</v>
      </c>
      <c r="Q32" s="56">
        <v>21644</v>
      </c>
      <c r="R32" s="57">
        <v>-3.8163001293661001</v>
      </c>
      <c r="S32" s="56">
        <v>5.3060295897780803</v>
      </c>
      <c r="T32" s="56">
        <v>5.1288738079837399</v>
      </c>
      <c r="U32" s="58">
        <v>3.3387635480892599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35.314999999999998</v>
      </c>
      <c r="O33" s="56">
        <v>360.61360000000002</v>
      </c>
      <c r="P33" s="59"/>
      <c r="Q33" s="56">
        <v>1</v>
      </c>
      <c r="R33" s="59"/>
      <c r="S33" s="59"/>
      <c r="T33" s="56">
        <v>17.094000000000001</v>
      </c>
      <c r="U33" s="60"/>
    </row>
    <row r="34" spans="1:21" ht="12" thickBot="1">
      <c r="A34" s="82"/>
      <c r="B34" s="69" t="s">
        <v>31</v>
      </c>
      <c r="C34" s="70"/>
      <c r="D34" s="56">
        <v>161659.58069999999</v>
      </c>
      <c r="E34" s="56">
        <v>135408.78330000001</v>
      </c>
      <c r="F34" s="57">
        <v>119.38633282144001</v>
      </c>
      <c r="G34" s="56">
        <v>193031.23050000001</v>
      </c>
      <c r="H34" s="57">
        <v>-16.252110976415299</v>
      </c>
      <c r="I34" s="56">
        <v>25544.3953</v>
      </c>
      <c r="J34" s="57">
        <v>15.801349471148299</v>
      </c>
      <c r="K34" s="56">
        <v>15998.0198</v>
      </c>
      <c r="L34" s="57">
        <v>8.28778833277965</v>
      </c>
      <c r="M34" s="57">
        <v>0.596722320596203</v>
      </c>
      <c r="N34" s="56">
        <v>2205461.6671000002</v>
      </c>
      <c r="O34" s="56">
        <v>38621252.617700003</v>
      </c>
      <c r="P34" s="56">
        <v>11261</v>
      </c>
      <c r="Q34" s="56">
        <v>11497</v>
      </c>
      <c r="R34" s="57">
        <v>-2.0527094024528099</v>
      </c>
      <c r="S34" s="56">
        <v>14.3557038184886</v>
      </c>
      <c r="T34" s="56">
        <v>14.528588997129701</v>
      </c>
      <c r="U34" s="58">
        <v>-1.2042960820802</v>
      </c>
    </row>
    <row r="35" spans="1:21" ht="12" customHeight="1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customHeight="1" thickBot="1">
      <c r="A36" s="82"/>
      <c r="B36" s="69" t="s">
        <v>64</v>
      </c>
      <c r="C36" s="70"/>
      <c r="D36" s="56">
        <v>117116.26</v>
      </c>
      <c r="E36" s="59"/>
      <c r="F36" s="59"/>
      <c r="G36" s="56">
        <v>56109.72</v>
      </c>
      <c r="H36" s="57">
        <v>108.727222306581</v>
      </c>
      <c r="I36" s="56">
        <v>-13266.56</v>
      </c>
      <c r="J36" s="57">
        <v>-11.3276841319899</v>
      </c>
      <c r="K36" s="56">
        <v>2088.81</v>
      </c>
      <c r="L36" s="57">
        <v>3.7227239772360301</v>
      </c>
      <c r="M36" s="57">
        <v>-7.3512526270939</v>
      </c>
      <c r="N36" s="56">
        <v>1768519.3</v>
      </c>
      <c r="O36" s="56">
        <v>31238767.550000001</v>
      </c>
      <c r="P36" s="56">
        <v>88</v>
      </c>
      <c r="Q36" s="56">
        <v>104</v>
      </c>
      <c r="R36" s="57">
        <v>-15.384615384615399</v>
      </c>
      <c r="S36" s="56">
        <v>1330.8665909090901</v>
      </c>
      <c r="T36" s="56">
        <v>1484.6320192307701</v>
      </c>
      <c r="U36" s="58">
        <v>-11.5537822778047</v>
      </c>
    </row>
    <row r="37" spans="1:21" ht="12" thickBot="1">
      <c r="A37" s="82"/>
      <c r="B37" s="69" t="s">
        <v>35</v>
      </c>
      <c r="C37" s="70"/>
      <c r="D37" s="56">
        <v>149108.68</v>
      </c>
      <c r="E37" s="59"/>
      <c r="F37" s="59"/>
      <c r="G37" s="56">
        <v>321188.96000000002</v>
      </c>
      <c r="H37" s="57">
        <v>-53.576025776228398</v>
      </c>
      <c r="I37" s="56">
        <v>-13454.4</v>
      </c>
      <c r="J37" s="57">
        <v>-9.0232171594571202</v>
      </c>
      <c r="K37" s="56">
        <v>-33920.68</v>
      </c>
      <c r="L37" s="57">
        <v>-10.5609732040603</v>
      </c>
      <c r="M37" s="57">
        <v>-0.60335700817318505</v>
      </c>
      <c r="N37" s="56">
        <v>3197089.49</v>
      </c>
      <c r="O37" s="56">
        <v>83137305.909999996</v>
      </c>
      <c r="P37" s="56">
        <v>78</v>
      </c>
      <c r="Q37" s="56">
        <v>78</v>
      </c>
      <c r="R37" s="57">
        <v>0</v>
      </c>
      <c r="S37" s="56">
        <v>1911.64974358974</v>
      </c>
      <c r="T37" s="56">
        <v>1807.21115384615</v>
      </c>
      <c r="U37" s="58">
        <v>5.4632701463120696</v>
      </c>
    </row>
    <row r="38" spans="1:21" ht="12" thickBot="1">
      <c r="A38" s="82"/>
      <c r="B38" s="69" t="s">
        <v>36</v>
      </c>
      <c r="C38" s="70"/>
      <c r="D38" s="56">
        <v>746006.83</v>
      </c>
      <c r="E38" s="59"/>
      <c r="F38" s="59"/>
      <c r="G38" s="56">
        <v>485393.29</v>
      </c>
      <c r="H38" s="57">
        <v>53.691211924252201</v>
      </c>
      <c r="I38" s="56">
        <v>-14419.35</v>
      </c>
      <c r="J38" s="57">
        <v>-1.9328710435533101</v>
      </c>
      <c r="K38" s="56">
        <v>-17484.54</v>
      </c>
      <c r="L38" s="57">
        <v>-3.60213879347199</v>
      </c>
      <c r="M38" s="57">
        <v>-0.17530858690019899</v>
      </c>
      <c r="N38" s="56">
        <v>6364244.4900000002</v>
      </c>
      <c r="O38" s="56">
        <v>70863762.609999999</v>
      </c>
      <c r="P38" s="56">
        <v>286</v>
      </c>
      <c r="Q38" s="56">
        <v>287</v>
      </c>
      <c r="R38" s="57">
        <v>-0.348432055749126</v>
      </c>
      <c r="S38" s="56">
        <v>2608.4154895104898</v>
      </c>
      <c r="T38" s="56">
        <v>2506.4031707317099</v>
      </c>
      <c r="U38" s="58">
        <v>3.9108922328139699</v>
      </c>
    </row>
    <row r="39" spans="1:21" ht="12" thickBot="1">
      <c r="A39" s="82"/>
      <c r="B39" s="69" t="s">
        <v>37</v>
      </c>
      <c r="C39" s="70"/>
      <c r="D39" s="56">
        <v>154227.62</v>
      </c>
      <c r="E39" s="59"/>
      <c r="F39" s="59"/>
      <c r="G39" s="56">
        <v>272128.15000000002</v>
      </c>
      <c r="H39" s="57">
        <v>-43.325370785785999</v>
      </c>
      <c r="I39" s="56">
        <v>-14360.61</v>
      </c>
      <c r="J39" s="57">
        <v>-9.3113088304157205</v>
      </c>
      <c r="K39" s="56">
        <v>-45586.03</v>
      </c>
      <c r="L39" s="57">
        <v>-16.751677472543701</v>
      </c>
      <c r="M39" s="57">
        <v>-0.68497783202441598</v>
      </c>
      <c r="N39" s="56">
        <v>3284695.1</v>
      </c>
      <c r="O39" s="56">
        <v>55469642.079999998</v>
      </c>
      <c r="P39" s="56">
        <v>130</v>
      </c>
      <c r="Q39" s="56">
        <v>142</v>
      </c>
      <c r="R39" s="57">
        <v>-8.4507042253521103</v>
      </c>
      <c r="S39" s="56">
        <v>1186.3663076923101</v>
      </c>
      <c r="T39" s="56">
        <v>1410.85992957746</v>
      </c>
      <c r="U39" s="58">
        <v>-18.9227914202854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6">
        <v>20.57</v>
      </c>
      <c r="H40" s="59"/>
      <c r="I40" s="59"/>
      <c r="J40" s="59"/>
      <c r="K40" s="56">
        <v>18.84</v>
      </c>
      <c r="L40" s="57">
        <v>91.589693728731206</v>
      </c>
      <c r="M40" s="59"/>
      <c r="N40" s="56">
        <v>0.02</v>
      </c>
      <c r="O40" s="56">
        <v>1302.8499999999999</v>
      </c>
      <c r="P40" s="59"/>
      <c r="Q40" s="59"/>
      <c r="R40" s="59"/>
      <c r="S40" s="59"/>
      <c r="T40" s="59"/>
      <c r="U40" s="60"/>
    </row>
    <row r="41" spans="1:21" ht="12" customHeight="1" thickBot="1">
      <c r="A41" s="82"/>
      <c r="B41" s="69" t="s">
        <v>32</v>
      </c>
      <c r="C41" s="70"/>
      <c r="D41" s="56">
        <v>31646.1535</v>
      </c>
      <c r="E41" s="59"/>
      <c r="F41" s="59"/>
      <c r="G41" s="56">
        <v>177483.5894</v>
      </c>
      <c r="H41" s="57">
        <v>-82.169532627223305</v>
      </c>
      <c r="I41" s="56">
        <v>1722.3359</v>
      </c>
      <c r="J41" s="57">
        <v>5.4424810269595598</v>
      </c>
      <c r="K41" s="56">
        <v>12384.659900000001</v>
      </c>
      <c r="L41" s="57">
        <v>6.9779183201486399</v>
      </c>
      <c r="M41" s="57">
        <v>-0.86092989925383401</v>
      </c>
      <c r="N41" s="56">
        <v>725785.897</v>
      </c>
      <c r="O41" s="56">
        <v>15399049.134099999</v>
      </c>
      <c r="P41" s="56">
        <v>85</v>
      </c>
      <c r="Q41" s="56">
        <v>104</v>
      </c>
      <c r="R41" s="57">
        <v>-18.269230769230798</v>
      </c>
      <c r="S41" s="56">
        <v>372.30768823529399</v>
      </c>
      <c r="T41" s="56">
        <v>581.11851249999995</v>
      </c>
      <c r="U41" s="58">
        <v>-56.085552585403498</v>
      </c>
    </row>
    <row r="42" spans="1:21" ht="12" thickBot="1">
      <c r="A42" s="82"/>
      <c r="B42" s="69" t="s">
        <v>33</v>
      </c>
      <c r="C42" s="70"/>
      <c r="D42" s="56">
        <v>400734.59</v>
      </c>
      <c r="E42" s="56">
        <v>804625.35699999996</v>
      </c>
      <c r="F42" s="57">
        <v>49.8038728849059</v>
      </c>
      <c r="G42" s="56">
        <v>491508.41609999997</v>
      </c>
      <c r="H42" s="57">
        <v>-18.468417452597901</v>
      </c>
      <c r="I42" s="56">
        <v>19791.371599999999</v>
      </c>
      <c r="J42" s="57">
        <v>4.9387729669155798</v>
      </c>
      <c r="K42" s="56">
        <v>23333.993999999999</v>
      </c>
      <c r="L42" s="57">
        <v>4.7474251173865101</v>
      </c>
      <c r="M42" s="57">
        <v>-0.15182237554359501</v>
      </c>
      <c r="N42" s="56">
        <v>4808290.2119000005</v>
      </c>
      <c r="O42" s="56">
        <v>95935235.032800004</v>
      </c>
      <c r="P42" s="56">
        <v>2024</v>
      </c>
      <c r="Q42" s="56">
        <v>2077</v>
      </c>
      <c r="R42" s="57">
        <v>-2.5517573423206601</v>
      </c>
      <c r="S42" s="56">
        <v>197.99139822134401</v>
      </c>
      <c r="T42" s="56">
        <v>202.84538651901801</v>
      </c>
      <c r="U42" s="58">
        <v>-2.4516157475929501</v>
      </c>
    </row>
    <row r="43" spans="1:21" ht="12" thickBot="1">
      <c r="A43" s="82"/>
      <c r="B43" s="69" t="s">
        <v>38</v>
      </c>
      <c r="C43" s="70"/>
      <c r="D43" s="56">
        <v>65874.44</v>
      </c>
      <c r="E43" s="59"/>
      <c r="F43" s="59"/>
      <c r="G43" s="56">
        <v>115453.86</v>
      </c>
      <c r="H43" s="57">
        <v>-42.943059677692901</v>
      </c>
      <c r="I43" s="56">
        <v>-6246.6</v>
      </c>
      <c r="J43" s="57">
        <v>-9.4825853548052894</v>
      </c>
      <c r="K43" s="56">
        <v>-6859.64</v>
      </c>
      <c r="L43" s="57">
        <v>-5.9414557469105</v>
      </c>
      <c r="M43" s="57">
        <v>-8.9369121411618999E-2</v>
      </c>
      <c r="N43" s="56">
        <v>1435426.56</v>
      </c>
      <c r="O43" s="56">
        <v>39214354.299999997</v>
      </c>
      <c r="P43" s="56">
        <v>49</v>
      </c>
      <c r="Q43" s="56">
        <v>61</v>
      </c>
      <c r="R43" s="57">
        <v>-19.672131147540998</v>
      </c>
      <c r="S43" s="56">
        <v>1344.37632653061</v>
      </c>
      <c r="T43" s="56">
        <v>1275.22819672131</v>
      </c>
      <c r="U43" s="58">
        <v>5.1435099268483198</v>
      </c>
    </row>
    <row r="44" spans="1:21" ht="12" thickBot="1">
      <c r="A44" s="82"/>
      <c r="B44" s="69" t="s">
        <v>39</v>
      </c>
      <c r="C44" s="70"/>
      <c r="D44" s="56">
        <v>37346.17</v>
      </c>
      <c r="E44" s="59"/>
      <c r="F44" s="59"/>
      <c r="G44" s="56">
        <v>71145.33</v>
      </c>
      <c r="H44" s="57">
        <v>-47.507208132986399</v>
      </c>
      <c r="I44" s="56">
        <v>3899.22</v>
      </c>
      <c r="J44" s="57">
        <v>10.440749345916901</v>
      </c>
      <c r="K44" s="56">
        <v>9430.48</v>
      </c>
      <c r="L44" s="57">
        <v>13.255234039957401</v>
      </c>
      <c r="M44" s="57">
        <v>-0.58653005997573804</v>
      </c>
      <c r="N44" s="56">
        <v>759450.97</v>
      </c>
      <c r="O44" s="56">
        <v>16386760.460000001</v>
      </c>
      <c r="P44" s="56">
        <v>33</v>
      </c>
      <c r="Q44" s="56">
        <v>35</v>
      </c>
      <c r="R44" s="57">
        <v>-5.7142857142857197</v>
      </c>
      <c r="S44" s="56">
        <v>1131.7021212121199</v>
      </c>
      <c r="T44" s="56">
        <v>958.38885714285698</v>
      </c>
      <c r="U44" s="58">
        <v>15.3143889032951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12451.7132</v>
      </c>
      <c r="E46" s="62"/>
      <c r="F46" s="62"/>
      <c r="G46" s="61">
        <v>214393.64290000001</v>
      </c>
      <c r="H46" s="63">
        <v>-94.192125740497005</v>
      </c>
      <c r="I46" s="61">
        <v>615.29970000000003</v>
      </c>
      <c r="J46" s="63">
        <v>4.9414862847949301</v>
      </c>
      <c r="K46" s="61">
        <v>9917.1952000000001</v>
      </c>
      <c r="L46" s="63">
        <v>4.6256946175524902</v>
      </c>
      <c r="M46" s="63">
        <v>-0.93795627820253102</v>
      </c>
      <c r="N46" s="61">
        <v>150929.4063</v>
      </c>
      <c r="O46" s="61">
        <v>5489078.6239999998</v>
      </c>
      <c r="P46" s="61">
        <v>16</v>
      </c>
      <c r="Q46" s="61">
        <v>10</v>
      </c>
      <c r="R46" s="63">
        <v>60</v>
      </c>
      <c r="S46" s="61">
        <v>778.23207500000001</v>
      </c>
      <c r="T46" s="61">
        <v>821.77975000000004</v>
      </c>
      <c r="U46" s="64">
        <v>-5.59571834661274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147687</v>
      </c>
      <c r="D2" s="37">
        <v>667621.08296410297</v>
      </c>
      <c r="E2" s="37">
        <v>520615.54108376103</v>
      </c>
      <c r="F2" s="37">
        <v>147005.541880342</v>
      </c>
      <c r="G2" s="37">
        <v>520615.54108376103</v>
      </c>
      <c r="H2" s="37">
        <v>0.22019307902570601</v>
      </c>
    </row>
    <row r="3" spans="1:8">
      <c r="A3" s="37">
        <v>2</v>
      </c>
      <c r="B3" s="37">
        <v>13</v>
      </c>
      <c r="C3" s="37">
        <v>12840</v>
      </c>
      <c r="D3" s="37">
        <v>98833.580685470093</v>
      </c>
      <c r="E3" s="37">
        <v>78623.917990598304</v>
      </c>
      <c r="F3" s="37">
        <v>20209.6626948718</v>
      </c>
      <c r="G3" s="37">
        <v>78623.917990598304</v>
      </c>
      <c r="H3" s="37">
        <v>0.204481741475981</v>
      </c>
    </row>
    <row r="4" spans="1:8">
      <c r="A4" s="37">
        <v>3</v>
      </c>
      <c r="B4" s="37">
        <v>14</v>
      </c>
      <c r="C4" s="37">
        <v>115503</v>
      </c>
      <c r="D4" s="37">
        <v>145448.95971732101</v>
      </c>
      <c r="E4" s="37">
        <v>102034.73582771501</v>
      </c>
      <c r="F4" s="37">
        <v>43414.223889605499</v>
      </c>
      <c r="G4" s="37">
        <v>102034.73582771501</v>
      </c>
      <c r="H4" s="37">
        <v>0.29848425161637998</v>
      </c>
    </row>
    <row r="5" spans="1:8">
      <c r="A5" s="37">
        <v>4</v>
      </c>
      <c r="B5" s="37">
        <v>15</v>
      </c>
      <c r="C5" s="37">
        <v>7730</v>
      </c>
      <c r="D5" s="37">
        <v>62842.829451440899</v>
      </c>
      <c r="E5" s="37">
        <v>53479.3288073066</v>
      </c>
      <c r="F5" s="37">
        <v>9363.5006441343303</v>
      </c>
      <c r="G5" s="37">
        <v>53479.3288073066</v>
      </c>
      <c r="H5" s="37">
        <v>0.148998711959168</v>
      </c>
    </row>
    <row r="6" spans="1:8">
      <c r="A6" s="37">
        <v>5</v>
      </c>
      <c r="B6" s="37">
        <v>16</v>
      </c>
      <c r="C6" s="37">
        <v>4489</v>
      </c>
      <c r="D6" s="37">
        <v>223785.46989316199</v>
      </c>
      <c r="E6" s="37">
        <v>188474.64430598301</v>
      </c>
      <c r="F6" s="37">
        <v>35310.825587179497</v>
      </c>
      <c r="G6" s="37">
        <v>188474.64430598301</v>
      </c>
      <c r="H6" s="37">
        <v>0.15778873223555201</v>
      </c>
    </row>
    <row r="7" spans="1:8">
      <c r="A7" s="37">
        <v>6</v>
      </c>
      <c r="B7" s="37">
        <v>17</v>
      </c>
      <c r="C7" s="37">
        <v>33649</v>
      </c>
      <c r="D7" s="37">
        <v>278924.85416324798</v>
      </c>
      <c r="E7" s="37">
        <v>206527.73878205099</v>
      </c>
      <c r="F7" s="37">
        <v>72397.115381196607</v>
      </c>
      <c r="G7" s="37">
        <v>206527.73878205099</v>
      </c>
      <c r="H7" s="37">
        <v>0.25955777802011298</v>
      </c>
    </row>
    <row r="8" spans="1:8">
      <c r="A8" s="37">
        <v>7</v>
      </c>
      <c r="B8" s="37">
        <v>18</v>
      </c>
      <c r="C8" s="37">
        <v>46041</v>
      </c>
      <c r="D8" s="37">
        <v>129833.83051196601</v>
      </c>
      <c r="E8" s="37">
        <v>102517.528149573</v>
      </c>
      <c r="F8" s="37">
        <v>27316.302362393199</v>
      </c>
      <c r="G8" s="37">
        <v>102517.528149573</v>
      </c>
      <c r="H8" s="37">
        <v>0.21039433447105799</v>
      </c>
    </row>
    <row r="9" spans="1:8">
      <c r="A9" s="37">
        <v>8</v>
      </c>
      <c r="B9" s="37">
        <v>19</v>
      </c>
      <c r="C9" s="37">
        <v>19138</v>
      </c>
      <c r="D9" s="37">
        <v>102409.209894017</v>
      </c>
      <c r="E9" s="37">
        <v>92035.824122222199</v>
      </c>
      <c r="F9" s="37">
        <v>10373.385771794899</v>
      </c>
      <c r="G9" s="37">
        <v>92035.824122222199</v>
      </c>
      <c r="H9" s="37">
        <v>0.101293485054032</v>
      </c>
    </row>
    <row r="10" spans="1:8">
      <c r="A10" s="37">
        <v>9</v>
      </c>
      <c r="B10" s="37">
        <v>21</v>
      </c>
      <c r="C10" s="37">
        <v>272267</v>
      </c>
      <c r="D10" s="37">
        <v>955259.921123932</v>
      </c>
      <c r="E10" s="37">
        <v>918031.99826666701</v>
      </c>
      <c r="F10" s="37">
        <v>37227.922857265003</v>
      </c>
      <c r="G10" s="37">
        <v>918031.99826666701</v>
      </c>
      <c r="H10" s="37">
        <v>3.8971511348935901E-2</v>
      </c>
    </row>
    <row r="11" spans="1:8">
      <c r="A11" s="37">
        <v>10</v>
      </c>
      <c r="B11" s="37">
        <v>22</v>
      </c>
      <c r="C11" s="37">
        <v>66129</v>
      </c>
      <c r="D11" s="37">
        <v>595344.23110341898</v>
      </c>
      <c r="E11" s="37">
        <v>549134.18358717905</v>
      </c>
      <c r="F11" s="37">
        <v>46210.047516239298</v>
      </c>
      <c r="G11" s="37">
        <v>549134.18358717905</v>
      </c>
      <c r="H11" s="37">
        <v>7.7619039711853799E-2</v>
      </c>
    </row>
    <row r="12" spans="1:8">
      <c r="A12" s="37">
        <v>11</v>
      </c>
      <c r="B12" s="37">
        <v>23</v>
      </c>
      <c r="C12" s="37">
        <v>240862.215</v>
      </c>
      <c r="D12" s="37">
        <v>1689835.9646153799</v>
      </c>
      <c r="E12" s="37">
        <v>1430985.4620572601</v>
      </c>
      <c r="F12" s="37">
        <v>258850.50255812</v>
      </c>
      <c r="G12" s="37">
        <v>1430985.4620572601</v>
      </c>
      <c r="H12" s="37">
        <v>0.15318084593911199</v>
      </c>
    </row>
    <row r="13" spans="1:8">
      <c r="A13" s="37">
        <v>12</v>
      </c>
      <c r="B13" s="37">
        <v>24</v>
      </c>
      <c r="C13" s="37">
        <v>15178</v>
      </c>
      <c r="D13" s="37">
        <v>353865.10282905999</v>
      </c>
      <c r="E13" s="37">
        <v>323965.08457606798</v>
      </c>
      <c r="F13" s="37">
        <v>29900.0182529915</v>
      </c>
      <c r="G13" s="37">
        <v>323965.08457606798</v>
      </c>
      <c r="H13" s="37">
        <v>8.4495526724586698E-2</v>
      </c>
    </row>
    <row r="14" spans="1:8">
      <c r="A14" s="37">
        <v>13</v>
      </c>
      <c r="B14" s="37">
        <v>25</v>
      </c>
      <c r="C14" s="37">
        <v>84904</v>
      </c>
      <c r="D14" s="37">
        <v>882939.83330000006</v>
      </c>
      <c r="E14" s="37">
        <v>784286.21200000006</v>
      </c>
      <c r="F14" s="37">
        <v>98653.621299999999</v>
      </c>
      <c r="G14" s="37">
        <v>784286.21200000006</v>
      </c>
      <c r="H14" s="37">
        <v>0.111733118814314</v>
      </c>
    </row>
    <row r="15" spans="1:8">
      <c r="A15" s="37">
        <v>14</v>
      </c>
      <c r="B15" s="37">
        <v>26</v>
      </c>
      <c r="C15" s="37">
        <v>78051</v>
      </c>
      <c r="D15" s="37">
        <v>346046.518853135</v>
      </c>
      <c r="E15" s="37">
        <v>299317.09506485099</v>
      </c>
      <c r="F15" s="37">
        <v>46729.423788283799</v>
      </c>
      <c r="G15" s="37">
        <v>299317.09506485099</v>
      </c>
      <c r="H15" s="37">
        <v>0.13503798259018501</v>
      </c>
    </row>
    <row r="16" spans="1:8">
      <c r="A16" s="37">
        <v>15</v>
      </c>
      <c r="B16" s="37">
        <v>27</v>
      </c>
      <c r="C16" s="37">
        <v>187126.954</v>
      </c>
      <c r="D16" s="37">
        <v>1368950.1985496299</v>
      </c>
      <c r="E16" s="37">
        <v>1295450.32740016</v>
      </c>
      <c r="F16" s="37">
        <v>73499.871149474304</v>
      </c>
      <c r="G16" s="37">
        <v>1295450.32740016</v>
      </c>
      <c r="H16" s="37">
        <v>5.36906829973402E-2</v>
      </c>
    </row>
    <row r="17" spans="1:8">
      <c r="A17" s="37">
        <v>16</v>
      </c>
      <c r="B17" s="37">
        <v>29</v>
      </c>
      <c r="C17" s="37">
        <v>206850</v>
      </c>
      <c r="D17" s="37">
        <v>2311008.9598829099</v>
      </c>
      <c r="E17" s="37">
        <v>2061439.8573512801</v>
      </c>
      <c r="F17" s="37">
        <v>249569.102531624</v>
      </c>
      <c r="G17" s="37">
        <v>2061439.8573512801</v>
      </c>
      <c r="H17" s="37">
        <v>0.10799140412864</v>
      </c>
    </row>
    <row r="18" spans="1:8">
      <c r="A18" s="37">
        <v>17</v>
      </c>
      <c r="B18" s="37">
        <v>31</v>
      </c>
      <c r="C18" s="37">
        <v>31597.653999999999</v>
      </c>
      <c r="D18" s="37">
        <v>274804.63733135897</v>
      </c>
      <c r="E18" s="37">
        <v>234887.42605393901</v>
      </c>
      <c r="F18" s="37">
        <v>39917.211277419803</v>
      </c>
      <c r="G18" s="37">
        <v>234887.42605393901</v>
      </c>
      <c r="H18" s="37">
        <v>0.14525668731451399</v>
      </c>
    </row>
    <row r="19" spans="1:8">
      <c r="A19" s="37">
        <v>18</v>
      </c>
      <c r="B19" s="37">
        <v>32</v>
      </c>
      <c r="C19" s="37">
        <v>14058.978999999999</v>
      </c>
      <c r="D19" s="37">
        <v>253901.14900829701</v>
      </c>
      <c r="E19" s="37">
        <v>230020.48393206199</v>
      </c>
      <c r="F19" s="37">
        <v>23880.665076235699</v>
      </c>
      <c r="G19" s="37">
        <v>230020.48393206199</v>
      </c>
      <c r="H19" s="37">
        <v>9.40549704856012E-2</v>
      </c>
    </row>
    <row r="20" spans="1:8">
      <c r="A20" s="37">
        <v>19</v>
      </c>
      <c r="B20" s="37">
        <v>33</v>
      </c>
      <c r="C20" s="37">
        <v>54892.243000000002</v>
      </c>
      <c r="D20" s="37">
        <v>657261.47804222803</v>
      </c>
      <c r="E20" s="37">
        <v>512212.538954605</v>
      </c>
      <c r="F20" s="37">
        <v>145048.939087623</v>
      </c>
      <c r="G20" s="37">
        <v>512212.538954605</v>
      </c>
      <c r="H20" s="37">
        <v>0.22068681024738801</v>
      </c>
    </row>
    <row r="21" spans="1:8">
      <c r="A21" s="37">
        <v>20</v>
      </c>
      <c r="B21" s="37">
        <v>34</v>
      </c>
      <c r="C21" s="37">
        <v>37552.606</v>
      </c>
      <c r="D21" s="37">
        <v>217986.99005408099</v>
      </c>
      <c r="E21" s="37">
        <v>159950.36004602199</v>
      </c>
      <c r="F21" s="37">
        <v>58036.630008058397</v>
      </c>
      <c r="G21" s="37">
        <v>159950.36004602199</v>
      </c>
      <c r="H21" s="37">
        <v>0.26623896221357102</v>
      </c>
    </row>
    <row r="22" spans="1:8">
      <c r="A22" s="37">
        <v>21</v>
      </c>
      <c r="B22" s="37">
        <v>35</v>
      </c>
      <c r="C22" s="37">
        <v>25568.237000000001</v>
      </c>
      <c r="D22" s="37">
        <v>838732.938590265</v>
      </c>
      <c r="E22" s="37">
        <v>778480.07035575202</v>
      </c>
      <c r="F22" s="37">
        <v>60252.868234513298</v>
      </c>
      <c r="G22" s="37">
        <v>778480.07035575202</v>
      </c>
      <c r="H22" s="37">
        <v>7.1837965891486E-2</v>
      </c>
    </row>
    <row r="23" spans="1:8">
      <c r="A23" s="37">
        <v>22</v>
      </c>
      <c r="B23" s="37">
        <v>36</v>
      </c>
      <c r="C23" s="37">
        <v>128780.576</v>
      </c>
      <c r="D23" s="37">
        <v>567954.75173097302</v>
      </c>
      <c r="E23" s="37">
        <v>467024.461036939</v>
      </c>
      <c r="F23" s="37">
        <v>100930.290694034</v>
      </c>
      <c r="G23" s="37">
        <v>467024.461036939</v>
      </c>
      <c r="H23" s="37">
        <v>0.17770833043728601</v>
      </c>
    </row>
    <row r="24" spans="1:8">
      <c r="A24" s="37">
        <v>23</v>
      </c>
      <c r="B24" s="37">
        <v>37</v>
      </c>
      <c r="C24" s="37">
        <v>126698.493</v>
      </c>
      <c r="D24" s="37">
        <v>949957.45736637199</v>
      </c>
      <c r="E24" s="37">
        <v>816149.94493173598</v>
      </c>
      <c r="F24" s="37">
        <v>133807.51243463601</v>
      </c>
      <c r="G24" s="37">
        <v>816149.94493173598</v>
      </c>
      <c r="H24" s="37">
        <v>0.140856320877357</v>
      </c>
    </row>
    <row r="25" spans="1:8">
      <c r="A25" s="37">
        <v>24</v>
      </c>
      <c r="B25" s="37">
        <v>38</v>
      </c>
      <c r="C25" s="37">
        <v>142673.522</v>
      </c>
      <c r="D25" s="37">
        <v>661590.40885132703</v>
      </c>
      <c r="E25" s="37">
        <v>621004.54622831801</v>
      </c>
      <c r="F25" s="37">
        <v>40585.862623008798</v>
      </c>
      <c r="G25" s="37">
        <v>621004.54622831801</v>
      </c>
      <c r="H25" s="37">
        <v>6.1345905381964702E-2</v>
      </c>
    </row>
    <row r="26" spans="1:8">
      <c r="A26" s="37">
        <v>25</v>
      </c>
      <c r="B26" s="37">
        <v>39</v>
      </c>
      <c r="C26" s="37">
        <v>58519.281000000003</v>
      </c>
      <c r="D26" s="37">
        <v>110460.805166826</v>
      </c>
      <c r="E26" s="37">
        <v>83921.778836375102</v>
      </c>
      <c r="F26" s="37">
        <v>26539.026330450401</v>
      </c>
      <c r="G26" s="37">
        <v>83921.778836375102</v>
      </c>
      <c r="H26" s="37">
        <v>0.24025740433784901</v>
      </c>
    </row>
    <row r="27" spans="1:8">
      <c r="A27" s="37">
        <v>26</v>
      </c>
      <c r="B27" s="37">
        <v>42</v>
      </c>
      <c r="C27" s="37">
        <v>7622.6989999999996</v>
      </c>
      <c r="D27" s="37">
        <v>161659.57990000001</v>
      </c>
      <c r="E27" s="37">
        <v>136115.1862</v>
      </c>
      <c r="F27" s="37">
        <v>25544.393700000001</v>
      </c>
      <c r="G27" s="37">
        <v>136115.1862</v>
      </c>
      <c r="H27" s="37">
        <v>0.15801348559609901</v>
      </c>
    </row>
    <row r="28" spans="1:8">
      <c r="A28" s="37">
        <v>27</v>
      </c>
      <c r="B28" s="37">
        <v>75</v>
      </c>
      <c r="C28" s="37">
        <v>87</v>
      </c>
      <c r="D28" s="37">
        <v>31646.1538461538</v>
      </c>
      <c r="E28" s="37">
        <v>29923.816239316198</v>
      </c>
      <c r="F28" s="37">
        <v>1722.3376068376101</v>
      </c>
      <c r="G28" s="37">
        <v>29923.816239316198</v>
      </c>
      <c r="H28" s="37">
        <v>5.4424863609355598E-2</v>
      </c>
    </row>
    <row r="29" spans="1:8">
      <c r="A29" s="37">
        <v>28</v>
      </c>
      <c r="B29" s="37">
        <v>76</v>
      </c>
      <c r="C29" s="37">
        <v>2326</v>
      </c>
      <c r="D29" s="37">
        <v>400734.58600341901</v>
      </c>
      <c r="E29" s="37">
        <v>380943.218949573</v>
      </c>
      <c r="F29" s="37">
        <v>18210.170472649599</v>
      </c>
      <c r="G29" s="37">
        <v>380943.218949573</v>
      </c>
      <c r="H29" s="37">
        <v>4.5621986322122797E-2</v>
      </c>
    </row>
    <row r="30" spans="1:8">
      <c r="A30" s="37">
        <v>29</v>
      </c>
      <c r="B30" s="37">
        <v>99</v>
      </c>
      <c r="C30" s="37">
        <v>13</v>
      </c>
      <c r="D30" s="37">
        <v>12451.713183571601</v>
      </c>
      <c r="E30" s="37">
        <v>11836.4133575373</v>
      </c>
      <c r="F30" s="37">
        <v>615.29982603433905</v>
      </c>
      <c r="G30" s="37">
        <v>11836.4133575373</v>
      </c>
      <c r="H30" s="37">
        <v>4.9414873034993097E-2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80</v>
      </c>
      <c r="D34" s="34">
        <v>117116.26</v>
      </c>
      <c r="E34" s="34">
        <v>130382.82</v>
      </c>
      <c r="F34" s="30"/>
      <c r="G34" s="30"/>
      <c r="H34" s="30"/>
    </row>
    <row r="35" spans="1:8">
      <c r="A35" s="30"/>
      <c r="B35" s="33">
        <v>71</v>
      </c>
      <c r="C35" s="34">
        <v>74</v>
      </c>
      <c r="D35" s="34">
        <v>149108.68</v>
      </c>
      <c r="E35" s="34">
        <v>162563.07999999999</v>
      </c>
      <c r="F35" s="30"/>
      <c r="G35" s="30"/>
      <c r="H35" s="30"/>
    </row>
    <row r="36" spans="1:8">
      <c r="A36" s="30"/>
      <c r="B36" s="33">
        <v>72</v>
      </c>
      <c r="C36" s="34">
        <v>268</v>
      </c>
      <c r="D36" s="34">
        <v>746006.83</v>
      </c>
      <c r="E36" s="34">
        <v>760426.18</v>
      </c>
      <c r="F36" s="30"/>
      <c r="G36" s="30"/>
      <c r="H36" s="30"/>
    </row>
    <row r="37" spans="1:8">
      <c r="A37" s="30"/>
      <c r="B37" s="33">
        <v>73</v>
      </c>
      <c r="C37" s="34">
        <v>118</v>
      </c>
      <c r="D37" s="34">
        <v>154227.62</v>
      </c>
      <c r="E37" s="34">
        <v>168588.23</v>
      </c>
      <c r="F37" s="30"/>
      <c r="G37" s="30"/>
      <c r="H37" s="30"/>
    </row>
    <row r="38" spans="1:8">
      <c r="A38" s="30"/>
      <c r="B38" s="33">
        <v>77</v>
      </c>
      <c r="C38" s="34">
        <v>47</v>
      </c>
      <c r="D38" s="34">
        <v>65874.44</v>
      </c>
      <c r="E38" s="34">
        <v>72121.039999999994</v>
      </c>
      <c r="F38" s="30"/>
      <c r="G38" s="30"/>
      <c r="H38" s="30"/>
    </row>
    <row r="39" spans="1:8">
      <c r="A39" s="30"/>
      <c r="B39" s="33">
        <v>78</v>
      </c>
      <c r="C39" s="34">
        <v>31</v>
      </c>
      <c r="D39" s="34">
        <v>37346.17</v>
      </c>
      <c r="E39" s="34">
        <v>33446.949999999997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2016-07-18T00:39:20Z</dcterms:modified>
</cp:coreProperties>
</file>