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<sst xmlns="http://schemas.openxmlformats.org/spreadsheetml/2006/main" count="120" uniqueCount="79">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</sst>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21745663.092</v>
      </c>
      <c r="F3" s="25">
        <f>RA!I7</f>
        <v>1929149.5314</v>
      </c>
      <c r="G3" s="16">
        <f>SUM(G4:G42)</f>
        <v>19816513.560599998</v>
      </c>
      <c r="H3" s="27">
        <f>RA!J7</f>
        <v>8.8714219623392996</v>
      </c>
      <c r="I3" s="20">
        <f>SUM(I4:I42)</f>
        <v>21745667.754422236</v>
      </c>
      <c r="J3" s="21">
        <f>SUM(J4:J42)</f>
        <v>19816513.409591481</v>
      </c>
      <c r="K3" s="22">
        <f>E3-I3</f>
        <v>-4.6624222360551357</v>
      </c>
      <c r="L3" s="22">
        <f>G3-J3</f>
        <v>0.15100851655006409</v>
      </c>
    </row>
    <row r="4" spans="1:13">
      <c r="A4" s="68">
        <f>RA!A8</f>
        <v>42567</v>
      </c>
      <c r="B4" s="12">
        <v>12</v>
      </c>
      <c r="C4" s="66" t="s">
        <v>6</v>
      </c>
      <c r="D4" s="66"/>
      <c r="E4" s="15">
        <f>VLOOKUP(C4,RA!B8:D35,3,0)</f>
        <v>838976.33389999997</v>
      </c>
      <c r="F4" s="25">
        <f>VLOOKUP(C4,RA!B8:I38,8,0)</f>
        <v>178686.67869999999</v>
      </c>
      <c r="G4" s="16">
        <f t="shared" ref="G4:G42" si="0">E4-F4</f>
        <v>660289.65519999992</v>
      </c>
      <c r="H4" s="27">
        <f>RA!J8</f>
        <v>21.2981786827491</v>
      </c>
      <c r="I4" s="20">
        <f>VLOOKUP(B4,RMS!B:D,3,FALSE)</f>
        <v>838977.29308205098</v>
      </c>
      <c r="J4" s="21">
        <f>VLOOKUP(B4,RMS!B:E,4,FALSE)</f>
        <v>660289.66962649603</v>
      </c>
      <c r="K4" s="22">
        <f t="shared" ref="K4:K42" si="1">E4-I4</f>
        <v>-0.95918205101042986</v>
      </c>
      <c r="L4" s="22">
        <f t="shared" ref="L4:L42" si="2">G4-J4</f>
        <v>-1.4426496112719178E-2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126387.7334</v>
      </c>
      <c r="F5" s="25">
        <f>VLOOKUP(C5,RA!B9:I39,8,0)</f>
        <v>25663.528300000002</v>
      </c>
      <c r="G5" s="16">
        <f t="shared" si="0"/>
        <v>100724.20509999999</v>
      </c>
      <c r="H5" s="27">
        <f>RA!J9</f>
        <v>20.305394843009299</v>
      </c>
      <c r="I5" s="20">
        <f>VLOOKUP(B5,RMS!B:D,3,FALSE)</f>
        <v>126387.777461538</v>
      </c>
      <c r="J5" s="21">
        <f>VLOOKUP(B5,RMS!B:E,4,FALSE)</f>
        <v>100724.20301025599</v>
      </c>
      <c r="K5" s="22">
        <f t="shared" si="1"/>
        <v>-4.4061538006644696E-2</v>
      </c>
      <c r="L5" s="22">
        <f t="shared" si="2"/>
        <v>2.0897439972031862E-3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177678.2917</v>
      </c>
      <c r="F6" s="25">
        <f>VLOOKUP(C6,RA!B10:I40,8,0)</f>
        <v>52829.7264</v>
      </c>
      <c r="G6" s="16">
        <f t="shared" si="0"/>
        <v>124848.5653</v>
      </c>
      <c r="H6" s="27">
        <f>RA!J10</f>
        <v>29.733360161521599</v>
      </c>
      <c r="I6" s="20">
        <f>VLOOKUP(B6,RMS!B:D,3,FALSE)</f>
        <v>177680.868837093</v>
      </c>
      <c r="J6" s="21">
        <f>VLOOKUP(B6,RMS!B:E,4,FALSE)</f>
        <v>124848.562184961</v>
      </c>
      <c r="K6" s="22">
        <f>E6-I6</f>
        <v>-2.5771370930015109</v>
      </c>
      <c r="L6" s="22">
        <f t="shared" si="2"/>
        <v>3.1150389986578375E-3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66323.221300000005</v>
      </c>
      <c r="F7" s="25">
        <f>VLOOKUP(C7,RA!B11:I41,8,0)</f>
        <v>11049.542600000001</v>
      </c>
      <c r="G7" s="16">
        <f t="shared" si="0"/>
        <v>55273.678700000004</v>
      </c>
      <c r="H7" s="27">
        <f>RA!J11</f>
        <v>16.660141626745698</v>
      </c>
      <c r="I7" s="20">
        <f>VLOOKUP(B7,RMS!B:D,3,FALSE)</f>
        <v>66323.277717684003</v>
      </c>
      <c r="J7" s="21">
        <f>VLOOKUP(B7,RMS!B:E,4,FALSE)</f>
        <v>55273.6781408139</v>
      </c>
      <c r="K7" s="22">
        <f t="shared" si="1"/>
        <v>-5.6417683998006396E-2</v>
      </c>
      <c r="L7" s="22">
        <f t="shared" si="2"/>
        <v>5.5918610451044515E-4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171366.2279</v>
      </c>
      <c r="F8" s="25">
        <f>VLOOKUP(C8,RA!B12:I42,8,0)</f>
        <v>32924.727400000003</v>
      </c>
      <c r="G8" s="16">
        <f t="shared" si="0"/>
        <v>138441.50049999999</v>
      </c>
      <c r="H8" s="27">
        <f>RA!J12</f>
        <v>19.213078214695301</v>
      </c>
      <c r="I8" s="20">
        <f>VLOOKUP(B8,RMS!B:D,3,FALSE)</f>
        <v>171366.24037777801</v>
      </c>
      <c r="J8" s="21">
        <f>VLOOKUP(B8,RMS!B:E,4,FALSE)</f>
        <v>138441.50108461501</v>
      </c>
      <c r="K8" s="22">
        <f t="shared" si="1"/>
        <v>-1.2477778014726937E-2</v>
      </c>
      <c r="L8" s="22">
        <f t="shared" si="2"/>
        <v>-5.8461501612327993E-4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315255.47220000002</v>
      </c>
      <c r="F9" s="25">
        <f>VLOOKUP(C9,RA!B13:I43,8,0)</f>
        <v>79854.986399999994</v>
      </c>
      <c r="G9" s="16">
        <f t="shared" si="0"/>
        <v>235400.48580000002</v>
      </c>
      <c r="H9" s="27">
        <f>RA!J13</f>
        <v>25.3302459249112</v>
      </c>
      <c r="I9" s="20">
        <f>VLOOKUP(B9,RMS!B:D,3,FALSE)</f>
        <v>315255.68453076901</v>
      </c>
      <c r="J9" s="21">
        <f>VLOOKUP(B9,RMS!B:E,4,FALSE)</f>
        <v>235400.48446324799</v>
      </c>
      <c r="K9" s="22">
        <f t="shared" si="1"/>
        <v>-0.21233076899079606</v>
      </c>
      <c r="L9" s="22">
        <f t="shared" si="2"/>
        <v>1.3367520296014845E-3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141269.7604</v>
      </c>
      <c r="F10" s="25">
        <f>VLOOKUP(C10,RA!B14:I43,8,0)</f>
        <v>29317.961200000002</v>
      </c>
      <c r="G10" s="16">
        <f t="shared" si="0"/>
        <v>111951.79919999999</v>
      </c>
      <c r="H10" s="27">
        <f>RA!J14</f>
        <v>20.753175426211001</v>
      </c>
      <c r="I10" s="20">
        <f>VLOOKUP(B10,RMS!B:D,3,FALSE)</f>
        <v>141269.76229487199</v>
      </c>
      <c r="J10" s="21">
        <f>VLOOKUP(B10,RMS!B:E,4,FALSE)</f>
        <v>111951.79727777799</v>
      </c>
      <c r="K10" s="22">
        <f t="shared" si="1"/>
        <v>-1.894871995318681E-3</v>
      </c>
      <c r="L10" s="22">
        <f t="shared" si="2"/>
        <v>1.9222219998482615E-3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113692.3318</v>
      </c>
      <c r="F11" s="25">
        <f>VLOOKUP(C11,RA!B15:I44,8,0)</f>
        <v>-3218.4112</v>
      </c>
      <c r="G11" s="16">
        <f t="shared" si="0"/>
        <v>116910.743</v>
      </c>
      <c r="H11" s="27">
        <f>RA!J15</f>
        <v>-2.8308076270804401</v>
      </c>
      <c r="I11" s="20">
        <f>VLOOKUP(B11,RMS!B:D,3,FALSE)</f>
        <v>113692.43822906</v>
      </c>
      <c r="J11" s="21">
        <f>VLOOKUP(B11,RMS!B:E,4,FALSE)</f>
        <v>116910.74404188</v>
      </c>
      <c r="K11" s="22">
        <f t="shared" si="1"/>
        <v>-0.1064290600043023</v>
      </c>
      <c r="L11" s="22">
        <f t="shared" si="2"/>
        <v>-1.0418799938634038E-3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1248612.0526999999</v>
      </c>
      <c r="F12" s="25">
        <f>VLOOKUP(C12,RA!B16:I45,8,0)</f>
        <v>26855.633999999998</v>
      </c>
      <c r="G12" s="16">
        <f t="shared" si="0"/>
        <v>1221756.4186999998</v>
      </c>
      <c r="H12" s="27">
        <f>RA!J16</f>
        <v>2.1508389208583498</v>
      </c>
      <c r="I12" s="20">
        <f>VLOOKUP(B12,RMS!B:D,3,FALSE)</f>
        <v>1248610.59023419</v>
      </c>
      <c r="J12" s="21">
        <f>VLOOKUP(B12,RMS!B:E,4,FALSE)</f>
        <v>1221756.4189666701</v>
      </c>
      <c r="K12" s="22">
        <f t="shared" si="1"/>
        <v>1.4624658098910004</v>
      </c>
      <c r="L12" s="22">
        <f t="shared" si="2"/>
        <v>-2.6667024940252304E-4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720311.80830000003</v>
      </c>
      <c r="F13" s="25">
        <f>VLOOKUP(C13,RA!B17:I46,8,0)</f>
        <v>49318.712200000002</v>
      </c>
      <c r="G13" s="16">
        <f t="shared" si="0"/>
        <v>670993.09610000008</v>
      </c>
      <c r="H13" s="27">
        <f>RA!J17</f>
        <v>6.8468559909348903</v>
      </c>
      <c r="I13" s="20">
        <f>VLOOKUP(B13,RMS!B:D,3,FALSE)</f>
        <v>720311.84012051299</v>
      </c>
      <c r="J13" s="21">
        <f>VLOOKUP(B13,RMS!B:E,4,FALSE)</f>
        <v>670993.09532307705</v>
      </c>
      <c r="K13" s="22">
        <f t="shared" si="1"/>
        <v>-3.1820512958802283E-2</v>
      </c>
      <c r="L13" s="22">
        <f t="shared" si="2"/>
        <v>7.7692302875220776E-4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2177538.6044000001</v>
      </c>
      <c r="F14" s="25">
        <f>VLOOKUP(C14,RA!B18:I47,8,0)</f>
        <v>325501.08519999997</v>
      </c>
      <c r="G14" s="16">
        <f t="shared" si="0"/>
        <v>1852037.5192</v>
      </c>
      <c r="H14" s="27">
        <f>RA!J18</f>
        <v>14.9481200720062</v>
      </c>
      <c r="I14" s="20">
        <f>VLOOKUP(B14,RMS!B:D,3,FALSE)</f>
        <v>2177537.3544726502</v>
      </c>
      <c r="J14" s="21">
        <f>VLOOKUP(B14,RMS!B:E,4,FALSE)</f>
        <v>1852037.52189658</v>
      </c>
      <c r="K14" s="22">
        <f t="shared" si="1"/>
        <v>1.2499273498542607</v>
      </c>
      <c r="L14" s="22">
        <f t="shared" si="2"/>
        <v>-2.6965800207108259E-3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507513.70919999998</v>
      </c>
      <c r="F15" s="25">
        <f>VLOOKUP(C15,RA!B19:I48,8,0)</f>
        <v>29631.3501</v>
      </c>
      <c r="G15" s="16">
        <f t="shared" si="0"/>
        <v>477882.3591</v>
      </c>
      <c r="H15" s="27">
        <f>RA!J19</f>
        <v>5.8385319574338697</v>
      </c>
      <c r="I15" s="20">
        <f>VLOOKUP(B15,RMS!B:D,3,FALSE)</f>
        <v>507513.72364273499</v>
      </c>
      <c r="J15" s="21">
        <f>VLOOKUP(B15,RMS!B:E,4,FALSE)</f>
        <v>477882.35951709398</v>
      </c>
      <c r="K15" s="22">
        <f t="shared" si="1"/>
        <v>-1.4442735002376139E-2</v>
      </c>
      <c r="L15" s="22">
        <f t="shared" si="2"/>
        <v>-4.1709397919476032E-4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1155370.9036000001</v>
      </c>
      <c r="F16" s="25">
        <f>VLOOKUP(C16,RA!B20:I49,8,0)</f>
        <v>121392.1228</v>
      </c>
      <c r="G16" s="16">
        <f t="shared" si="0"/>
        <v>1033978.7808000001</v>
      </c>
      <c r="H16" s="27">
        <f>RA!J20</f>
        <v>10.5067664783453</v>
      </c>
      <c r="I16" s="20">
        <f>VLOOKUP(B16,RMS!B:D,3,FALSE)</f>
        <v>1155370.9137168101</v>
      </c>
      <c r="J16" s="21">
        <f>VLOOKUP(B16,RMS!B:E,4,FALSE)</f>
        <v>1033978.78078761</v>
      </c>
      <c r="K16" s="22">
        <f t="shared" si="1"/>
        <v>-1.0116809979081154E-2</v>
      </c>
      <c r="L16" s="22">
        <f t="shared" si="2"/>
        <v>1.2390082702040672E-5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409744.32419999997</v>
      </c>
      <c r="F17" s="25">
        <f>VLOOKUP(C17,RA!B21:I50,8,0)</f>
        <v>58960.85</v>
      </c>
      <c r="G17" s="16">
        <f t="shared" si="0"/>
        <v>350783.4742</v>
      </c>
      <c r="H17" s="27">
        <f>RA!J21</f>
        <v>14.389668512216099</v>
      </c>
      <c r="I17" s="20">
        <f>VLOOKUP(B17,RMS!B:D,3,FALSE)</f>
        <v>409743.58169292001</v>
      </c>
      <c r="J17" s="21">
        <f>VLOOKUP(B17,RMS!B:E,4,FALSE)</f>
        <v>350783.47419469</v>
      </c>
      <c r="K17" s="22">
        <f t="shared" si="1"/>
        <v>0.74250707996543497</v>
      </c>
      <c r="L17" s="22">
        <f t="shared" si="2"/>
        <v>5.3099938668310642E-6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1880293.8836000001</v>
      </c>
      <c r="F18" s="25">
        <f>VLOOKUP(C18,RA!B22:I51,8,0)</f>
        <v>21310.9444</v>
      </c>
      <c r="G18" s="16">
        <f t="shared" si="0"/>
        <v>1858982.9392000001</v>
      </c>
      <c r="H18" s="27">
        <f>RA!J22</f>
        <v>1.1333837005946199</v>
      </c>
      <c r="I18" s="20">
        <f>VLOOKUP(B18,RMS!B:D,3,FALSE)</f>
        <v>1880295.3895316001</v>
      </c>
      <c r="J18" s="21">
        <f>VLOOKUP(B18,RMS!B:E,4,FALSE)</f>
        <v>1858982.93835539</v>
      </c>
      <c r="K18" s="22">
        <f t="shared" si="1"/>
        <v>-1.505931599996984</v>
      </c>
      <c r="L18" s="22">
        <f t="shared" si="2"/>
        <v>8.4461015649139881E-4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2771735.5846000002</v>
      </c>
      <c r="F19" s="25">
        <f>VLOOKUP(C19,RA!B23:I52,8,0)</f>
        <v>318310.68599999999</v>
      </c>
      <c r="G19" s="16">
        <f t="shared" si="0"/>
        <v>2453424.8986</v>
      </c>
      <c r="H19" s="27">
        <f>RA!J23</f>
        <v>11.4841649314805</v>
      </c>
      <c r="I19" s="20">
        <f>VLOOKUP(B19,RMS!B:D,3,FALSE)</f>
        <v>2771736.82626752</v>
      </c>
      <c r="J19" s="21">
        <f>VLOOKUP(B19,RMS!B:E,4,FALSE)</f>
        <v>2453424.9348188001</v>
      </c>
      <c r="K19" s="22">
        <f t="shared" si="1"/>
        <v>-1.2416675197891891</v>
      </c>
      <c r="L19" s="22">
        <f t="shared" si="2"/>
        <v>-3.6218800116330385E-2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359631.68939999997</v>
      </c>
      <c r="F20" s="25">
        <f>VLOOKUP(C20,RA!B24:I53,8,0)</f>
        <v>48344.109499999999</v>
      </c>
      <c r="G20" s="16">
        <f t="shared" si="0"/>
        <v>311287.57989999995</v>
      </c>
      <c r="H20" s="27">
        <f>RA!J24</f>
        <v>13.442672301947599</v>
      </c>
      <c r="I20" s="20">
        <f>VLOOKUP(B20,RMS!B:D,3,FALSE)</f>
        <v>359631.807840647</v>
      </c>
      <c r="J20" s="21">
        <f>VLOOKUP(B20,RMS!B:E,4,FALSE)</f>
        <v>311287.57295348903</v>
      </c>
      <c r="K20" s="22">
        <f t="shared" si="1"/>
        <v>-0.11844064702745527</v>
      </c>
      <c r="L20" s="22">
        <f t="shared" si="2"/>
        <v>6.9465109263546765E-3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368492.55060000002</v>
      </c>
      <c r="F21" s="25">
        <f>VLOOKUP(C21,RA!B25:I54,8,0)</f>
        <v>33567.345800000003</v>
      </c>
      <c r="G21" s="16">
        <f t="shared" si="0"/>
        <v>334925.20480000001</v>
      </c>
      <c r="H21" s="27">
        <f>RA!J25</f>
        <v>9.1093688991388806</v>
      </c>
      <c r="I21" s="20">
        <f>VLOOKUP(B21,RMS!B:D,3,FALSE)</f>
        <v>368492.55499515199</v>
      </c>
      <c r="J21" s="21">
        <f>VLOOKUP(B21,RMS!B:E,4,FALSE)</f>
        <v>334925.197944479</v>
      </c>
      <c r="K21" s="22">
        <f t="shared" si="1"/>
        <v>-4.3951519764959812E-3</v>
      </c>
      <c r="L21" s="22">
        <f t="shared" si="2"/>
        <v>6.8555210018530488E-3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782784.19640000002</v>
      </c>
      <c r="F22" s="25">
        <f>VLOOKUP(C22,RA!B26:I55,8,0)</f>
        <v>158058.60709999999</v>
      </c>
      <c r="G22" s="16">
        <f t="shared" si="0"/>
        <v>624725.58929999999</v>
      </c>
      <c r="H22" s="27">
        <f>RA!J26</f>
        <v>20.1918495323368</v>
      </c>
      <c r="I22" s="20">
        <f>VLOOKUP(B22,RMS!B:D,3,FALSE)</f>
        <v>782784.15540946997</v>
      </c>
      <c r="J22" s="21">
        <f>VLOOKUP(B22,RMS!B:E,4,FALSE)</f>
        <v>624725.56881397497</v>
      </c>
      <c r="K22" s="22">
        <f t="shared" si="1"/>
        <v>4.0990530047565699E-2</v>
      </c>
      <c r="L22" s="22">
        <f t="shared" si="2"/>
        <v>2.0486025023274124E-2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292191.42570000002</v>
      </c>
      <c r="F23" s="25">
        <f>VLOOKUP(C23,RA!B27:I56,8,0)</f>
        <v>71532.998800000001</v>
      </c>
      <c r="G23" s="16">
        <f t="shared" si="0"/>
        <v>220658.42690000002</v>
      </c>
      <c r="H23" s="27">
        <f>RA!J27</f>
        <v>24.481553019096701</v>
      </c>
      <c r="I23" s="20">
        <f>VLOOKUP(B23,RMS!B:D,3,FALSE)</f>
        <v>292191.15799748898</v>
      </c>
      <c r="J23" s="21">
        <f>VLOOKUP(B23,RMS!B:E,4,FALSE)</f>
        <v>220658.40356872199</v>
      </c>
      <c r="K23" s="22">
        <f t="shared" si="1"/>
        <v>0.26770251104608178</v>
      </c>
      <c r="L23" s="22">
        <f t="shared" si="2"/>
        <v>2.3331278032856062E-2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1212571.9138</v>
      </c>
      <c r="F24" s="25">
        <f>VLOOKUP(C24,RA!B28:I57,8,0)</f>
        <v>78280.365699999995</v>
      </c>
      <c r="G24" s="16">
        <f t="shared" si="0"/>
        <v>1134291.5481</v>
      </c>
      <c r="H24" s="27">
        <f>RA!J28</f>
        <v>6.4557297434576304</v>
      </c>
      <c r="I24" s="20">
        <f>VLOOKUP(B24,RMS!B:D,3,FALSE)</f>
        <v>1212572.4767646</v>
      </c>
      <c r="J24" s="21">
        <f>VLOOKUP(B24,RMS!B:E,4,FALSE)</f>
        <v>1134291.5500663701</v>
      </c>
      <c r="K24" s="22">
        <f t="shared" si="1"/>
        <v>-0.56296460004523396</v>
      </c>
      <c r="L24" s="22">
        <f t="shared" si="2"/>
        <v>-1.9663700368255377E-3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681416.04319999996</v>
      </c>
      <c r="F25" s="25">
        <f>VLOOKUP(C25,RA!B29:I58,8,0)</f>
        <v>111941.6634</v>
      </c>
      <c r="G25" s="16">
        <f t="shared" si="0"/>
        <v>569474.3798</v>
      </c>
      <c r="H25" s="27">
        <f>RA!J29</f>
        <v>16.427799802644898</v>
      </c>
      <c r="I25" s="20">
        <f>VLOOKUP(B25,RMS!B:D,3,FALSE)</f>
        <v>681417.30780619499</v>
      </c>
      <c r="J25" s="21">
        <f>VLOOKUP(B25,RMS!B:E,4,FALSE)</f>
        <v>569474.34461795201</v>
      </c>
      <c r="K25" s="22">
        <f t="shared" si="1"/>
        <v>-1.2646061950363219</v>
      </c>
      <c r="L25" s="22">
        <f t="shared" si="2"/>
        <v>3.5182047984562814E-2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1195204.2966</v>
      </c>
      <c r="F26" s="25">
        <f>VLOOKUP(C26,RA!B30:I59,8,0)</f>
        <v>140478.24650000001</v>
      </c>
      <c r="G26" s="16">
        <f t="shared" si="0"/>
        <v>1054726.0501000001</v>
      </c>
      <c r="H26" s="27">
        <f>RA!J30</f>
        <v>11.753492427998999</v>
      </c>
      <c r="I26" s="20">
        <f>VLOOKUP(B26,RMS!B:D,3,FALSE)</f>
        <v>1195204.3190274299</v>
      </c>
      <c r="J26" s="21">
        <f>VLOOKUP(B26,RMS!B:E,4,FALSE)</f>
        <v>1054725.9990717501</v>
      </c>
      <c r="K26" s="22">
        <f t="shared" si="1"/>
        <v>-2.2427429910749197E-2</v>
      </c>
      <c r="L26" s="22">
        <f t="shared" si="2"/>
        <v>5.1028250018134713E-2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909323.72080000001</v>
      </c>
      <c r="F27" s="25">
        <f>VLOOKUP(C27,RA!B31:I60,8,0)</f>
        <v>41991.244700000003</v>
      </c>
      <c r="G27" s="16">
        <f t="shared" si="0"/>
        <v>867332.47609999997</v>
      </c>
      <c r="H27" s="27">
        <f>RA!J31</f>
        <v>4.6178543173884403</v>
      </c>
      <c r="I27" s="20">
        <f>VLOOKUP(B27,RMS!B:D,3,FALSE)</f>
        <v>909323.54157964594</v>
      </c>
      <c r="J27" s="21">
        <f>VLOOKUP(B27,RMS!B:E,4,FALSE)</f>
        <v>867332.42321681394</v>
      </c>
      <c r="K27" s="22">
        <f t="shared" si="1"/>
        <v>0.179220354068093</v>
      </c>
      <c r="L27" s="22">
        <f t="shared" si="2"/>
        <v>5.2883186028338969E-2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141506.3806</v>
      </c>
      <c r="F28" s="25">
        <f>VLOOKUP(C28,RA!B32:I61,8,0)</f>
        <v>31569.7958</v>
      </c>
      <c r="G28" s="16">
        <f t="shared" si="0"/>
        <v>109936.58480000001</v>
      </c>
      <c r="H28" s="27">
        <f>RA!J32</f>
        <v>22.309803746050999</v>
      </c>
      <c r="I28" s="20">
        <f>VLOOKUP(B28,RMS!B:D,3,FALSE)</f>
        <v>141506.24921053601</v>
      </c>
      <c r="J28" s="21">
        <f>VLOOKUP(B28,RMS!B:E,4,FALSE)</f>
        <v>109936.585586737</v>
      </c>
      <c r="K28" s="22">
        <f t="shared" si="1"/>
        <v>0.13138946398976259</v>
      </c>
      <c r="L28" s="22">
        <f t="shared" si="2"/>
        <v>-7.8673698590137064E-4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234564.69570000001</v>
      </c>
      <c r="F30" s="25">
        <f>VLOOKUP(C30,RA!B34:I64,8,0)</f>
        <v>30938.9925</v>
      </c>
      <c r="G30" s="16">
        <f t="shared" si="0"/>
        <v>203625.70320000002</v>
      </c>
      <c r="H30" s="27">
        <f>RA!J34</f>
        <v>13.189961263211501</v>
      </c>
      <c r="I30" s="20">
        <f>VLOOKUP(B30,RMS!B:D,3,FALSE)</f>
        <v>234564.69450000001</v>
      </c>
      <c r="J30" s="21">
        <f>VLOOKUP(B30,RMS!B:E,4,FALSE)</f>
        <v>203625.69820000001</v>
      </c>
      <c r="K30" s="22">
        <f t="shared" si="1"/>
        <v>1.1999999987892807E-3</v>
      </c>
      <c r="L30" s="22">
        <f t="shared" si="2"/>
        <v>5.0000000046566129E-3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201415.43</v>
      </c>
      <c r="F32" s="25">
        <f>VLOOKUP(C32,RA!B34:I65,8,0)</f>
        <v>-10967.43</v>
      </c>
      <c r="G32" s="16">
        <f t="shared" si="0"/>
        <v>212382.86</v>
      </c>
      <c r="H32" s="27">
        <f>RA!J34</f>
        <v>13.189961263211501</v>
      </c>
      <c r="I32" s="20">
        <f>VLOOKUP(B32,RMS!B:D,3,FALSE)</f>
        <v>201415.43</v>
      </c>
      <c r="J32" s="21">
        <f>VLOOKUP(B32,RMS!B:E,4,FALSE)</f>
        <v>212382.86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485591.72</v>
      </c>
      <c r="F33" s="25">
        <f>VLOOKUP(C33,RA!B34:I65,8,0)</f>
        <v>-61869.73</v>
      </c>
      <c r="G33" s="16">
        <f t="shared" si="0"/>
        <v>547461.44999999995</v>
      </c>
      <c r="H33" s="27">
        <f>RA!J34</f>
        <v>13.189961263211501</v>
      </c>
      <c r="I33" s="20">
        <f>VLOOKUP(B33,RMS!B:D,3,FALSE)</f>
        <v>485591.72</v>
      </c>
      <c r="J33" s="21">
        <f>VLOOKUP(B33,RMS!B:E,4,FALSE)</f>
        <v>547461.44999999995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636187.31999999995</v>
      </c>
      <c r="F34" s="25">
        <f>VLOOKUP(C34,RA!B34:I66,8,0)</f>
        <v>-27629.98</v>
      </c>
      <c r="G34" s="16">
        <f t="shared" si="0"/>
        <v>663817.29999999993</v>
      </c>
      <c r="H34" s="27">
        <f>RA!J35</f>
        <v>0</v>
      </c>
      <c r="I34" s="20">
        <f>VLOOKUP(B34,RMS!B:D,3,FALSE)</f>
        <v>636187.31999999995</v>
      </c>
      <c r="J34" s="21">
        <f>VLOOKUP(B34,RMS!B:E,4,FALSE)</f>
        <v>663817.30000000005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486876.47</v>
      </c>
      <c r="F35" s="25">
        <f>VLOOKUP(C35,RA!B34:I67,8,0)</f>
        <v>-85384.97</v>
      </c>
      <c r="G35" s="16">
        <f t="shared" si="0"/>
        <v>572261.43999999994</v>
      </c>
      <c r="H35" s="27">
        <f>RA!J34</f>
        <v>13.189961263211501</v>
      </c>
      <c r="I35" s="20">
        <f>VLOOKUP(B35,RMS!B:D,3,FALSE)</f>
        <v>486876.47</v>
      </c>
      <c r="J35" s="21">
        <f>VLOOKUP(B35,RMS!B:E,4,FALSE)</f>
        <v>572261.43999999994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62760.683900000004</v>
      </c>
      <c r="F37" s="25">
        <f>VLOOKUP(C37,RA!B8:I68,8,0)</f>
        <v>4274.2094999999999</v>
      </c>
      <c r="G37" s="16">
        <f t="shared" si="0"/>
        <v>58486.474400000006</v>
      </c>
      <c r="H37" s="27">
        <f>RA!J35</f>
        <v>0</v>
      </c>
      <c r="I37" s="20">
        <f>VLOOKUP(B37,RMS!B:D,3,FALSE)</f>
        <v>62760.683760683802</v>
      </c>
      <c r="J37" s="21">
        <f>VLOOKUP(B37,RMS!B:E,4,FALSE)</f>
        <v>58486.474358974403</v>
      </c>
      <c r="K37" s="22">
        <f t="shared" si="1"/>
        <v>1.3931620196672156E-4</v>
      </c>
      <c r="L37" s="22">
        <f t="shared" si="2"/>
        <v>4.1025603422895074E-5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515075.00750000001</v>
      </c>
      <c r="F38" s="25">
        <f>VLOOKUP(C38,RA!B8:I69,8,0)</f>
        <v>23131.549200000001</v>
      </c>
      <c r="G38" s="16">
        <f t="shared" si="0"/>
        <v>491943.4583</v>
      </c>
      <c r="H38" s="27">
        <f>RA!J36</f>
        <v>-5.4451786538896298</v>
      </c>
      <c r="I38" s="20">
        <f>VLOOKUP(B38,RMS!B:D,3,FALSE)</f>
        <v>515074.99874833098</v>
      </c>
      <c r="J38" s="21">
        <f>VLOOKUP(B38,RMS!B:E,4,FALSE)</f>
        <v>491943.46138547</v>
      </c>
      <c r="K38" s="22">
        <f t="shared" si="1"/>
        <v>8.7516690255142748E-3</v>
      </c>
      <c r="L38" s="22">
        <f t="shared" si="2"/>
        <v>-3.0854700016789138E-3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231870.2</v>
      </c>
      <c r="F39" s="25">
        <f>VLOOKUP(C39,RA!B9:I70,8,0)</f>
        <v>-32888.83</v>
      </c>
      <c r="G39" s="16">
        <f t="shared" si="0"/>
        <v>264759.03000000003</v>
      </c>
      <c r="H39" s="27">
        <f>RA!J37</f>
        <v>-12.7411006925736</v>
      </c>
      <c r="I39" s="20">
        <f>VLOOKUP(B39,RMS!B:D,3,FALSE)</f>
        <v>231870.2</v>
      </c>
      <c r="J39" s="21">
        <f>VLOOKUP(B39,RMS!B:E,4,FALSE)</f>
        <v>264759.03000000003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118120.55</v>
      </c>
      <c r="F40" s="25">
        <f>VLOOKUP(C40,RA!B10:I71,8,0)</f>
        <v>14963.6</v>
      </c>
      <c r="G40" s="16">
        <f t="shared" si="0"/>
        <v>103156.95</v>
      </c>
      <c r="H40" s="27">
        <f>RA!J38</f>
        <v>-4.34305732468858</v>
      </c>
      <c r="I40" s="20">
        <f>VLOOKUP(B40,RMS!B:D,3,FALSE)</f>
        <v>118120.55</v>
      </c>
      <c r="J40" s="21">
        <f>VLOOKUP(B40,RMS!B:E,4,FALSE)</f>
        <v>103156.95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-17.5372964727583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8008.5546000000004</v>
      </c>
      <c r="F42" s="25">
        <f>VLOOKUP(C42,RA!B8:I72,8,0)</f>
        <v>427.61840000000001</v>
      </c>
      <c r="G42" s="16">
        <f t="shared" si="0"/>
        <v>7580.9362000000001</v>
      </c>
      <c r="H42" s="27">
        <f>RA!J39</f>
        <v>-17.5372964727583</v>
      </c>
      <c r="I42" s="20">
        <f>VLOOKUP(B42,RMS!B:D,3,FALSE)</f>
        <v>8008.5545722713896</v>
      </c>
      <c r="J42" s="21">
        <f>VLOOKUP(B42,RMS!B:E,4,FALSE)</f>
        <v>7580.9361167838997</v>
      </c>
      <c r="K42" s="22">
        <f t="shared" si="1"/>
        <v>2.7728610803023912E-5</v>
      </c>
      <c r="L42" s="22">
        <f t="shared" si="2"/>
        <v>8.3216100392746739E-5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21745663.092</v>
      </c>
      <c r="E7" s="53">
        <v>23386852.102299999</v>
      </c>
      <c r="F7" s="54">
        <v>92.982428746198806</v>
      </c>
      <c r="G7" s="53">
        <v>18419546.012200002</v>
      </c>
      <c r="H7" s="54">
        <v>18.057541036011301</v>
      </c>
      <c r="I7" s="53">
        <v>1929149.5314</v>
      </c>
      <c r="J7" s="54">
        <v>8.8714219623392996</v>
      </c>
      <c r="K7" s="53">
        <v>2058185.4916000001</v>
      </c>
      <c r="L7" s="54">
        <v>11.1739208460229</v>
      </c>
      <c r="M7" s="54">
        <v>-6.2694038378284994E-2</v>
      </c>
      <c r="N7" s="53">
        <v>299265394.29809999</v>
      </c>
      <c r="O7" s="53">
        <v>4357012321.8943996</v>
      </c>
      <c r="P7" s="53">
        <v>1156638</v>
      </c>
      <c r="Q7" s="53">
        <v>983456</v>
      </c>
      <c r="R7" s="54">
        <v>17.6095320990466</v>
      </c>
      <c r="S7" s="53">
        <v>18.800751049161398</v>
      </c>
      <c r="T7" s="53">
        <v>18.5065933002595</v>
      </c>
      <c r="U7" s="55">
        <v>1.5646063720154899</v>
      </c>
    </row>
    <row r="8" spans="1:23" ht="12" thickBot="1">
      <c r="A8" s="81">
        <v>42567</v>
      </c>
      <c r="B8" s="69" t="s">
        <v>6</v>
      </c>
      <c r="C8" s="70"/>
      <c r="D8" s="56">
        <v>838976.33389999997</v>
      </c>
      <c r="E8" s="56">
        <v>915365.777</v>
      </c>
      <c r="F8" s="57">
        <v>91.654763044522298</v>
      </c>
      <c r="G8" s="56">
        <v>662143.83860000002</v>
      </c>
      <c r="H8" s="57">
        <v>26.706054635180902</v>
      </c>
      <c r="I8" s="56">
        <v>178686.67869999999</v>
      </c>
      <c r="J8" s="57">
        <v>21.2981786827491</v>
      </c>
      <c r="K8" s="56">
        <v>132855.40090000001</v>
      </c>
      <c r="L8" s="57">
        <v>20.064432099965199</v>
      </c>
      <c r="M8" s="57">
        <v>0.344971130187602</v>
      </c>
      <c r="N8" s="56">
        <v>11197467.546700001</v>
      </c>
      <c r="O8" s="56">
        <v>156306535.11770001</v>
      </c>
      <c r="P8" s="56">
        <v>48071</v>
      </c>
      <c r="Q8" s="56">
        <v>40849</v>
      </c>
      <c r="R8" s="57">
        <v>17.679747362236501</v>
      </c>
      <c r="S8" s="56">
        <v>17.4528579372179</v>
      </c>
      <c r="T8" s="56">
        <v>15.1292726504933</v>
      </c>
      <c r="U8" s="58">
        <v>13.313494529566899</v>
      </c>
    </row>
    <row r="9" spans="1:23" ht="12" thickBot="1">
      <c r="A9" s="82"/>
      <c r="B9" s="69" t="s">
        <v>7</v>
      </c>
      <c r="C9" s="70"/>
      <c r="D9" s="56">
        <v>126387.7334</v>
      </c>
      <c r="E9" s="56">
        <v>177107.4357</v>
      </c>
      <c r="F9" s="57">
        <v>71.362183581092907</v>
      </c>
      <c r="G9" s="56">
        <v>116989.2064</v>
      </c>
      <c r="H9" s="57">
        <v>8.0336701899364407</v>
      </c>
      <c r="I9" s="56">
        <v>25663.528300000002</v>
      </c>
      <c r="J9" s="57">
        <v>20.305394843009299</v>
      </c>
      <c r="K9" s="56">
        <v>23404.5628</v>
      </c>
      <c r="L9" s="57">
        <v>20.005745418920998</v>
      </c>
      <c r="M9" s="57">
        <v>9.6518166961871002E-2</v>
      </c>
      <c r="N9" s="56">
        <v>1759495.8539</v>
      </c>
      <c r="O9" s="56">
        <v>22166906.928800002</v>
      </c>
      <c r="P9" s="56">
        <v>7904</v>
      </c>
      <c r="Q9" s="56">
        <v>6427</v>
      </c>
      <c r="R9" s="57">
        <v>22.981173175665202</v>
      </c>
      <c r="S9" s="56">
        <v>15.9903508856275</v>
      </c>
      <c r="T9" s="56">
        <v>15.005404994554199</v>
      </c>
      <c r="U9" s="58">
        <v>6.15962650299688</v>
      </c>
    </row>
    <row r="10" spans="1:23" ht="12" thickBot="1">
      <c r="A10" s="82"/>
      <c r="B10" s="69" t="s">
        <v>8</v>
      </c>
      <c r="C10" s="70"/>
      <c r="D10" s="56">
        <v>177678.2917</v>
      </c>
      <c r="E10" s="56">
        <v>245181.3406</v>
      </c>
      <c r="F10" s="57">
        <v>72.468113301440994</v>
      </c>
      <c r="G10" s="56">
        <v>178393.13</v>
      </c>
      <c r="H10" s="57">
        <v>-0.40070954526107999</v>
      </c>
      <c r="I10" s="56">
        <v>52829.7264</v>
      </c>
      <c r="J10" s="57">
        <v>29.733360161521599</v>
      </c>
      <c r="K10" s="56">
        <v>47659.616199999997</v>
      </c>
      <c r="L10" s="57">
        <v>26.71606031017</v>
      </c>
      <c r="M10" s="57">
        <v>0.108479895815863</v>
      </c>
      <c r="N10" s="56">
        <v>2539922.6222000001</v>
      </c>
      <c r="O10" s="56">
        <v>38821849.011600003</v>
      </c>
      <c r="P10" s="56">
        <v>119377</v>
      </c>
      <c r="Q10" s="56">
        <v>102620</v>
      </c>
      <c r="R10" s="57">
        <v>16.329175599298399</v>
      </c>
      <c r="S10" s="56">
        <v>1.4883796015983</v>
      </c>
      <c r="T10" s="56">
        <v>1.3876243626973299</v>
      </c>
      <c r="U10" s="58">
        <v>6.7694584629332102</v>
      </c>
    </row>
    <row r="11" spans="1:23" ht="12" thickBot="1">
      <c r="A11" s="82"/>
      <c r="B11" s="69" t="s">
        <v>9</v>
      </c>
      <c r="C11" s="70"/>
      <c r="D11" s="56">
        <v>66323.221300000005</v>
      </c>
      <c r="E11" s="56">
        <v>74282.722800000003</v>
      </c>
      <c r="F11" s="57">
        <v>89.284854943416306</v>
      </c>
      <c r="G11" s="56">
        <v>52688.9899</v>
      </c>
      <c r="H11" s="57">
        <v>25.8768130227526</v>
      </c>
      <c r="I11" s="56">
        <v>11049.542600000001</v>
      </c>
      <c r="J11" s="57">
        <v>16.660141626745698</v>
      </c>
      <c r="K11" s="56">
        <v>11446.076499999999</v>
      </c>
      <c r="L11" s="57">
        <v>21.723848799765999</v>
      </c>
      <c r="M11" s="57">
        <v>-3.4643652783554003E-2</v>
      </c>
      <c r="N11" s="56">
        <v>1008352.7942</v>
      </c>
      <c r="O11" s="56">
        <v>13285633.4191</v>
      </c>
      <c r="P11" s="56">
        <v>4956</v>
      </c>
      <c r="Q11" s="56">
        <v>4238</v>
      </c>
      <c r="R11" s="57">
        <v>16.941953751769699</v>
      </c>
      <c r="S11" s="56">
        <v>13.382409463276799</v>
      </c>
      <c r="T11" s="56">
        <v>12.460545917885799</v>
      </c>
      <c r="U11" s="58">
        <v>6.8886215738710002</v>
      </c>
    </row>
    <row r="12" spans="1:23" ht="12" thickBot="1">
      <c r="A12" s="82"/>
      <c r="B12" s="69" t="s">
        <v>10</v>
      </c>
      <c r="C12" s="70"/>
      <c r="D12" s="56">
        <v>171366.2279</v>
      </c>
      <c r="E12" s="56">
        <v>220897.80660000001</v>
      </c>
      <c r="F12" s="57">
        <v>77.577152321076994</v>
      </c>
      <c r="G12" s="56">
        <v>124719.8563</v>
      </c>
      <c r="H12" s="57">
        <v>37.400918333161997</v>
      </c>
      <c r="I12" s="56">
        <v>32924.727400000003</v>
      </c>
      <c r="J12" s="57">
        <v>19.213078214695301</v>
      </c>
      <c r="K12" s="56">
        <v>15794.0195</v>
      </c>
      <c r="L12" s="57">
        <v>12.6635966144871</v>
      </c>
      <c r="M12" s="57">
        <v>1.08463256614315</v>
      </c>
      <c r="N12" s="56">
        <v>3314771.537</v>
      </c>
      <c r="O12" s="56">
        <v>47965453.145800002</v>
      </c>
      <c r="P12" s="56">
        <v>2010</v>
      </c>
      <c r="Q12" s="56">
        <v>1772</v>
      </c>
      <c r="R12" s="57">
        <v>13.431151241535</v>
      </c>
      <c r="S12" s="56">
        <v>85.256829800995007</v>
      </c>
      <c r="T12" s="56">
        <v>86.103437753950402</v>
      </c>
      <c r="U12" s="58">
        <v>-0.993008952985305</v>
      </c>
    </row>
    <row r="13" spans="1:23" ht="12" thickBot="1">
      <c r="A13" s="82"/>
      <c r="B13" s="69" t="s">
        <v>11</v>
      </c>
      <c r="C13" s="70"/>
      <c r="D13" s="56">
        <v>315255.47220000002</v>
      </c>
      <c r="E13" s="56">
        <v>434841.52470000001</v>
      </c>
      <c r="F13" s="57">
        <v>72.498934506656596</v>
      </c>
      <c r="G13" s="56">
        <v>292740.96120000002</v>
      </c>
      <c r="H13" s="57">
        <v>7.69093293528476</v>
      </c>
      <c r="I13" s="56">
        <v>79854.986399999994</v>
      </c>
      <c r="J13" s="57">
        <v>25.3302459249112</v>
      </c>
      <c r="K13" s="56">
        <v>75782.824500000002</v>
      </c>
      <c r="L13" s="57">
        <v>25.887331991174701</v>
      </c>
      <c r="M13" s="57">
        <v>5.3734628220409003E-2</v>
      </c>
      <c r="N13" s="56">
        <v>4476103.7264999999</v>
      </c>
      <c r="O13" s="56">
        <v>67245367.118300006</v>
      </c>
      <c r="P13" s="56">
        <v>17583</v>
      </c>
      <c r="Q13" s="56">
        <v>14891</v>
      </c>
      <c r="R13" s="57">
        <v>18.0780337116379</v>
      </c>
      <c r="S13" s="56">
        <v>17.9295610646647</v>
      </c>
      <c r="T13" s="56">
        <v>17.332732449130301</v>
      </c>
      <c r="U13" s="58">
        <v>3.3287408062130801</v>
      </c>
    </row>
    <row r="14" spans="1:23" ht="12" thickBot="1">
      <c r="A14" s="82"/>
      <c r="B14" s="69" t="s">
        <v>12</v>
      </c>
      <c r="C14" s="70"/>
      <c r="D14" s="56">
        <v>141269.7604</v>
      </c>
      <c r="E14" s="56">
        <v>187918.42069999999</v>
      </c>
      <c r="F14" s="57">
        <v>75.176110928224702</v>
      </c>
      <c r="G14" s="56">
        <v>152352.75090000001</v>
      </c>
      <c r="H14" s="57">
        <v>-7.2745588343688903</v>
      </c>
      <c r="I14" s="56">
        <v>29317.961200000002</v>
      </c>
      <c r="J14" s="57">
        <v>20.753175426211001</v>
      </c>
      <c r="K14" s="56">
        <v>28549.873200000002</v>
      </c>
      <c r="L14" s="57">
        <v>18.7393224154773</v>
      </c>
      <c r="M14" s="57">
        <v>2.6903376929883999E-2</v>
      </c>
      <c r="N14" s="56">
        <v>2094625.3100999999</v>
      </c>
      <c r="O14" s="56">
        <v>30667509.3741</v>
      </c>
      <c r="P14" s="56">
        <v>3088</v>
      </c>
      <c r="Q14" s="56">
        <v>2849</v>
      </c>
      <c r="R14" s="57">
        <v>8.38890838890838</v>
      </c>
      <c r="S14" s="56">
        <v>45.747979404145099</v>
      </c>
      <c r="T14" s="56">
        <v>44.3946233766234</v>
      </c>
      <c r="U14" s="58">
        <v>2.9582859071565499</v>
      </c>
    </row>
    <row r="15" spans="1:23" ht="12" thickBot="1">
      <c r="A15" s="82"/>
      <c r="B15" s="69" t="s">
        <v>13</v>
      </c>
      <c r="C15" s="70"/>
      <c r="D15" s="56">
        <v>113692.3318</v>
      </c>
      <c r="E15" s="56">
        <v>167560.00349999999</v>
      </c>
      <c r="F15" s="57">
        <v>67.851712476241403</v>
      </c>
      <c r="G15" s="56">
        <v>125425.66680000001</v>
      </c>
      <c r="H15" s="57">
        <v>-9.3548117377838107</v>
      </c>
      <c r="I15" s="56">
        <v>-3218.4112</v>
      </c>
      <c r="J15" s="57">
        <v>-2.8308076270804401</v>
      </c>
      <c r="K15" s="56">
        <v>21499.771799999999</v>
      </c>
      <c r="L15" s="57">
        <v>17.141445087378202</v>
      </c>
      <c r="M15" s="57">
        <v>-1.1496951330432299</v>
      </c>
      <c r="N15" s="56">
        <v>1704810.0919000001</v>
      </c>
      <c r="O15" s="56">
        <v>25725578.214400001</v>
      </c>
      <c r="P15" s="56">
        <v>6501</v>
      </c>
      <c r="Q15" s="56">
        <v>4821</v>
      </c>
      <c r="R15" s="57">
        <v>34.8475420037337</v>
      </c>
      <c r="S15" s="56">
        <v>17.488437440393799</v>
      </c>
      <c r="T15" s="56">
        <v>20.8032383322962</v>
      </c>
      <c r="U15" s="58">
        <v>-18.954242785842499</v>
      </c>
    </row>
    <row r="16" spans="1:23" ht="12" thickBot="1">
      <c r="A16" s="82"/>
      <c r="B16" s="69" t="s">
        <v>14</v>
      </c>
      <c r="C16" s="70"/>
      <c r="D16" s="56">
        <v>1248612.0526999999</v>
      </c>
      <c r="E16" s="56">
        <v>1400967.8258</v>
      </c>
      <c r="F16" s="57">
        <v>89.124962736885095</v>
      </c>
      <c r="G16" s="56">
        <v>931673.43819999998</v>
      </c>
      <c r="H16" s="57">
        <v>34.018208688263996</v>
      </c>
      <c r="I16" s="56">
        <v>26855.633999999998</v>
      </c>
      <c r="J16" s="57">
        <v>2.1508389208583498</v>
      </c>
      <c r="K16" s="56">
        <v>28298.655599999998</v>
      </c>
      <c r="L16" s="57">
        <v>3.0374007071268698</v>
      </c>
      <c r="M16" s="57">
        <v>-5.0992584962234001E-2</v>
      </c>
      <c r="N16" s="56">
        <v>16301975.7926</v>
      </c>
      <c r="O16" s="56">
        <v>222689251.1372</v>
      </c>
      <c r="P16" s="56">
        <v>71584</v>
      </c>
      <c r="Q16" s="56">
        <v>62383</v>
      </c>
      <c r="R16" s="57">
        <v>14.7492105220974</v>
      </c>
      <c r="S16" s="56">
        <v>17.4426136105834</v>
      </c>
      <c r="T16" s="56">
        <v>16.063639403363101</v>
      </c>
      <c r="U16" s="58">
        <v>7.9057774139053096</v>
      </c>
    </row>
    <row r="17" spans="1:21" ht="12" thickBot="1">
      <c r="A17" s="82"/>
      <c r="B17" s="69" t="s">
        <v>15</v>
      </c>
      <c r="C17" s="70"/>
      <c r="D17" s="56">
        <v>720311.80830000003</v>
      </c>
      <c r="E17" s="56">
        <v>1016684.6702000001</v>
      </c>
      <c r="F17" s="57">
        <v>70.849087176489206</v>
      </c>
      <c r="G17" s="56">
        <v>538724.42989999999</v>
      </c>
      <c r="H17" s="57">
        <v>33.7069136503995</v>
      </c>
      <c r="I17" s="56">
        <v>49318.712200000002</v>
      </c>
      <c r="J17" s="57">
        <v>6.8468559909348903</v>
      </c>
      <c r="K17" s="56">
        <v>62937.025800000003</v>
      </c>
      <c r="L17" s="57">
        <v>11.682601030675899</v>
      </c>
      <c r="M17" s="57">
        <v>-0.21637999932306901</v>
      </c>
      <c r="N17" s="56">
        <v>11623982.377900001</v>
      </c>
      <c r="O17" s="56">
        <v>234801390.40279999</v>
      </c>
      <c r="P17" s="56">
        <v>16822</v>
      </c>
      <c r="Q17" s="56">
        <v>14818</v>
      </c>
      <c r="R17" s="57">
        <v>13.524092320151199</v>
      </c>
      <c r="S17" s="56">
        <v>42.819629550588502</v>
      </c>
      <c r="T17" s="56">
        <v>32.139647199352098</v>
      </c>
      <c r="U17" s="58">
        <v>24.941790630436699</v>
      </c>
    </row>
    <row r="18" spans="1:21" ht="12" customHeight="1" thickBot="1">
      <c r="A18" s="82"/>
      <c r="B18" s="69" t="s">
        <v>16</v>
      </c>
      <c r="C18" s="70"/>
      <c r="D18" s="56">
        <v>2177538.6044000001</v>
      </c>
      <c r="E18" s="56">
        <v>2395464.2573000002</v>
      </c>
      <c r="F18" s="57">
        <v>90.902571297572607</v>
      </c>
      <c r="G18" s="56">
        <v>2085011.6625999999</v>
      </c>
      <c r="H18" s="57">
        <v>4.4377181892891304</v>
      </c>
      <c r="I18" s="56">
        <v>325501.08519999997</v>
      </c>
      <c r="J18" s="57">
        <v>14.9481200720062</v>
      </c>
      <c r="K18" s="56">
        <v>334564.23369999998</v>
      </c>
      <c r="L18" s="57">
        <v>16.0461564652737</v>
      </c>
      <c r="M18" s="57">
        <v>-2.7089412397042999E-2</v>
      </c>
      <c r="N18" s="56">
        <v>30336836.915800001</v>
      </c>
      <c r="O18" s="56">
        <v>457559949.27359998</v>
      </c>
      <c r="P18" s="56">
        <v>100911</v>
      </c>
      <c r="Q18" s="56">
        <v>85026</v>
      </c>
      <c r="R18" s="57">
        <v>18.682520640745199</v>
      </c>
      <c r="S18" s="56">
        <v>21.5788031473278</v>
      </c>
      <c r="T18" s="56">
        <v>21.795471676898799</v>
      </c>
      <c r="U18" s="58">
        <v>-1.00408038430909</v>
      </c>
    </row>
    <row r="19" spans="1:21" ht="12" customHeight="1" thickBot="1">
      <c r="A19" s="82"/>
      <c r="B19" s="69" t="s">
        <v>17</v>
      </c>
      <c r="C19" s="70"/>
      <c r="D19" s="56">
        <v>507513.70919999998</v>
      </c>
      <c r="E19" s="56">
        <v>780496.04110000003</v>
      </c>
      <c r="F19" s="57">
        <v>65.024507809768096</v>
      </c>
      <c r="G19" s="56">
        <v>441258.19410000002</v>
      </c>
      <c r="H19" s="57">
        <v>15.0151353529278</v>
      </c>
      <c r="I19" s="56">
        <v>29631.3501</v>
      </c>
      <c r="J19" s="57">
        <v>5.8385319574338697</v>
      </c>
      <c r="K19" s="56">
        <v>52115.404600000002</v>
      </c>
      <c r="L19" s="57">
        <v>11.8106372406966</v>
      </c>
      <c r="M19" s="57">
        <v>-0.43142818659034299</v>
      </c>
      <c r="N19" s="56">
        <v>7218051.4648000002</v>
      </c>
      <c r="O19" s="56">
        <v>134228193.28400001</v>
      </c>
      <c r="P19" s="56">
        <v>10744</v>
      </c>
      <c r="Q19" s="56">
        <v>8722</v>
      </c>
      <c r="R19" s="57">
        <v>23.1827562485669</v>
      </c>
      <c r="S19" s="56">
        <v>47.236942405063303</v>
      </c>
      <c r="T19" s="56">
        <v>54.5346619009402</v>
      </c>
      <c r="U19" s="58">
        <v>-15.4491783852094</v>
      </c>
    </row>
    <row r="20" spans="1:21" ht="12" thickBot="1">
      <c r="A20" s="82"/>
      <c r="B20" s="69" t="s">
        <v>18</v>
      </c>
      <c r="C20" s="70"/>
      <c r="D20" s="56">
        <v>1155370.9036000001</v>
      </c>
      <c r="E20" s="56">
        <v>1371218.2819999999</v>
      </c>
      <c r="F20" s="57">
        <v>84.258714951993298</v>
      </c>
      <c r="G20" s="56">
        <v>1153950.8578000001</v>
      </c>
      <c r="H20" s="57">
        <v>0.123059469162112</v>
      </c>
      <c r="I20" s="56">
        <v>121392.1228</v>
      </c>
      <c r="J20" s="57">
        <v>10.5067664783453</v>
      </c>
      <c r="K20" s="56">
        <v>93028.684999999998</v>
      </c>
      <c r="L20" s="57">
        <v>8.0617544821066804</v>
      </c>
      <c r="M20" s="57">
        <v>0.304889161875179</v>
      </c>
      <c r="N20" s="56">
        <v>16545475.5725</v>
      </c>
      <c r="O20" s="56">
        <v>247167678.40529999</v>
      </c>
      <c r="P20" s="56">
        <v>48931</v>
      </c>
      <c r="Q20" s="56">
        <v>40700</v>
      </c>
      <c r="R20" s="57">
        <v>20.223587223587199</v>
      </c>
      <c r="S20" s="56">
        <v>23.612247932803299</v>
      </c>
      <c r="T20" s="56">
        <v>23.8584026265356</v>
      </c>
      <c r="U20" s="58">
        <v>-1.04248733298416</v>
      </c>
    </row>
    <row r="21" spans="1:21" ht="12" customHeight="1" thickBot="1">
      <c r="A21" s="82"/>
      <c r="B21" s="69" t="s">
        <v>19</v>
      </c>
      <c r="C21" s="70"/>
      <c r="D21" s="56">
        <v>409744.32419999997</v>
      </c>
      <c r="E21" s="56">
        <v>463264.59980000003</v>
      </c>
      <c r="F21" s="57">
        <v>88.4471475646735</v>
      </c>
      <c r="G21" s="56">
        <v>393267.23599999998</v>
      </c>
      <c r="H21" s="57">
        <v>4.1897942904147696</v>
      </c>
      <c r="I21" s="56">
        <v>58960.85</v>
      </c>
      <c r="J21" s="57">
        <v>14.389668512216099</v>
      </c>
      <c r="K21" s="56">
        <v>54614.672700000003</v>
      </c>
      <c r="L21" s="57">
        <v>13.887419978205401</v>
      </c>
      <c r="M21" s="57">
        <v>7.9578931542329007E-2</v>
      </c>
      <c r="N21" s="56">
        <v>5993059.6095000003</v>
      </c>
      <c r="O21" s="56">
        <v>82816864.788399994</v>
      </c>
      <c r="P21" s="56">
        <v>35924</v>
      </c>
      <c r="Q21" s="56">
        <v>30687</v>
      </c>
      <c r="R21" s="57">
        <v>17.065858506859598</v>
      </c>
      <c r="S21" s="56">
        <v>11.4058658334261</v>
      </c>
      <c r="T21" s="56">
        <v>11.2058200475772</v>
      </c>
      <c r="U21" s="58">
        <v>1.75388513919492</v>
      </c>
    </row>
    <row r="22" spans="1:21" ht="12" customHeight="1" thickBot="1">
      <c r="A22" s="82"/>
      <c r="B22" s="69" t="s">
        <v>20</v>
      </c>
      <c r="C22" s="70"/>
      <c r="D22" s="56">
        <v>1880293.8836000001</v>
      </c>
      <c r="E22" s="56">
        <v>1793682.8477</v>
      </c>
      <c r="F22" s="57">
        <v>104.828670576354</v>
      </c>
      <c r="G22" s="56">
        <v>1403119.1</v>
      </c>
      <c r="H22" s="57">
        <v>34.008145395497799</v>
      </c>
      <c r="I22" s="56">
        <v>21310.9444</v>
      </c>
      <c r="J22" s="57">
        <v>1.1333837005946199</v>
      </c>
      <c r="K22" s="56">
        <v>191565.20970000001</v>
      </c>
      <c r="L22" s="57">
        <v>13.6528117748522</v>
      </c>
      <c r="M22" s="57">
        <v>-0.88875357674092303</v>
      </c>
      <c r="N22" s="56">
        <v>23564135.215500001</v>
      </c>
      <c r="O22" s="56">
        <v>288820225.95529997</v>
      </c>
      <c r="P22" s="56">
        <v>104456</v>
      </c>
      <c r="Q22" s="56">
        <v>82419</v>
      </c>
      <c r="R22" s="57">
        <v>26.7377667770781</v>
      </c>
      <c r="S22" s="56">
        <v>18.0008221988206</v>
      </c>
      <c r="T22" s="56">
        <v>16.9413249068783</v>
      </c>
      <c r="U22" s="58">
        <v>5.88582721522413</v>
      </c>
    </row>
    <row r="23" spans="1:21" ht="12" thickBot="1">
      <c r="A23" s="82"/>
      <c r="B23" s="69" t="s">
        <v>21</v>
      </c>
      <c r="C23" s="70"/>
      <c r="D23" s="56">
        <v>2771735.5846000002</v>
      </c>
      <c r="E23" s="56">
        <v>3302569.1154</v>
      </c>
      <c r="F23" s="57">
        <v>83.9266488527158</v>
      </c>
      <c r="G23" s="56">
        <v>2880866.9975999999</v>
      </c>
      <c r="H23" s="57">
        <v>-3.78814478734754</v>
      </c>
      <c r="I23" s="56">
        <v>318310.68599999999</v>
      </c>
      <c r="J23" s="57">
        <v>11.4841649314805</v>
      </c>
      <c r="K23" s="56">
        <v>336356.79690000002</v>
      </c>
      <c r="L23" s="57">
        <v>11.6755406334348</v>
      </c>
      <c r="M23" s="57">
        <v>-5.3651690901805001E-2</v>
      </c>
      <c r="N23" s="56">
        <v>41072317.906999998</v>
      </c>
      <c r="O23" s="56">
        <v>636727759.57770002</v>
      </c>
      <c r="P23" s="56">
        <v>93045</v>
      </c>
      <c r="Q23" s="56">
        <v>79301</v>
      </c>
      <c r="R23" s="57">
        <v>17.331433399326599</v>
      </c>
      <c r="S23" s="56">
        <v>29.789194310279999</v>
      </c>
      <c r="T23" s="56">
        <v>29.126164744454702</v>
      </c>
      <c r="U23" s="58">
        <v>2.2257384973869399</v>
      </c>
    </row>
    <row r="24" spans="1:21" ht="12" thickBot="1">
      <c r="A24" s="82"/>
      <c r="B24" s="69" t="s">
        <v>22</v>
      </c>
      <c r="C24" s="70"/>
      <c r="D24" s="56">
        <v>359631.68939999997</v>
      </c>
      <c r="E24" s="56">
        <v>338863.8161</v>
      </c>
      <c r="F24" s="57">
        <v>106.128678340172</v>
      </c>
      <c r="G24" s="56">
        <v>297292.0344</v>
      </c>
      <c r="H24" s="57">
        <v>20.969164251512801</v>
      </c>
      <c r="I24" s="56">
        <v>48344.109499999999</v>
      </c>
      <c r="J24" s="57">
        <v>13.442672301947599</v>
      </c>
      <c r="K24" s="56">
        <v>43449.123800000001</v>
      </c>
      <c r="L24" s="57">
        <v>14.6149639991834</v>
      </c>
      <c r="M24" s="57">
        <v>0.112660170606248</v>
      </c>
      <c r="N24" s="56">
        <v>4949058.2030999996</v>
      </c>
      <c r="O24" s="56">
        <v>60190184.218099996</v>
      </c>
      <c r="P24" s="56">
        <v>31810</v>
      </c>
      <c r="Q24" s="56">
        <v>27141</v>
      </c>
      <c r="R24" s="57">
        <v>17.202755978040599</v>
      </c>
      <c r="S24" s="56">
        <v>11.305617397044999</v>
      </c>
      <c r="T24" s="56">
        <v>11.093549743929801</v>
      </c>
      <c r="U24" s="58">
        <v>1.8757724206246</v>
      </c>
    </row>
    <row r="25" spans="1:21" ht="12" thickBot="1">
      <c r="A25" s="82"/>
      <c r="B25" s="69" t="s">
        <v>23</v>
      </c>
      <c r="C25" s="70"/>
      <c r="D25" s="56">
        <v>368492.55060000002</v>
      </c>
      <c r="E25" s="56">
        <v>398582.36829999997</v>
      </c>
      <c r="F25" s="57">
        <v>92.450790578535504</v>
      </c>
      <c r="G25" s="56">
        <v>252575.29579999999</v>
      </c>
      <c r="H25" s="57">
        <v>45.894137996689999</v>
      </c>
      <c r="I25" s="56">
        <v>33567.345800000003</v>
      </c>
      <c r="J25" s="57">
        <v>9.1093688991388806</v>
      </c>
      <c r="K25" s="56">
        <v>24840.100299999998</v>
      </c>
      <c r="L25" s="57">
        <v>9.8347307567520197</v>
      </c>
      <c r="M25" s="57">
        <v>0.35133696702504902</v>
      </c>
      <c r="N25" s="56">
        <v>4850513.9642000003</v>
      </c>
      <c r="O25" s="56">
        <v>73144865.356099993</v>
      </c>
      <c r="P25" s="56">
        <v>23151</v>
      </c>
      <c r="Q25" s="56">
        <v>18679</v>
      </c>
      <c r="R25" s="57">
        <v>23.941324482038699</v>
      </c>
      <c r="S25" s="56">
        <v>15.9169172217183</v>
      </c>
      <c r="T25" s="56">
        <v>16.710095085390002</v>
      </c>
      <c r="U25" s="58">
        <v>-4.9832379764433901</v>
      </c>
    </row>
    <row r="26" spans="1:21" ht="12" thickBot="1">
      <c r="A26" s="82"/>
      <c r="B26" s="69" t="s">
        <v>24</v>
      </c>
      <c r="C26" s="70"/>
      <c r="D26" s="56">
        <v>782784.19640000002</v>
      </c>
      <c r="E26" s="56">
        <v>904759.61710000003</v>
      </c>
      <c r="F26" s="57">
        <v>86.518472045540193</v>
      </c>
      <c r="G26" s="56">
        <v>674397.51459999999</v>
      </c>
      <c r="H26" s="57">
        <v>16.071631263986301</v>
      </c>
      <c r="I26" s="56">
        <v>158058.60709999999</v>
      </c>
      <c r="J26" s="57">
        <v>20.1918495323368</v>
      </c>
      <c r="K26" s="56">
        <v>119437.90429999999</v>
      </c>
      <c r="L26" s="57">
        <v>17.710312051022498</v>
      </c>
      <c r="M26" s="57">
        <v>0.32335382160586001</v>
      </c>
      <c r="N26" s="56">
        <v>10643940.653100001</v>
      </c>
      <c r="O26" s="56">
        <v>141657178.64050001</v>
      </c>
      <c r="P26" s="56">
        <v>55115</v>
      </c>
      <c r="Q26" s="56">
        <v>48184</v>
      </c>
      <c r="R26" s="57">
        <v>14.3844429686203</v>
      </c>
      <c r="S26" s="56">
        <v>14.2027432894856</v>
      </c>
      <c r="T26" s="56">
        <v>14.3668315685705</v>
      </c>
      <c r="U26" s="58">
        <v>-1.1553280640250201</v>
      </c>
    </row>
    <row r="27" spans="1:21" ht="12" thickBot="1">
      <c r="A27" s="82"/>
      <c r="B27" s="69" t="s">
        <v>25</v>
      </c>
      <c r="C27" s="70"/>
      <c r="D27" s="56">
        <v>292191.42570000002</v>
      </c>
      <c r="E27" s="56">
        <v>362491.75819999998</v>
      </c>
      <c r="F27" s="57">
        <v>80.606363893875695</v>
      </c>
      <c r="G27" s="56">
        <v>279924.31579999998</v>
      </c>
      <c r="H27" s="57">
        <v>4.3822952160985196</v>
      </c>
      <c r="I27" s="56">
        <v>71532.998800000001</v>
      </c>
      <c r="J27" s="57">
        <v>24.481553019096701</v>
      </c>
      <c r="K27" s="56">
        <v>79048.996499999994</v>
      </c>
      <c r="L27" s="57">
        <v>28.2394175990337</v>
      </c>
      <c r="M27" s="57">
        <v>-9.5080241783967998E-2</v>
      </c>
      <c r="N27" s="56">
        <v>3909843.8541999999</v>
      </c>
      <c r="O27" s="56">
        <v>48048339.731700003</v>
      </c>
      <c r="P27" s="56">
        <v>36064</v>
      </c>
      <c r="Q27" s="56">
        <v>29865</v>
      </c>
      <c r="R27" s="57">
        <v>20.756738657291201</v>
      </c>
      <c r="S27" s="56">
        <v>8.1020248918589193</v>
      </c>
      <c r="T27" s="56">
        <v>7.7901377230872297</v>
      </c>
      <c r="U27" s="58">
        <v>3.8494965509804899</v>
      </c>
    </row>
    <row r="28" spans="1:21" ht="12" thickBot="1">
      <c r="A28" s="82"/>
      <c r="B28" s="69" t="s">
        <v>26</v>
      </c>
      <c r="C28" s="70"/>
      <c r="D28" s="56">
        <v>1212571.9138</v>
      </c>
      <c r="E28" s="56">
        <v>1152687.3396999999</v>
      </c>
      <c r="F28" s="57">
        <v>105.19521400448301</v>
      </c>
      <c r="G28" s="56">
        <v>867094.4852</v>
      </c>
      <c r="H28" s="57">
        <v>39.843112197895501</v>
      </c>
      <c r="I28" s="56">
        <v>78280.365699999995</v>
      </c>
      <c r="J28" s="57">
        <v>6.4557297434576304</v>
      </c>
      <c r="K28" s="56">
        <v>19960.4931</v>
      </c>
      <c r="L28" s="57">
        <v>2.3019974686375702</v>
      </c>
      <c r="M28" s="57">
        <v>2.92176512412912</v>
      </c>
      <c r="N28" s="56">
        <v>15083069.764699999</v>
      </c>
      <c r="O28" s="56">
        <v>203865732.4005</v>
      </c>
      <c r="P28" s="56">
        <v>49813</v>
      </c>
      <c r="Q28" s="56">
        <v>41317</v>
      </c>
      <c r="R28" s="57">
        <v>20.562964397221499</v>
      </c>
      <c r="S28" s="56">
        <v>24.342479148013599</v>
      </c>
      <c r="T28" s="56">
        <v>22.338426023186599</v>
      </c>
      <c r="U28" s="58">
        <v>8.2327404396299002</v>
      </c>
    </row>
    <row r="29" spans="1:21" ht="12" thickBot="1">
      <c r="A29" s="82"/>
      <c r="B29" s="69" t="s">
        <v>27</v>
      </c>
      <c r="C29" s="70"/>
      <c r="D29" s="56">
        <v>681416.04319999996</v>
      </c>
      <c r="E29" s="56">
        <v>775477.56229999999</v>
      </c>
      <c r="F29" s="57">
        <v>87.870504103172095</v>
      </c>
      <c r="G29" s="56">
        <v>655444.78049999999</v>
      </c>
      <c r="H29" s="57">
        <v>3.9623875988741699</v>
      </c>
      <c r="I29" s="56">
        <v>111941.6634</v>
      </c>
      <c r="J29" s="57">
        <v>16.427799802644898</v>
      </c>
      <c r="K29" s="56">
        <v>100476.5808</v>
      </c>
      <c r="L29" s="57">
        <v>15.329526420723401</v>
      </c>
      <c r="M29" s="57">
        <v>0.114107013880393</v>
      </c>
      <c r="N29" s="56">
        <v>9462369.0892999992</v>
      </c>
      <c r="O29" s="56">
        <v>149299255.78749999</v>
      </c>
      <c r="P29" s="56">
        <v>107734</v>
      </c>
      <c r="Q29" s="56">
        <v>98282</v>
      </c>
      <c r="R29" s="57">
        <v>9.6172239067174008</v>
      </c>
      <c r="S29" s="56">
        <v>6.3249860137004097</v>
      </c>
      <c r="T29" s="56">
        <v>6.2100148898068799</v>
      </c>
      <c r="U29" s="58">
        <v>1.81772929844418</v>
      </c>
    </row>
    <row r="30" spans="1:21" ht="12" thickBot="1">
      <c r="A30" s="82"/>
      <c r="B30" s="69" t="s">
        <v>28</v>
      </c>
      <c r="C30" s="70"/>
      <c r="D30" s="56">
        <v>1195204.2966</v>
      </c>
      <c r="E30" s="56">
        <v>1531084.298</v>
      </c>
      <c r="F30" s="57">
        <v>78.062605577057496</v>
      </c>
      <c r="G30" s="56">
        <v>1252263.6828999999</v>
      </c>
      <c r="H30" s="57">
        <v>-4.55649932830931</v>
      </c>
      <c r="I30" s="56">
        <v>140478.24650000001</v>
      </c>
      <c r="J30" s="57">
        <v>11.753492427998999</v>
      </c>
      <c r="K30" s="56">
        <v>115750.6036</v>
      </c>
      <c r="L30" s="57">
        <v>9.2433091513078196</v>
      </c>
      <c r="M30" s="57">
        <v>0.21362863027005399</v>
      </c>
      <c r="N30" s="56">
        <v>17773750.4936</v>
      </c>
      <c r="O30" s="56">
        <v>236066281.9648</v>
      </c>
      <c r="P30" s="56">
        <v>79877</v>
      </c>
      <c r="Q30" s="56">
        <v>69613</v>
      </c>
      <c r="R30" s="57">
        <v>14.744372459167099</v>
      </c>
      <c r="S30" s="56">
        <v>14.963059411344901</v>
      </c>
      <c r="T30" s="56">
        <v>14.3222162024335</v>
      </c>
      <c r="U30" s="58">
        <v>4.2828354235204298</v>
      </c>
    </row>
    <row r="31" spans="1:21" ht="12" thickBot="1">
      <c r="A31" s="82"/>
      <c r="B31" s="69" t="s">
        <v>29</v>
      </c>
      <c r="C31" s="70"/>
      <c r="D31" s="56">
        <v>909323.72080000001</v>
      </c>
      <c r="E31" s="56">
        <v>1454014.3488</v>
      </c>
      <c r="F31" s="57">
        <v>62.538840937193399</v>
      </c>
      <c r="G31" s="56">
        <v>852319.43389999995</v>
      </c>
      <c r="H31" s="57">
        <v>6.6881364700512203</v>
      </c>
      <c r="I31" s="56">
        <v>41991.244700000003</v>
      </c>
      <c r="J31" s="57">
        <v>4.6178543173884403</v>
      </c>
      <c r="K31" s="56">
        <v>36414.706700000002</v>
      </c>
      <c r="L31" s="57">
        <v>4.2724247801526101</v>
      </c>
      <c r="M31" s="57">
        <v>0.15313972033173101</v>
      </c>
      <c r="N31" s="56">
        <v>16084349.013499999</v>
      </c>
      <c r="O31" s="56">
        <v>251727162.98640001</v>
      </c>
      <c r="P31" s="56">
        <v>35463</v>
      </c>
      <c r="Q31" s="56">
        <v>29308</v>
      </c>
      <c r="R31" s="57">
        <v>21.001091852054099</v>
      </c>
      <c r="S31" s="56">
        <v>25.6414776189268</v>
      </c>
      <c r="T31" s="56">
        <v>24.500285236113001</v>
      </c>
      <c r="U31" s="58">
        <v>4.4505718421289799</v>
      </c>
    </row>
    <row r="32" spans="1:21" ht="12" thickBot="1">
      <c r="A32" s="82"/>
      <c r="B32" s="69" t="s">
        <v>30</v>
      </c>
      <c r="C32" s="70"/>
      <c r="D32" s="56">
        <v>141506.3806</v>
      </c>
      <c r="E32" s="56">
        <v>144290.59090000001</v>
      </c>
      <c r="F32" s="57">
        <v>98.070414513771297</v>
      </c>
      <c r="G32" s="56">
        <v>124167.9186</v>
      </c>
      <c r="H32" s="57">
        <v>13.9637212216264</v>
      </c>
      <c r="I32" s="56">
        <v>31569.7958</v>
      </c>
      <c r="J32" s="57">
        <v>22.309803746050999</v>
      </c>
      <c r="K32" s="56">
        <v>33023.5121</v>
      </c>
      <c r="L32" s="57">
        <v>26.595848969960901</v>
      </c>
      <c r="M32" s="57">
        <v>-4.4020644914990997E-2</v>
      </c>
      <c r="N32" s="56">
        <v>1879489.1864</v>
      </c>
      <c r="O32" s="56">
        <v>24648085.6538</v>
      </c>
      <c r="P32" s="56">
        <v>26537</v>
      </c>
      <c r="Q32" s="56">
        <v>22063</v>
      </c>
      <c r="R32" s="57">
        <v>20.2782939763405</v>
      </c>
      <c r="S32" s="56">
        <v>5.3324181557824897</v>
      </c>
      <c r="T32" s="56">
        <v>5.1899376875311596</v>
      </c>
      <c r="U32" s="58">
        <v>2.67196727805048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39.385800000000003</v>
      </c>
      <c r="O33" s="56">
        <v>364.68439999999998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234564.69570000001</v>
      </c>
      <c r="E34" s="56">
        <v>256046.91529999999</v>
      </c>
      <c r="F34" s="57">
        <v>91.610045536057299</v>
      </c>
      <c r="G34" s="56">
        <v>146917.87520000001</v>
      </c>
      <c r="H34" s="57">
        <v>59.657016125972397</v>
      </c>
      <c r="I34" s="56">
        <v>30938.9925</v>
      </c>
      <c r="J34" s="57">
        <v>13.189961263211501</v>
      </c>
      <c r="K34" s="56">
        <v>22937.2844</v>
      </c>
      <c r="L34" s="57">
        <v>15.612316995992099</v>
      </c>
      <c r="M34" s="57">
        <v>0.34885158855160697</v>
      </c>
      <c r="N34" s="56">
        <v>3016873.9685</v>
      </c>
      <c r="O34" s="56">
        <v>39432664.919100001</v>
      </c>
      <c r="P34" s="56">
        <v>15753</v>
      </c>
      <c r="Q34" s="56">
        <v>13560</v>
      </c>
      <c r="R34" s="57">
        <v>16.172566371681398</v>
      </c>
      <c r="S34" s="56">
        <v>14.8901603313655</v>
      </c>
      <c r="T34" s="56">
        <v>14.7045236061947</v>
      </c>
      <c r="U34" s="58">
        <v>1.24670736271205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201415.43</v>
      </c>
      <c r="E36" s="59"/>
      <c r="F36" s="59"/>
      <c r="G36" s="56">
        <v>84857.31</v>
      </c>
      <c r="H36" s="57">
        <v>137.35778331884401</v>
      </c>
      <c r="I36" s="56">
        <v>-10967.43</v>
      </c>
      <c r="J36" s="57">
        <v>-5.4451786538896298</v>
      </c>
      <c r="K36" s="56">
        <v>2370.5500000000002</v>
      </c>
      <c r="L36" s="57">
        <v>2.7935719385872599</v>
      </c>
      <c r="M36" s="57">
        <v>-5.6265339267258696</v>
      </c>
      <c r="N36" s="56">
        <v>2453101.2599999998</v>
      </c>
      <c r="O36" s="56">
        <v>31923349.510000002</v>
      </c>
      <c r="P36" s="56">
        <v>132</v>
      </c>
      <c r="Q36" s="56">
        <v>116</v>
      </c>
      <c r="R36" s="57">
        <v>13.7931034482759</v>
      </c>
      <c r="S36" s="56">
        <v>1525.87446969697</v>
      </c>
      <c r="T36" s="56">
        <v>1782.9269827586199</v>
      </c>
      <c r="U36" s="58">
        <v>-16.846242477122001</v>
      </c>
    </row>
    <row r="37" spans="1:21" ht="12" thickBot="1">
      <c r="A37" s="82"/>
      <c r="B37" s="69" t="s">
        <v>35</v>
      </c>
      <c r="C37" s="70"/>
      <c r="D37" s="56">
        <v>485591.72</v>
      </c>
      <c r="E37" s="59"/>
      <c r="F37" s="59"/>
      <c r="G37" s="56">
        <v>189493.2</v>
      </c>
      <c r="H37" s="57">
        <v>156.258124302086</v>
      </c>
      <c r="I37" s="56">
        <v>-61869.73</v>
      </c>
      <c r="J37" s="57">
        <v>-12.7411006925736</v>
      </c>
      <c r="K37" s="56">
        <v>-29304.34</v>
      </c>
      <c r="L37" s="57">
        <v>-15.464586592025499</v>
      </c>
      <c r="M37" s="57">
        <v>1.1112821513809901</v>
      </c>
      <c r="N37" s="56">
        <v>4326949.1500000004</v>
      </c>
      <c r="O37" s="56">
        <v>84267165.569999993</v>
      </c>
      <c r="P37" s="56">
        <v>258</v>
      </c>
      <c r="Q37" s="56">
        <v>200</v>
      </c>
      <c r="R37" s="57">
        <v>29</v>
      </c>
      <c r="S37" s="56">
        <v>1882.1384496124001</v>
      </c>
      <c r="T37" s="56">
        <v>2147.7190500000002</v>
      </c>
      <c r="U37" s="58">
        <v>-14.110577276729501</v>
      </c>
    </row>
    <row r="38" spans="1:21" ht="12" thickBot="1">
      <c r="A38" s="82"/>
      <c r="B38" s="69" t="s">
        <v>36</v>
      </c>
      <c r="C38" s="70"/>
      <c r="D38" s="56">
        <v>636187.31999999995</v>
      </c>
      <c r="E38" s="59"/>
      <c r="F38" s="59"/>
      <c r="G38" s="56">
        <v>399235.9</v>
      </c>
      <c r="H38" s="57">
        <v>59.351230688422497</v>
      </c>
      <c r="I38" s="56">
        <v>-27629.98</v>
      </c>
      <c r="J38" s="57">
        <v>-4.34305732468858</v>
      </c>
      <c r="K38" s="56">
        <v>-10132.209999999999</v>
      </c>
      <c r="L38" s="57">
        <v>-2.5379005244768802</v>
      </c>
      <c r="M38" s="57">
        <v>1.7269450593700699</v>
      </c>
      <c r="N38" s="56">
        <v>8868824.3100000005</v>
      </c>
      <c r="O38" s="56">
        <v>73368342.430000007</v>
      </c>
      <c r="P38" s="56">
        <v>254</v>
      </c>
      <c r="Q38" s="56">
        <v>322</v>
      </c>
      <c r="R38" s="57">
        <v>-21.118012422360199</v>
      </c>
      <c r="S38" s="56">
        <v>2504.6744881889799</v>
      </c>
      <c r="T38" s="56">
        <v>2548.4661180124199</v>
      </c>
      <c r="U38" s="58">
        <v>-1.7483960502631899</v>
      </c>
    </row>
    <row r="39" spans="1:21" ht="12" thickBot="1">
      <c r="A39" s="82"/>
      <c r="B39" s="69" t="s">
        <v>37</v>
      </c>
      <c r="C39" s="70"/>
      <c r="D39" s="56">
        <v>486876.47</v>
      </c>
      <c r="E39" s="59"/>
      <c r="F39" s="59"/>
      <c r="G39" s="56">
        <v>199671.97</v>
      </c>
      <c r="H39" s="57">
        <v>143.838166168241</v>
      </c>
      <c r="I39" s="56">
        <v>-85384.97</v>
      </c>
      <c r="J39" s="57">
        <v>-17.5372964727583</v>
      </c>
      <c r="K39" s="56">
        <v>-43118.41</v>
      </c>
      <c r="L39" s="57">
        <v>-21.594623421604901</v>
      </c>
      <c r="M39" s="57">
        <v>0.98024393756634298</v>
      </c>
      <c r="N39" s="56">
        <v>4641269.79</v>
      </c>
      <c r="O39" s="56">
        <v>56826216.770000003</v>
      </c>
      <c r="P39" s="56">
        <v>272</v>
      </c>
      <c r="Q39" s="56">
        <v>293</v>
      </c>
      <c r="R39" s="57">
        <v>-7.1672354948805399</v>
      </c>
      <c r="S39" s="56">
        <v>1789.98702205882</v>
      </c>
      <c r="T39" s="56">
        <v>1870.01959044369</v>
      </c>
      <c r="U39" s="58">
        <v>-4.4711256226209901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48.08</v>
      </c>
      <c r="H40" s="59"/>
      <c r="I40" s="59"/>
      <c r="J40" s="59"/>
      <c r="K40" s="56">
        <v>43.38</v>
      </c>
      <c r="L40" s="57">
        <v>90.224625623960094</v>
      </c>
      <c r="M40" s="59"/>
      <c r="N40" s="56">
        <v>62.45</v>
      </c>
      <c r="O40" s="56">
        <v>1365.28</v>
      </c>
      <c r="P40" s="59"/>
      <c r="Q40" s="56">
        <v>3</v>
      </c>
      <c r="R40" s="59"/>
      <c r="S40" s="59"/>
      <c r="T40" s="56">
        <v>20.226666666666699</v>
      </c>
      <c r="U40" s="60"/>
    </row>
    <row r="41" spans="1:21" ht="12" customHeight="1" thickBot="1">
      <c r="A41" s="82"/>
      <c r="B41" s="69" t="s">
        <v>32</v>
      </c>
      <c r="C41" s="70"/>
      <c r="D41" s="56">
        <v>62760.683900000004</v>
      </c>
      <c r="E41" s="59"/>
      <c r="F41" s="59"/>
      <c r="G41" s="56">
        <v>171664.52989999999</v>
      </c>
      <c r="H41" s="57">
        <v>-63.4399232406601</v>
      </c>
      <c r="I41" s="56">
        <v>4274.2094999999999</v>
      </c>
      <c r="J41" s="57">
        <v>6.8103297070668196</v>
      </c>
      <c r="K41" s="56">
        <v>10449.9882</v>
      </c>
      <c r="L41" s="57">
        <v>6.0874475385727296</v>
      </c>
      <c r="M41" s="57">
        <v>-0.59098427498702799</v>
      </c>
      <c r="N41" s="56">
        <v>900477.35</v>
      </c>
      <c r="O41" s="56">
        <v>15573740.587099999</v>
      </c>
      <c r="P41" s="56">
        <v>104</v>
      </c>
      <c r="Q41" s="56">
        <v>74</v>
      </c>
      <c r="R41" s="57">
        <v>40.540540540540597</v>
      </c>
      <c r="S41" s="56">
        <v>603.46811442307705</v>
      </c>
      <c r="T41" s="56">
        <v>610.31416216216201</v>
      </c>
      <c r="U41" s="58">
        <v>-1.1344506156104199</v>
      </c>
    </row>
    <row r="42" spans="1:21" ht="12" thickBot="1">
      <c r="A42" s="82"/>
      <c r="B42" s="69" t="s">
        <v>33</v>
      </c>
      <c r="C42" s="70"/>
      <c r="D42" s="56">
        <v>515075.00750000001</v>
      </c>
      <c r="E42" s="56">
        <v>1121050.8167000001</v>
      </c>
      <c r="F42" s="57">
        <v>45.945732327835898</v>
      </c>
      <c r="G42" s="56">
        <v>324593.13290000003</v>
      </c>
      <c r="H42" s="57">
        <v>58.683273086582297</v>
      </c>
      <c r="I42" s="56">
        <v>23131.549200000001</v>
      </c>
      <c r="J42" s="57">
        <v>4.4909088701998403</v>
      </c>
      <c r="K42" s="56">
        <v>16809.248599999999</v>
      </c>
      <c r="L42" s="57">
        <v>5.1785595246029299</v>
      </c>
      <c r="M42" s="57">
        <v>0.37612035793200199</v>
      </c>
      <c r="N42" s="56">
        <v>6434730.0460000001</v>
      </c>
      <c r="O42" s="56">
        <v>97561674.866899997</v>
      </c>
      <c r="P42" s="56">
        <v>2144</v>
      </c>
      <c r="Q42" s="56">
        <v>1688</v>
      </c>
      <c r="R42" s="57">
        <v>27.0142180094787</v>
      </c>
      <c r="S42" s="56">
        <v>240.24020872201501</v>
      </c>
      <c r="T42" s="56">
        <v>197.36317926540301</v>
      </c>
      <c r="U42" s="58">
        <v>17.847565852819301</v>
      </c>
    </row>
    <row r="43" spans="1:21" ht="12" thickBot="1">
      <c r="A43" s="82"/>
      <c r="B43" s="69" t="s">
        <v>38</v>
      </c>
      <c r="C43" s="70"/>
      <c r="D43" s="56">
        <v>231870.2</v>
      </c>
      <c r="E43" s="59"/>
      <c r="F43" s="59"/>
      <c r="G43" s="56">
        <v>69571.820000000007</v>
      </c>
      <c r="H43" s="57">
        <v>233.28177989306599</v>
      </c>
      <c r="I43" s="56">
        <v>-32888.83</v>
      </c>
      <c r="J43" s="57">
        <v>-14.1841556181001</v>
      </c>
      <c r="K43" s="56">
        <v>-574.36</v>
      </c>
      <c r="L43" s="57">
        <v>-0.82556414364321595</v>
      </c>
      <c r="M43" s="57">
        <v>56.261699979107199</v>
      </c>
      <c r="N43" s="56">
        <v>1978451.62</v>
      </c>
      <c r="O43" s="56">
        <v>39757379.359999999</v>
      </c>
      <c r="P43" s="56">
        <v>149</v>
      </c>
      <c r="Q43" s="56">
        <v>139</v>
      </c>
      <c r="R43" s="57">
        <v>7.19424460431655</v>
      </c>
      <c r="S43" s="56">
        <v>1556.1758389261699</v>
      </c>
      <c r="T43" s="56">
        <v>1669.69251798561</v>
      </c>
      <c r="U43" s="58">
        <v>-7.2945920518704597</v>
      </c>
    </row>
    <row r="44" spans="1:21" ht="12" thickBot="1">
      <c r="A44" s="82"/>
      <c r="B44" s="69" t="s">
        <v>39</v>
      </c>
      <c r="C44" s="70"/>
      <c r="D44" s="56">
        <v>118120.55</v>
      </c>
      <c r="E44" s="59"/>
      <c r="F44" s="59"/>
      <c r="G44" s="56">
        <v>41832.519999999997</v>
      </c>
      <c r="H44" s="57">
        <v>182.365370290865</v>
      </c>
      <c r="I44" s="56">
        <v>14963.6</v>
      </c>
      <c r="J44" s="57">
        <v>12.668075114787399</v>
      </c>
      <c r="K44" s="56">
        <v>5623.01</v>
      </c>
      <c r="L44" s="57">
        <v>13.441719504347301</v>
      </c>
      <c r="M44" s="57">
        <v>1.66113700669215</v>
      </c>
      <c r="N44" s="56">
        <v>1057371.6000000001</v>
      </c>
      <c r="O44" s="56">
        <v>16684681.09</v>
      </c>
      <c r="P44" s="56">
        <v>91</v>
      </c>
      <c r="Q44" s="56">
        <v>76</v>
      </c>
      <c r="R44" s="57">
        <v>19.7368421052632</v>
      </c>
      <c r="S44" s="56">
        <v>1298.02802197802</v>
      </c>
      <c r="T44" s="56">
        <v>1302.6209210526299</v>
      </c>
      <c r="U44" s="58">
        <v>-0.35383666583796203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8008.5546000000004</v>
      </c>
      <c r="E46" s="62"/>
      <c r="F46" s="62"/>
      <c r="G46" s="61">
        <v>2853.8962000000001</v>
      </c>
      <c r="H46" s="63">
        <v>180.61828597690399</v>
      </c>
      <c r="I46" s="61">
        <v>427.61840000000001</v>
      </c>
      <c r="J46" s="63">
        <v>5.33952031743656</v>
      </c>
      <c r="K46" s="61">
        <v>206.49979999999999</v>
      </c>
      <c r="L46" s="63">
        <v>7.2357151602079997</v>
      </c>
      <c r="M46" s="63">
        <v>1.07079328890391</v>
      </c>
      <c r="N46" s="61">
        <v>199414.03890000001</v>
      </c>
      <c r="O46" s="61">
        <v>5537563.2566</v>
      </c>
      <c r="P46" s="61">
        <v>10</v>
      </c>
      <c r="Q46" s="61">
        <v>10</v>
      </c>
      <c r="R46" s="63">
        <v>0</v>
      </c>
      <c r="S46" s="61">
        <v>800.85545999999999</v>
      </c>
      <c r="T46" s="61">
        <v>1048.0341800000001</v>
      </c>
      <c r="U46" s="64">
        <v>-30.864335993913301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157787</v>
      </c>
      <c r="D2" s="37">
        <v>838977.29308205098</v>
      </c>
      <c r="E2" s="37">
        <v>660289.66962649603</v>
      </c>
      <c r="F2" s="37">
        <v>178687.623455555</v>
      </c>
      <c r="G2" s="37">
        <v>660289.66962649603</v>
      </c>
      <c r="H2" s="37">
        <v>0.21298266941067301</v>
      </c>
    </row>
    <row r="3" spans="1:8">
      <c r="A3" s="37">
        <v>2</v>
      </c>
      <c r="B3" s="37">
        <v>13</v>
      </c>
      <c r="C3" s="37">
        <v>15696</v>
      </c>
      <c r="D3" s="37">
        <v>126387.777461538</v>
      </c>
      <c r="E3" s="37">
        <v>100724.20301025599</v>
      </c>
      <c r="F3" s="37">
        <v>25663.5744512821</v>
      </c>
      <c r="G3" s="37">
        <v>100724.20301025599</v>
      </c>
      <c r="H3" s="37">
        <v>0.203054242797266</v>
      </c>
    </row>
    <row r="4" spans="1:8">
      <c r="A4" s="37">
        <v>3</v>
      </c>
      <c r="B4" s="37">
        <v>14</v>
      </c>
      <c r="C4" s="37">
        <v>137268</v>
      </c>
      <c r="D4" s="37">
        <v>177680.868837093</v>
      </c>
      <c r="E4" s="37">
        <v>124848.562184961</v>
      </c>
      <c r="F4" s="37">
        <v>52832.306652131898</v>
      </c>
      <c r="G4" s="37">
        <v>124848.562184961</v>
      </c>
      <c r="H4" s="37">
        <v>0.29734381083295702</v>
      </c>
    </row>
    <row r="5" spans="1:8">
      <c r="A5" s="37">
        <v>4</v>
      </c>
      <c r="B5" s="37">
        <v>15</v>
      </c>
      <c r="C5" s="37">
        <v>7184</v>
      </c>
      <c r="D5" s="37">
        <v>66323.277717684003</v>
      </c>
      <c r="E5" s="37">
        <v>55273.6781408139</v>
      </c>
      <c r="F5" s="37">
        <v>11049.5995768701</v>
      </c>
      <c r="G5" s="37">
        <v>55273.6781408139</v>
      </c>
      <c r="H5" s="37">
        <v>0.16660213362651599</v>
      </c>
    </row>
    <row r="6" spans="1:8">
      <c r="A6" s="37">
        <v>5</v>
      </c>
      <c r="B6" s="37">
        <v>16</v>
      </c>
      <c r="C6" s="37">
        <v>3395</v>
      </c>
      <c r="D6" s="37">
        <v>171366.24037777801</v>
      </c>
      <c r="E6" s="37">
        <v>138441.50108461501</v>
      </c>
      <c r="F6" s="37">
        <v>32924.739293162398</v>
      </c>
      <c r="G6" s="37">
        <v>138441.50108461501</v>
      </c>
      <c r="H6" s="37">
        <v>0.19213083755925101</v>
      </c>
    </row>
    <row r="7" spans="1:8">
      <c r="A7" s="37">
        <v>6</v>
      </c>
      <c r="B7" s="37">
        <v>17</v>
      </c>
      <c r="C7" s="37">
        <v>35861</v>
      </c>
      <c r="D7" s="37">
        <v>315255.68453076901</v>
      </c>
      <c r="E7" s="37">
        <v>235400.48446324799</v>
      </c>
      <c r="F7" s="37">
        <v>79855.200067521393</v>
      </c>
      <c r="G7" s="37">
        <v>235400.48446324799</v>
      </c>
      <c r="H7" s="37">
        <v>0.25330296640448802</v>
      </c>
    </row>
    <row r="8" spans="1:8">
      <c r="A8" s="37">
        <v>7</v>
      </c>
      <c r="B8" s="37">
        <v>18</v>
      </c>
      <c r="C8" s="37">
        <v>59058</v>
      </c>
      <c r="D8" s="37">
        <v>141269.76229487199</v>
      </c>
      <c r="E8" s="37">
        <v>111951.79727777799</v>
      </c>
      <c r="F8" s="37">
        <v>29317.965017094</v>
      </c>
      <c r="G8" s="37">
        <v>111951.79727777799</v>
      </c>
      <c r="H8" s="37">
        <v>0.207531778498351</v>
      </c>
    </row>
    <row r="9" spans="1:8">
      <c r="A9" s="37">
        <v>8</v>
      </c>
      <c r="B9" s="37">
        <v>19</v>
      </c>
      <c r="C9" s="37">
        <v>22364</v>
      </c>
      <c r="D9" s="37">
        <v>113692.43822906</v>
      </c>
      <c r="E9" s="37">
        <v>116910.74404188</v>
      </c>
      <c r="F9" s="37">
        <v>-3218.3058128205098</v>
      </c>
      <c r="G9" s="37">
        <v>116910.74404188</v>
      </c>
      <c r="H9" s="37">
        <v>-2.83071228214535E-2</v>
      </c>
    </row>
    <row r="10" spans="1:8">
      <c r="A10" s="37">
        <v>9</v>
      </c>
      <c r="B10" s="37">
        <v>21</v>
      </c>
      <c r="C10" s="37">
        <v>336013</v>
      </c>
      <c r="D10" s="37">
        <v>1248610.59023419</v>
      </c>
      <c r="E10" s="37">
        <v>1221756.4189666701</v>
      </c>
      <c r="F10" s="37">
        <v>26854.1712675214</v>
      </c>
      <c r="G10" s="37">
        <v>1221756.4189666701</v>
      </c>
      <c r="H10" s="37">
        <v>2.1507242912688001E-2</v>
      </c>
    </row>
    <row r="11" spans="1:8">
      <c r="A11" s="37">
        <v>10</v>
      </c>
      <c r="B11" s="37">
        <v>22</v>
      </c>
      <c r="C11" s="37">
        <v>70755.774000000005</v>
      </c>
      <c r="D11" s="37">
        <v>720311.84012051299</v>
      </c>
      <c r="E11" s="37">
        <v>670993.09532307705</v>
      </c>
      <c r="F11" s="37">
        <v>49318.744797435902</v>
      </c>
      <c r="G11" s="37">
        <v>670993.09532307705</v>
      </c>
      <c r="H11" s="37">
        <v>6.8468602139296397E-2</v>
      </c>
    </row>
    <row r="12" spans="1:8">
      <c r="A12" s="37">
        <v>11</v>
      </c>
      <c r="B12" s="37">
        <v>23</v>
      </c>
      <c r="C12" s="37">
        <v>312271.56699999998</v>
      </c>
      <c r="D12" s="37">
        <v>2177537.3544726502</v>
      </c>
      <c r="E12" s="37">
        <v>1852037.52189658</v>
      </c>
      <c r="F12" s="37">
        <v>325499.832576068</v>
      </c>
      <c r="G12" s="37">
        <v>1852037.52189658</v>
      </c>
      <c r="H12" s="37">
        <v>0.149480711275742</v>
      </c>
    </row>
    <row r="13" spans="1:8">
      <c r="A13" s="37">
        <v>12</v>
      </c>
      <c r="B13" s="37">
        <v>24</v>
      </c>
      <c r="C13" s="37">
        <v>18155</v>
      </c>
      <c r="D13" s="37">
        <v>507513.72364273499</v>
      </c>
      <c r="E13" s="37">
        <v>477882.35951709398</v>
      </c>
      <c r="F13" s="37">
        <v>29631.364125641001</v>
      </c>
      <c r="G13" s="37">
        <v>477882.35951709398</v>
      </c>
      <c r="H13" s="37">
        <v>5.8385345548803501E-2</v>
      </c>
    </row>
    <row r="14" spans="1:8">
      <c r="A14" s="37">
        <v>13</v>
      </c>
      <c r="B14" s="37">
        <v>25</v>
      </c>
      <c r="C14" s="37">
        <v>100476</v>
      </c>
      <c r="D14" s="37">
        <v>1155370.9137168101</v>
      </c>
      <c r="E14" s="37">
        <v>1033978.78078761</v>
      </c>
      <c r="F14" s="37">
        <v>121392.132929204</v>
      </c>
      <c r="G14" s="37">
        <v>1033978.78078761</v>
      </c>
      <c r="H14" s="37">
        <v>0.105067672630503</v>
      </c>
    </row>
    <row r="15" spans="1:8">
      <c r="A15" s="37">
        <v>14</v>
      </c>
      <c r="B15" s="37">
        <v>26</v>
      </c>
      <c r="C15" s="37">
        <v>88028</v>
      </c>
      <c r="D15" s="37">
        <v>409743.58169292001</v>
      </c>
      <c r="E15" s="37">
        <v>350783.47419469</v>
      </c>
      <c r="F15" s="37">
        <v>58960.1074982301</v>
      </c>
      <c r="G15" s="37">
        <v>350783.47419469</v>
      </c>
      <c r="H15" s="37">
        <v>0.143895133767873</v>
      </c>
    </row>
    <row r="16" spans="1:8">
      <c r="A16" s="37">
        <v>15</v>
      </c>
      <c r="B16" s="37">
        <v>27</v>
      </c>
      <c r="C16" s="37">
        <v>258334.209</v>
      </c>
      <c r="D16" s="37">
        <v>1880295.3895316001</v>
      </c>
      <c r="E16" s="37">
        <v>1858982.93835539</v>
      </c>
      <c r="F16" s="37">
        <v>21312.4511762121</v>
      </c>
      <c r="G16" s="37">
        <v>1858982.93835539</v>
      </c>
      <c r="H16" s="37">
        <v>1.1334629279456601E-2</v>
      </c>
    </row>
    <row r="17" spans="1:8">
      <c r="A17" s="37">
        <v>16</v>
      </c>
      <c r="B17" s="37">
        <v>29</v>
      </c>
      <c r="C17" s="37">
        <v>233880</v>
      </c>
      <c r="D17" s="37">
        <v>2771736.82626752</v>
      </c>
      <c r="E17" s="37">
        <v>2453424.9348188001</v>
      </c>
      <c r="F17" s="37">
        <v>318311.89144871797</v>
      </c>
      <c r="G17" s="37">
        <v>2453424.9348188001</v>
      </c>
      <c r="H17" s="37">
        <v>0.11484203277602099</v>
      </c>
    </row>
    <row r="18" spans="1:8">
      <c r="A18" s="37">
        <v>17</v>
      </c>
      <c r="B18" s="37">
        <v>31</v>
      </c>
      <c r="C18" s="37">
        <v>38291.11</v>
      </c>
      <c r="D18" s="37">
        <v>359631.807840647</v>
      </c>
      <c r="E18" s="37">
        <v>311287.57295348903</v>
      </c>
      <c r="F18" s="37">
        <v>48344.234887158404</v>
      </c>
      <c r="G18" s="37">
        <v>311287.57295348903</v>
      </c>
      <c r="H18" s="37">
        <v>0.134427027401814</v>
      </c>
    </row>
    <row r="19" spans="1:8">
      <c r="A19" s="37">
        <v>18</v>
      </c>
      <c r="B19" s="37">
        <v>32</v>
      </c>
      <c r="C19" s="37">
        <v>18867.181</v>
      </c>
      <c r="D19" s="37">
        <v>368492.55499515199</v>
      </c>
      <c r="E19" s="37">
        <v>334925.197944479</v>
      </c>
      <c r="F19" s="37">
        <v>33567.357050672399</v>
      </c>
      <c r="G19" s="37">
        <v>334925.197944479</v>
      </c>
      <c r="H19" s="37">
        <v>9.1093718436493304E-2</v>
      </c>
    </row>
    <row r="20" spans="1:8">
      <c r="A20" s="37">
        <v>19</v>
      </c>
      <c r="B20" s="37">
        <v>33</v>
      </c>
      <c r="C20" s="37">
        <v>68173.599000000002</v>
      </c>
      <c r="D20" s="37">
        <v>782784.15540946997</v>
      </c>
      <c r="E20" s="37">
        <v>624725.56881397497</v>
      </c>
      <c r="F20" s="37">
        <v>158058.586595495</v>
      </c>
      <c r="G20" s="37">
        <v>624725.56881397497</v>
      </c>
      <c r="H20" s="37">
        <v>0.201918479702512</v>
      </c>
    </row>
    <row r="21" spans="1:8">
      <c r="A21" s="37">
        <v>20</v>
      </c>
      <c r="B21" s="37">
        <v>34</v>
      </c>
      <c r="C21" s="37">
        <v>50248.139000000003</v>
      </c>
      <c r="D21" s="37">
        <v>292191.15799748898</v>
      </c>
      <c r="E21" s="37">
        <v>220658.40356872199</v>
      </c>
      <c r="F21" s="37">
        <v>71532.754428766406</v>
      </c>
      <c r="G21" s="37">
        <v>220658.40356872199</v>
      </c>
      <c r="H21" s="37">
        <v>0.24481491814814299</v>
      </c>
    </row>
    <row r="22" spans="1:8">
      <c r="A22" s="37">
        <v>21</v>
      </c>
      <c r="B22" s="37">
        <v>35</v>
      </c>
      <c r="C22" s="37">
        <v>37493.286999999997</v>
      </c>
      <c r="D22" s="37">
        <v>1212572.4767646</v>
      </c>
      <c r="E22" s="37">
        <v>1134291.5500663701</v>
      </c>
      <c r="F22" s="37">
        <v>78280.926698230105</v>
      </c>
      <c r="G22" s="37">
        <v>1134291.5500663701</v>
      </c>
      <c r="H22" s="37">
        <v>6.4557730113667097E-2</v>
      </c>
    </row>
    <row r="23" spans="1:8">
      <c r="A23" s="37">
        <v>22</v>
      </c>
      <c r="B23" s="37">
        <v>36</v>
      </c>
      <c r="C23" s="37">
        <v>150187.899</v>
      </c>
      <c r="D23" s="37">
        <v>681417.30780619499</v>
      </c>
      <c r="E23" s="37">
        <v>569474.34461795201</v>
      </c>
      <c r="F23" s="37">
        <v>111942.963188243</v>
      </c>
      <c r="G23" s="37">
        <v>569474.34461795201</v>
      </c>
      <c r="H23" s="37">
        <v>0.164279600629225</v>
      </c>
    </row>
    <row r="24" spans="1:8">
      <c r="A24" s="37">
        <v>23</v>
      </c>
      <c r="B24" s="37">
        <v>37</v>
      </c>
      <c r="C24" s="37">
        <v>148781.465</v>
      </c>
      <c r="D24" s="37">
        <v>1195204.3190274299</v>
      </c>
      <c r="E24" s="37">
        <v>1054725.9990717501</v>
      </c>
      <c r="F24" s="37">
        <v>140478.31995568701</v>
      </c>
      <c r="G24" s="37">
        <v>1054725.9990717501</v>
      </c>
      <c r="H24" s="37">
        <v>0.11753498353319</v>
      </c>
    </row>
    <row r="25" spans="1:8">
      <c r="A25" s="37">
        <v>24</v>
      </c>
      <c r="B25" s="37">
        <v>38</v>
      </c>
      <c r="C25" s="37">
        <v>194807.48</v>
      </c>
      <c r="D25" s="37">
        <v>909323.54157964594</v>
      </c>
      <c r="E25" s="37">
        <v>867332.42321681394</v>
      </c>
      <c r="F25" s="37">
        <v>41991.118362831898</v>
      </c>
      <c r="G25" s="37">
        <v>867332.42321681394</v>
      </c>
      <c r="H25" s="37">
        <v>4.6178413339971698E-2</v>
      </c>
    </row>
    <row r="26" spans="1:8">
      <c r="A26" s="37">
        <v>25</v>
      </c>
      <c r="B26" s="37">
        <v>39</v>
      </c>
      <c r="C26" s="37">
        <v>79944.894</v>
      </c>
      <c r="D26" s="37">
        <v>141506.24921053601</v>
      </c>
      <c r="E26" s="37">
        <v>109936.585586737</v>
      </c>
      <c r="F26" s="37">
        <v>31569.663623798901</v>
      </c>
      <c r="G26" s="37">
        <v>109936.585586737</v>
      </c>
      <c r="H26" s="37">
        <v>0.223097310542299</v>
      </c>
    </row>
    <row r="27" spans="1:8">
      <c r="A27" s="37">
        <v>26</v>
      </c>
      <c r="B27" s="37">
        <v>42</v>
      </c>
      <c r="C27" s="37">
        <v>11789.722</v>
      </c>
      <c r="D27" s="37">
        <v>234564.69450000001</v>
      </c>
      <c r="E27" s="37">
        <v>203625.69820000001</v>
      </c>
      <c r="F27" s="37">
        <v>30938.996299999999</v>
      </c>
      <c r="G27" s="37">
        <v>203625.69820000001</v>
      </c>
      <c r="H27" s="37">
        <v>0.13189962950711701</v>
      </c>
    </row>
    <row r="28" spans="1:8">
      <c r="A28" s="37">
        <v>27</v>
      </c>
      <c r="B28" s="37">
        <v>75</v>
      </c>
      <c r="C28" s="37">
        <v>106</v>
      </c>
      <c r="D28" s="37">
        <v>62760.683760683802</v>
      </c>
      <c r="E28" s="37">
        <v>58486.474358974403</v>
      </c>
      <c r="F28" s="37">
        <v>4103.2692307692296</v>
      </c>
      <c r="G28" s="37">
        <v>58486.474358974403</v>
      </c>
      <c r="H28" s="37">
        <v>6.5558172879967194E-2</v>
      </c>
    </row>
    <row r="29" spans="1:8">
      <c r="A29" s="37">
        <v>28</v>
      </c>
      <c r="B29" s="37">
        <v>76</v>
      </c>
      <c r="C29" s="37">
        <v>2376</v>
      </c>
      <c r="D29" s="37">
        <v>515074.99874833098</v>
      </c>
      <c r="E29" s="37">
        <v>491943.46138547</v>
      </c>
      <c r="F29" s="37">
        <v>17743.791031623899</v>
      </c>
      <c r="G29" s="37">
        <v>491943.46138547</v>
      </c>
      <c r="H29" s="37">
        <v>3.4813095574741999E-2</v>
      </c>
    </row>
    <row r="30" spans="1:8">
      <c r="A30" s="37">
        <v>29</v>
      </c>
      <c r="B30" s="37">
        <v>99</v>
      </c>
      <c r="C30" s="37">
        <v>14</v>
      </c>
      <c r="D30" s="37">
        <v>8008.5545722713896</v>
      </c>
      <c r="E30" s="37">
        <v>7580.9361167838997</v>
      </c>
      <c r="F30" s="37">
        <v>427.61845548748198</v>
      </c>
      <c r="G30" s="37">
        <v>7580.9361167838997</v>
      </c>
      <c r="H30" s="37">
        <v>5.3395210287766198E-2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130</v>
      </c>
      <c r="D34" s="34">
        <v>201415.43</v>
      </c>
      <c r="E34" s="34">
        <v>212382.86</v>
      </c>
      <c r="F34" s="30"/>
      <c r="G34" s="30"/>
      <c r="H34" s="30"/>
    </row>
    <row r="35" spans="1:8">
      <c r="A35" s="30"/>
      <c r="B35" s="33">
        <v>71</v>
      </c>
      <c r="C35" s="34">
        <v>232</v>
      </c>
      <c r="D35" s="34">
        <v>485591.72</v>
      </c>
      <c r="E35" s="34">
        <v>547461.44999999995</v>
      </c>
      <c r="F35" s="30"/>
      <c r="G35" s="30"/>
      <c r="H35" s="30"/>
    </row>
    <row r="36" spans="1:8">
      <c r="A36" s="30"/>
      <c r="B36" s="33">
        <v>72</v>
      </c>
      <c r="C36" s="34">
        <v>232</v>
      </c>
      <c r="D36" s="34">
        <v>636187.31999999995</v>
      </c>
      <c r="E36" s="34">
        <v>663817.30000000005</v>
      </c>
      <c r="F36" s="30"/>
      <c r="G36" s="30"/>
      <c r="H36" s="30"/>
    </row>
    <row r="37" spans="1:8">
      <c r="A37" s="30"/>
      <c r="B37" s="33">
        <v>73</v>
      </c>
      <c r="C37" s="34">
        <v>256</v>
      </c>
      <c r="D37" s="34">
        <v>486876.47</v>
      </c>
      <c r="E37" s="34">
        <v>572261.43999999994</v>
      </c>
      <c r="F37" s="30"/>
      <c r="G37" s="30"/>
      <c r="H37" s="30"/>
    </row>
    <row r="38" spans="1:8">
      <c r="A38" s="30"/>
      <c r="B38" s="33">
        <v>77</v>
      </c>
      <c r="C38" s="34">
        <v>137</v>
      </c>
      <c r="D38" s="34">
        <v>231870.2</v>
      </c>
      <c r="E38" s="34">
        <v>264759.03000000003</v>
      </c>
      <c r="F38" s="30"/>
      <c r="G38" s="30"/>
      <c r="H38" s="30"/>
    </row>
    <row r="39" spans="1:8">
      <c r="A39" s="30"/>
      <c r="B39" s="33">
        <v>78</v>
      </c>
      <c r="C39" s="34">
        <v>87</v>
      </c>
      <c r="D39" s="34">
        <v>118120.55</v>
      </c>
      <c r="E39" s="34">
        <v>103156.95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2016-07-18T00:49:54Z</dcterms:modified>
</cp:coreProperties>
</file>