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<sst xmlns="http://schemas.openxmlformats.org/spreadsheetml/2006/main" count="120" uniqueCount="79">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</sst>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791" Type="http://schemas.openxmlformats.org/officeDocument/2006/relationships/hyperlink" Target="cid:fb743ebb2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21896070.437999997</v>
      </c>
      <c r="F3" s="25">
        <f>RA!I7</f>
        <v>1951178.8492000001</v>
      </c>
      <c r="G3" s="16">
        <f>SUM(G4:G42)</f>
        <v>19944891.588799994</v>
      </c>
      <c r="H3" s="27">
        <f>RA!J7</f>
        <v>8.91109139754038</v>
      </c>
      <c r="I3" s="20">
        <f>SUM(I4:I42)</f>
        <v>21896074.589620885</v>
      </c>
      <c r="J3" s="21">
        <f>SUM(J4:J42)</f>
        <v>19944891.421917077</v>
      </c>
      <c r="K3" s="22">
        <f>E3-I3</f>
        <v>-4.1516208872199059</v>
      </c>
      <c r="L3" s="22">
        <f>G3-J3</f>
        <v>0.16688291728496552</v>
      </c>
    </row>
    <row r="4" spans="1:13">
      <c r="A4" s="68">
        <f>RA!A8</f>
        <v>42568</v>
      </c>
      <c r="B4" s="12">
        <v>12</v>
      </c>
      <c r="C4" s="66" t="s">
        <v>6</v>
      </c>
      <c r="D4" s="66"/>
      <c r="E4" s="15">
        <f>VLOOKUP(C4,RA!B8:D35,3,0)</f>
        <v>829033.07949999999</v>
      </c>
      <c r="F4" s="25">
        <f>VLOOKUP(C4,RA!B8:I38,8,0)</f>
        <v>180741.8033</v>
      </c>
      <c r="G4" s="16">
        <f t="shared" ref="G4:G42" si="0">E4-F4</f>
        <v>648291.27619999996</v>
      </c>
      <c r="H4" s="27">
        <f>RA!J8</f>
        <v>21.801518874133201</v>
      </c>
      <c r="I4" s="20">
        <f>VLOOKUP(B4,RMS!B:D,3,FALSE)</f>
        <v>829034.05169230804</v>
      </c>
      <c r="J4" s="21">
        <f>VLOOKUP(B4,RMS!B:E,4,FALSE)</f>
        <v>648291.29022136703</v>
      </c>
      <c r="K4" s="22">
        <f t="shared" ref="K4:K42" si="1">E4-I4</f>
        <v>-0.97219230805058032</v>
      </c>
      <c r="L4" s="22">
        <f t="shared" ref="L4:L42" si="2">G4-J4</f>
        <v>-1.4021367067471147E-2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132464.61300000001</v>
      </c>
      <c r="F5" s="25">
        <f>VLOOKUP(C5,RA!B9:I39,8,0)</f>
        <v>26288.259300000002</v>
      </c>
      <c r="G5" s="16">
        <f t="shared" si="0"/>
        <v>106176.35370000001</v>
      </c>
      <c r="H5" s="27">
        <f>RA!J9</f>
        <v>19.8454958683947</v>
      </c>
      <c r="I5" s="20">
        <f>VLOOKUP(B5,RMS!B:D,3,FALSE)</f>
        <v>132464.654908547</v>
      </c>
      <c r="J5" s="21">
        <f>VLOOKUP(B5,RMS!B:E,4,FALSE)</f>
        <v>106176.349338461</v>
      </c>
      <c r="K5" s="22">
        <f t="shared" si="1"/>
        <v>-4.1908546991180629E-2</v>
      </c>
      <c r="L5" s="22">
        <f t="shared" si="2"/>
        <v>4.3615390022750944E-3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175129.04730000001</v>
      </c>
      <c r="F6" s="25">
        <f>VLOOKUP(C6,RA!B10:I40,8,0)</f>
        <v>51983.622499999998</v>
      </c>
      <c r="G6" s="16">
        <f t="shared" si="0"/>
        <v>123145.42480000001</v>
      </c>
      <c r="H6" s="27">
        <f>RA!J10</f>
        <v>29.683038480161901</v>
      </c>
      <c r="I6" s="20">
        <f>VLOOKUP(B6,RMS!B:D,3,FALSE)</f>
        <v>175131.64556128901</v>
      </c>
      <c r="J6" s="21">
        <f>VLOOKUP(B6,RMS!B:E,4,FALSE)</f>
        <v>123145.427579742</v>
      </c>
      <c r="K6" s="22">
        <f>E6-I6</f>
        <v>-2.5982612890074961</v>
      </c>
      <c r="L6" s="22">
        <f t="shared" si="2"/>
        <v>-2.7797419897979125E-3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67874.666200000007</v>
      </c>
      <c r="F7" s="25">
        <f>VLOOKUP(C7,RA!B11:I41,8,0)</f>
        <v>11015.9439</v>
      </c>
      <c r="G7" s="16">
        <f t="shared" si="0"/>
        <v>56858.722300000009</v>
      </c>
      <c r="H7" s="27">
        <f>RA!J11</f>
        <v>16.2298314183091</v>
      </c>
      <c r="I7" s="20">
        <f>VLOOKUP(B7,RMS!B:D,3,FALSE)</f>
        <v>67874.732789796501</v>
      </c>
      <c r="J7" s="21">
        <f>VLOOKUP(B7,RMS!B:E,4,FALSE)</f>
        <v>56858.721249444097</v>
      </c>
      <c r="K7" s="22">
        <f t="shared" si="1"/>
        <v>-6.6589796493644826E-2</v>
      </c>
      <c r="L7" s="22">
        <f t="shared" si="2"/>
        <v>1.0505559112061746E-3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173322.75599999999</v>
      </c>
      <c r="F8" s="25">
        <f>VLOOKUP(C8,RA!B12:I42,8,0)</f>
        <v>34338.501900000003</v>
      </c>
      <c r="G8" s="16">
        <f t="shared" si="0"/>
        <v>138984.25409999999</v>
      </c>
      <c r="H8" s="27">
        <f>RA!J12</f>
        <v>19.811883155146699</v>
      </c>
      <c r="I8" s="20">
        <f>VLOOKUP(B8,RMS!B:D,3,FALSE)</f>
        <v>173322.77024957299</v>
      </c>
      <c r="J8" s="21">
        <f>VLOOKUP(B8,RMS!B:E,4,FALSE)</f>
        <v>138984.25352051301</v>
      </c>
      <c r="K8" s="22">
        <f t="shared" si="1"/>
        <v>-1.4249572996050119E-2</v>
      </c>
      <c r="L8" s="22">
        <f t="shared" si="2"/>
        <v>5.7948697940446436E-4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328254.83110000001</v>
      </c>
      <c r="F9" s="25">
        <f>VLOOKUP(C9,RA!B13:I43,8,0)</f>
        <v>78238.065700000006</v>
      </c>
      <c r="G9" s="16">
        <f t="shared" si="0"/>
        <v>250016.7654</v>
      </c>
      <c r="H9" s="27">
        <f>RA!J13</f>
        <v>23.8345511741046</v>
      </c>
      <c r="I9" s="20">
        <f>VLOOKUP(B9,RMS!B:D,3,FALSE)</f>
        <v>328255.03474615398</v>
      </c>
      <c r="J9" s="21">
        <f>VLOOKUP(B9,RMS!B:E,4,FALSE)</f>
        <v>250016.763658974</v>
      </c>
      <c r="K9" s="22">
        <f t="shared" si="1"/>
        <v>-0.20364615396829322</v>
      </c>
      <c r="L9" s="22">
        <f t="shared" si="2"/>
        <v>1.7410260043106973E-3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154923.231</v>
      </c>
      <c r="F10" s="25">
        <f>VLOOKUP(C10,RA!B14:I43,8,0)</f>
        <v>31249.236199999999</v>
      </c>
      <c r="G10" s="16">
        <f t="shared" si="0"/>
        <v>123673.9948</v>
      </c>
      <c r="H10" s="27">
        <f>RA!J14</f>
        <v>20.170787814256201</v>
      </c>
      <c r="I10" s="20">
        <f>VLOOKUP(B10,RMS!B:D,3,FALSE)</f>
        <v>154923.232222222</v>
      </c>
      <c r="J10" s="21">
        <f>VLOOKUP(B10,RMS!B:E,4,FALSE)</f>
        <v>123673.997282051</v>
      </c>
      <c r="K10" s="22">
        <f t="shared" si="1"/>
        <v>-1.222221995703876E-3</v>
      </c>
      <c r="L10" s="22">
        <f t="shared" si="2"/>
        <v>-2.4820510006975383E-3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125039.5897</v>
      </c>
      <c r="F11" s="25">
        <f>VLOOKUP(C11,RA!B15:I44,8,0)</f>
        <v>-5231.9179000000004</v>
      </c>
      <c r="G11" s="16">
        <f t="shared" si="0"/>
        <v>130271.5076</v>
      </c>
      <c r="H11" s="27">
        <f>RA!J15</f>
        <v>-4.1842091073336301</v>
      </c>
      <c r="I11" s="20">
        <f>VLOOKUP(B11,RMS!B:D,3,FALSE)</f>
        <v>125039.706293162</v>
      </c>
      <c r="J11" s="21">
        <f>VLOOKUP(B11,RMS!B:E,4,FALSE)</f>
        <v>130271.508213675</v>
      </c>
      <c r="K11" s="22">
        <f t="shared" si="1"/>
        <v>-0.11659316200530156</v>
      </c>
      <c r="L11" s="22">
        <f t="shared" si="2"/>
        <v>-6.1367500165943056E-4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1253753.5356000001</v>
      </c>
      <c r="F12" s="25">
        <f>VLOOKUP(C12,RA!B16:I45,8,0)</f>
        <v>18236.199000000001</v>
      </c>
      <c r="G12" s="16">
        <f t="shared" si="0"/>
        <v>1235517.3366</v>
      </c>
      <c r="H12" s="27">
        <f>RA!J16</f>
        <v>1.4545282212323201</v>
      </c>
      <c r="I12" s="20">
        <f>VLOOKUP(B12,RMS!B:D,3,FALSE)</f>
        <v>1253752.09286496</v>
      </c>
      <c r="J12" s="21">
        <f>VLOOKUP(B12,RMS!B:E,4,FALSE)</f>
        <v>1235517.3368666701</v>
      </c>
      <c r="K12" s="22">
        <f t="shared" si="1"/>
        <v>1.4427350400947034</v>
      </c>
      <c r="L12" s="22">
        <f t="shared" si="2"/>
        <v>-2.6667001657187939E-4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862328.41079999995</v>
      </c>
      <c r="F13" s="25">
        <f>VLOOKUP(C13,RA!B17:I46,8,0)</f>
        <v>28516.4267</v>
      </c>
      <c r="G13" s="16">
        <f t="shared" si="0"/>
        <v>833811.9841</v>
      </c>
      <c r="H13" s="27">
        <f>RA!J17</f>
        <v>3.3069102609694498</v>
      </c>
      <c r="I13" s="20">
        <f>VLOOKUP(B13,RMS!B:D,3,FALSE)</f>
        <v>862328.42304017104</v>
      </c>
      <c r="J13" s="21">
        <f>VLOOKUP(B13,RMS!B:E,4,FALSE)</f>
        <v>833811.98557435896</v>
      </c>
      <c r="K13" s="22">
        <f t="shared" si="1"/>
        <v>-1.2240171083249152E-2</v>
      </c>
      <c r="L13" s="22">
        <f t="shared" si="2"/>
        <v>-1.4743589563295245E-3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2169302.4317999999</v>
      </c>
      <c r="F14" s="25">
        <f>VLOOKUP(C14,RA!B18:I47,8,0)</f>
        <v>343261.58409999998</v>
      </c>
      <c r="G14" s="16">
        <f t="shared" si="0"/>
        <v>1826040.8476999998</v>
      </c>
      <c r="H14" s="27">
        <f>RA!J18</f>
        <v>15.823592831875199</v>
      </c>
      <c r="I14" s="20">
        <f>VLOOKUP(B14,RMS!B:D,3,FALSE)</f>
        <v>2169301.27612906</v>
      </c>
      <c r="J14" s="21">
        <f>VLOOKUP(B14,RMS!B:E,4,FALSE)</f>
        <v>1826040.84166581</v>
      </c>
      <c r="K14" s="22">
        <f t="shared" si="1"/>
        <v>1.1556709399446845</v>
      </c>
      <c r="L14" s="22">
        <f t="shared" si="2"/>
        <v>6.034189835190773E-3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505603.06270000001</v>
      </c>
      <c r="F15" s="25">
        <f>VLOOKUP(C15,RA!B19:I48,8,0)</f>
        <v>34169.254999999997</v>
      </c>
      <c r="G15" s="16">
        <f t="shared" si="0"/>
        <v>471433.8077</v>
      </c>
      <c r="H15" s="27">
        <f>RA!J19</f>
        <v>6.7581186746636401</v>
      </c>
      <c r="I15" s="20">
        <f>VLOOKUP(B15,RMS!B:D,3,FALSE)</f>
        <v>505603.07394017099</v>
      </c>
      <c r="J15" s="21">
        <f>VLOOKUP(B15,RMS!B:E,4,FALSE)</f>
        <v>471433.80964786297</v>
      </c>
      <c r="K15" s="22">
        <f t="shared" si="1"/>
        <v>-1.1240170977544039E-2</v>
      </c>
      <c r="L15" s="22">
        <f t="shared" si="2"/>
        <v>-1.9478629692457616E-3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1164347.9375</v>
      </c>
      <c r="F16" s="25">
        <f>VLOOKUP(C16,RA!B20:I49,8,0)</f>
        <v>130713.26700000001</v>
      </c>
      <c r="G16" s="16">
        <f t="shared" si="0"/>
        <v>1033634.6705</v>
      </c>
      <c r="H16" s="27">
        <f>RA!J20</f>
        <v>11.226306397781601</v>
      </c>
      <c r="I16" s="20">
        <f>VLOOKUP(B16,RMS!B:D,3,FALSE)</f>
        <v>1164347.9412</v>
      </c>
      <c r="J16" s="21">
        <f>VLOOKUP(B16,RMS!B:E,4,FALSE)</f>
        <v>1033634.6705</v>
      </c>
      <c r="K16" s="22">
        <f t="shared" si="1"/>
        <v>-3.7000000011175871E-3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422493.26329999999</v>
      </c>
      <c r="F17" s="25">
        <f>VLOOKUP(C17,RA!B21:I50,8,0)</f>
        <v>60054.809300000001</v>
      </c>
      <c r="G17" s="16">
        <f t="shared" si="0"/>
        <v>362438.45399999997</v>
      </c>
      <c r="H17" s="27">
        <f>RA!J21</f>
        <v>14.2143826935666</v>
      </c>
      <c r="I17" s="20">
        <f>VLOOKUP(B17,RMS!B:D,3,FALSE)</f>
        <v>422492.45591668598</v>
      </c>
      <c r="J17" s="21">
        <f>VLOOKUP(B17,RMS!B:E,4,FALSE)</f>
        <v>362438.45416251401</v>
      </c>
      <c r="K17" s="22">
        <f t="shared" si="1"/>
        <v>0.8073833140078932</v>
      </c>
      <c r="L17" s="22">
        <f t="shared" si="2"/>
        <v>-1.625140430405736E-4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1780265.7316999999</v>
      </c>
      <c r="F18" s="25">
        <f>VLOOKUP(C18,RA!B22:I51,8,0)</f>
        <v>27512.660199999998</v>
      </c>
      <c r="G18" s="16">
        <f t="shared" si="0"/>
        <v>1752753.0714999998</v>
      </c>
      <c r="H18" s="27">
        <f>RA!J22</f>
        <v>1.54542435492076</v>
      </c>
      <c r="I18" s="20">
        <f>VLOOKUP(B18,RMS!B:D,3,FALSE)</f>
        <v>1780267.23362275</v>
      </c>
      <c r="J18" s="21">
        <f>VLOOKUP(B18,RMS!B:E,4,FALSE)</f>
        <v>1752753.07235716</v>
      </c>
      <c r="K18" s="22">
        <f t="shared" si="1"/>
        <v>-1.5019227501470596</v>
      </c>
      <c r="L18" s="22">
        <f t="shared" si="2"/>
        <v>-8.5716019384562969E-4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2957082.6036</v>
      </c>
      <c r="F19" s="25">
        <f>VLOOKUP(C19,RA!B23:I52,8,0)</f>
        <v>319069.77789999999</v>
      </c>
      <c r="G19" s="16">
        <f t="shared" si="0"/>
        <v>2638012.8256999999</v>
      </c>
      <c r="H19" s="27">
        <f>RA!J23</f>
        <v>10.7900191057077</v>
      </c>
      <c r="I19" s="20">
        <f>VLOOKUP(B19,RMS!B:D,3,FALSE)</f>
        <v>2957083.81076496</v>
      </c>
      <c r="J19" s="21">
        <f>VLOOKUP(B19,RMS!B:E,4,FALSE)</f>
        <v>2638012.8619222199</v>
      </c>
      <c r="K19" s="22">
        <f t="shared" si="1"/>
        <v>-1.2071649599820375</v>
      </c>
      <c r="L19" s="22">
        <f t="shared" si="2"/>
        <v>-3.6222219932824373E-2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376327.91360000003</v>
      </c>
      <c r="F20" s="25">
        <f>VLOOKUP(C20,RA!B24:I53,8,0)</f>
        <v>49509.056199999999</v>
      </c>
      <c r="G20" s="16">
        <f t="shared" si="0"/>
        <v>326818.85740000004</v>
      </c>
      <c r="H20" s="27">
        <f>RA!J24</f>
        <v>13.1558288425618</v>
      </c>
      <c r="I20" s="20">
        <f>VLOOKUP(B20,RMS!B:D,3,FALSE)</f>
        <v>376328.02274666098</v>
      </c>
      <c r="J20" s="21">
        <f>VLOOKUP(B20,RMS!B:E,4,FALSE)</f>
        <v>326818.85089677002</v>
      </c>
      <c r="K20" s="22">
        <f t="shared" si="1"/>
        <v>-0.10914666095050052</v>
      </c>
      <c r="L20" s="22">
        <f t="shared" si="2"/>
        <v>6.5032300190068781E-3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355720.91460000002</v>
      </c>
      <c r="F21" s="25">
        <f>VLOOKUP(C21,RA!B25:I54,8,0)</f>
        <v>28418.579000000002</v>
      </c>
      <c r="G21" s="16">
        <f t="shared" si="0"/>
        <v>327302.33559999999</v>
      </c>
      <c r="H21" s="27">
        <f>RA!J25</f>
        <v>7.9890098764521698</v>
      </c>
      <c r="I21" s="20">
        <f>VLOOKUP(B21,RMS!B:D,3,FALSE)</f>
        <v>355720.90914381703</v>
      </c>
      <c r="J21" s="21">
        <f>VLOOKUP(B21,RMS!B:E,4,FALSE)</f>
        <v>327302.32394019398</v>
      </c>
      <c r="K21" s="22">
        <f t="shared" si="1"/>
        <v>5.4561829892918468E-3</v>
      </c>
      <c r="L21" s="22">
        <f t="shared" si="2"/>
        <v>1.1659806012175977E-2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956921.57149999996</v>
      </c>
      <c r="F22" s="25">
        <f>VLOOKUP(C22,RA!B26:I55,8,0)</f>
        <v>181070.22029999999</v>
      </c>
      <c r="G22" s="16">
        <f t="shared" si="0"/>
        <v>775851.35119999992</v>
      </c>
      <c r="H22" s="27">
        <f>RA!J26</f>
        <v>18.922158899205002</v>
      </c>
      <c r="I22" s="20">
        <f>VLOOKUP(B22,RMS!B:D,3,FALSE)</f>
        <v>956921.54096345999</v>
      </c>
      <c r="J22" s="21">
        <f>VLOOKUP(B22,RMS!B:E,4,FALSE)</f>
        <v>775851.18076796399</v>
      </c>
      <c r="K22" s="22">
        <f t="shared" si="1"/>
        <v>3.0536539969034493E-2</v>
      </c>
      <c r="L22" s="22">
        <f t="shared" si="2"/>
        <v>0.17043203592766076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292310.56780000002</v>
      </c>
      <c r="F23" s="25">
        <f>VLOOKUP(C23,RA!B27:I56,8,0)</f>
        <v>71283.2595</v>
      </c>
      <c r="G23" s="16">
        <f t="shared" si="0"/>
        <v>221027.30830000003</v>
      </c>
      <c r="H23" s="27">
        <f>RA!J27</f>
        <v>24.386138358423</v>
      </c>
      <c r="I23" s="20">
        <f>VLOOKUP(B23,RMS!B:D,3,FALSE)</f>
        <v>292310.30337295198</v>
      </c>
      <c r="J23" s="21">
        <f>VLOOKUP(B23,RMS!B:E,4,FALSE)</f>
        <v>221027.302739473</v>
      </c>
      <c r="K23" s="22">
        <f t="shared" si="1"/>
        <v>0.26442704803775996</v>
      </c>
      <c r="L23" s="22">
        <f t="shared" si="2"/>
        <v>5.560527031775564E-3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1208522.348</v>
      </c>
      <c r="F24" s="25">
        <f>VLOOKUP(C24,RA!B28:I57,8,0)</f>
        <v>81034.319300000003</v>
      </c>
      <c r="G24" s="16">
        <f t="shared" si="0"/>
        <v>1127488.0286999999</v>
      </c>
      <c r="H24" s="27">
        <f>RA!J28</f>
        <v>6.7052396204426703</v>
      </c>
      <c r="I24" s="20">
        <f>VLOOKUP(B24,RMS!B:D,3,FALSE)</f>
        <v>1208522.9731938101</v>
      </c>
      <c r="J24" s="21">
        <f>VLOOKUP(B24,RMS!B:E,4,FALSE)</f>
        <v>1127488.03150354</v>
      </c>
      <c r="K24" s="22">
        <f t="shared" si="1"/>
        <v>-0.62519381009042263</v>
      </c>
      <c r="L24" s="22">
        <f t="shared" si="2"/>
        <v>-2.8035400900989771E-3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648985.83420000004</v>
      </c>
      <c r="F25" s="25">
        <f>VLOOKUP(C25,RA!B29:I58,8,0)</f>
        <v>100036.86960000001</v>
      </c>
      <c r="G25" s="16">
        <f t="shared" si="0"/>
        <v>548948.96460000006</v>
      </c>
      <c r="H25" s="27">
        <f>RA!J29</f>
        <v>15.414337929781601</v>
      </c>
      <c r="I25" s="20">
        <f>VLOOKUP(B25,RMS!B:D,3,FALSE)</f>
        <v>648986.54910177004</v>
      </c>
      <c r="J25" s="21">
        <f>VLOOKUP(B25,RMS!B:E,4,FALSE)</f>
        <v>548948.98708079394</v>
      </c>
      <c r="K25" s="22">
        <f t="shared" si="1"/>
        <v>-0.71490176999941468</v>
      </c>
      <c r="L25" s="22">
        <f t="shared" si="2"/>
        <v>-2.2480793879367411E-2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1102162.4271</v>
      </c>
      <c r="F26" s="25">
        <f>VLOOKUP(C26,RA!B30:I59,8,0)</f>
        <v>118642.3612</v>
      </c>
      <c r="G26" s="16">
        <f t="shared" si="0"/>
        <v>983520.06589999993</v>
      </c>
      <c r="H26" s="27">
        <f>RA!J30</f>
        <v>10.764507869513499</v>
      </c>
      <c r="I26" s="20">
        <f>VLOOKUP(B26,RMS!B:D,3,FALSE)</f>
        <v>1102162.4223380501</v>
      </c>
      <c r="J26" s="21">
        <f>VLOOKUP(B26,RMS!B:E,4,FALSE)</f>
        <v>983520.04173520301</v>
      </c>
      <c r="K26" s="22">
        <f t="shared" si="1"/>
        <v>4.7619498800486326E-3</v>
      </c>
      <c r="L26" s="22">
        <f t="shared" si="2"/>
        <v>2.4164796923287213E-2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915089.8933</v>
      </c>
      <c r="F27" s="25">
        <f>VLOOKUP(C27,RA!B31:I60,8,0)</f>
        <v>46019.684999999998</v>
      </c>
      <c r="G27" s="16">
        <f t="shared" si="0"/>
        <v>869070.20830000006</v>
      </c>
      <c r="H27" s="27">
        <f>RA!J31</f>
        <v>5.0289797031900001</v>
      </c>
      <c r="I27" s="20">
        <f>VLOOKUP(B27,RMS!B:D,3,FALSE)</f>
        <v>915089.70093982294</v>
      </c>
      <c r="J27" s="21">
        <f>VLOOKUP(B27,RMS!B:E,4,FALSE)</f>
        <v>869070.16242300905</v>
      </c>
      <c r="K27" s="22">
        <f t="shared" si="1"/>
        <v>0.19236017705406994</v>
      </c>
      <c r="L27" s="22">
        <f t="shared" si="2"/>
        <v>4.5876991003751755E-2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139480.32380000001</v>
      </c>
      <c r="F28" s="25">
        <f>VLOOKUP(C28,RA!B32:I61,8,0)</f>
        <v>31296.115399999999</v>
      </c>
      <c r="G28" s="16">
        <f t="shared" si="0"/>
        <v>108184.20840000002</v>
      </c>
      <c r="H28" s="27">
        <f>RA!J32</f>
        <v>22.437656113327701</v>
      </c>
      <c r="I28" s="20">
        <f>VLOOKUP(B28,RMS!B:D,3,FALSE)</f>
        <v>139480.18780991601</v>
      </c>
      <c r="J28" s="21">
        <f>VLOOKUP(B28,RMS!B:E,4,FALSE)</f>
        <v>108184.23402072499</v>
      </c>
      <c r="K28" s="22">
        <f t="shared" si="1"/>
        <v>0.13599008400342427</v>
      </c>
      <c r="L28" s="22">
        <f t="shared" si="2"/>
        <v>-2.5620724976761267E-2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221398.2501</v>
      </c>
      <c r="F30" s="25">
        <f>VLOOKUP(C30,RA!B34:I64,8,0)</f>
        <v>27930.558000000001</v>
      </c>
      <c r="G30" s="16">
        <f t="shared" si="0"/>
        <v>193467.69210000001</v>
      </c>
      <c r="H30" s="27">
        <f>RA!J34</f>
        <v>12.615527894815999</v>
      </c>
      <c r="I30" s="20">
        <f>VLOOKUP(B30,RMS!B:D,3,FALSE)</f>
        <v>221398.2481</v>
      </c>
      <c r="J30" s="21">
        <f>VLOOKUP(B30,RMS!B:E,4,FALSE)</f>
        <v>193467.68520000001</v>
      </c>
      <c r="K30" s="22">
        <f t="shared" si="1"/>
        <v>2.0000000076834112E-3</v>
      </c>
      <c r="L30" s="22">
        <f t="shared" si="2"/>
        <v>6.900000007590279E-3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171924</v>
      </c>
      <c r="F32" s="25">
        <f>VLOOKUP(C32,RA!B34:I65,8,0)</f>
        <v>-3340.28</v>
      </c>
      <c r="G32" s="16">
        <f t="shared" si="0"/>
        <v>175264.28</v>
      </c>
      <c r="H32" s="27">
        <f>RA!J34</f>
        <v>12.615527894815999</v>
      </c>
      <c r="I32" s="20">
        <f>VLOOKUP(B32,RMS!B:D,3,FALSE)</f>
        <v>171924</v>
      </c>
      <c r="J32" s="21">
        <f>VLOOKUP(B32,RMS!B:E,4,FALSE)</f>
        <v>175264.28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374129.23</v>
      </c>
      <c r="F33" s="25">
        <f>VLOOKUP(C33,RA!B34:I65,8,0)</f>
        <v>-40590.67</v>
      </c>
      <c r="G33" s="16">
        <f t="shared" si="0"/>
        <v>414719.89999999997</v>
      </c>
      <c r="H33" s="27">
        <f>RA!J34</f>
        <v>12.615527894815999</v>
      </c>
      <c r="I33" s="20">
        <f>VLOOKUP(B33,RMS!B:D,3,FALSE)</f>
        <v>374129.23</v>
      </c>
      <c r="J33" s="21">
        <f>VLOOKUP(B33,RMS!B:E,4,FALSE)</f>
        <v>414719.9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754359.17</v>
      </c>
      <c r="F34" s="25">
        <f>VLOOKUP(C34,RA!B34:I66,8,0)</f>
        <v>-22191.439999999999</v>
      </c>
      <c r="G34" s="16">
        <f t="shared" si="0"/>
        <v>776550.61</v>
      </c>
      <c r="H34" s="27">
        <f>RA!J35</f>
        <v>0</v>
      </c>
      <c r="I34" s="20">
        <f>VLOOKUP(B34,RMS!B:D,3,FALSE)</f>
        <v>754359.17</v>
      </c>
      <c r="J34" s="21">
        <f>VLOOKUP(B34,RMS!B:E,4,FALSE)</f>
        <v>776550.61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440679.81</v>
      </c>
      <c r="F35" s="25">
        <f>VLOOKUP(C35,RA!B34:I67,8,0)</f>
        <v>-75484.23</v>
      </c>
      <c r="G35" s="16">
        <f t="shared" si="0"/>
        <v>516164.04</v>
      </c>
      <c r="H35" s="27">
        <f>RA!J34</f>
        <v>12.615527894815999</v>
      </c>
      <c r="I35" s="20">
        <f>VLOOKUP(B35,RMS!B:D,3,FALSE)</f>
        <v>440679.81</v>
      </c>
      <c r="J35" s="21">
        <f>VLOOKUP(B35,RMS!B:E,4,FALSE)</f>
        <v>516164.04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55031.623500000002</v>
      </c>
      <c r="F37" s="25">
        <f>VLOOKUP(C37,RA!B8:I68,8,0)</f>
        <v>3737.6244000000002</v>
      </c>
      <c r="G37" s="16">
        <f t="shared" si="0"/>
        <v>51293.999100000001</v>
      </c>
      <c r="H37" s="27">
        <f>RA!J35</f>
        <v>0</v>
      </c>
      <c r="I37" s="20">
        <f>VLOOKUP(B37,RMS!B:D,3,FALSE)</f>
        <v>55031.623931623901</v>
      </c>
      <c r="J37" s="21">
        <f>VLOOKUP(B37,RMS!B:E,4,FALSE)</f>
        <v>51294</v>
      </c>
      <c r="K37" s="22">
        <f t="shared" si="1"/>
        <v>-4.316238992032595E-4</v>
      </c>
      <c r="L37" s="22">
        <f t="shared" si="2"/>
        <v>-8.9999999909196049E-4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443971.6778</v>
      </c>
      <c r="F38" s="25">
        <f>VLOOKUP(C38,RA!B8:I69,8,0)</f>
        <v>21660.460899999998</v>
      </c>
      <c r="G38" s="16">
        <f t="shared" si="0"/>
        <v>422311.2169</v>
      </c>
      <c r="H38" s="27">
        <f>RA!J36</f>
        <v>-1.9428817384425701</v>
      </c>
      <c r="I38" s="20">
        <f>VLOOKUP(B38,RMS!B:D,3,FALSE)</f>
        <v>443971.67025291099</v>
      </c>
      <c r="J38" s="21">
        <f>VLOOKUP(B38,RMS!B:E,4,FALSE)</f>
        <v>422311.22187777801</v>
      </c>
      <c r="K38" s="22">
        <f t="shared" si="1"/>
        <v>7.5470890151336789E-3</v>
      </c>
      <c r="L38" s="22">
        <f t="shared" si="2"/>
        <v>-4.9777780077420175E-3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217423.97</v>
      </c>
      <c r="F39" s="25">
        <f>VLOOKUP(C39,RA!B9:I70,8,0)</f>
        <v>-46134.26</v>
      </c>
      <c r="G39" s="16">
        <f t="shared" si="0"/>
        <v>263558.23</v>
      </c>
      <c r="H39" s="27">
        <f>RA!J37</f>
        <v>-10.849371485890099</v>
      </c>
      <c r="I39" s="20">
        <f>VLOOKUP(B39,RMS!B:D,3,FALSE)</f>
        <v>217423.97</v>
      </c>
      <c r="J39" s="21">
        <f>VLOOKUP(B39,RMS!B:E,4,FALSE)</f>
        <v>263558.23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114688.91</v>
      </c>
      <c r="F40" s="25">
        <f>VLOOKUP(C40,RA!B10:I71,8,0)</f>
        <v>7755.02</v>
      </c>
      <c r="G40" s="16">
        <f t="shared" si="0"/>
        <v>106933.89</v>
      </c>
      <c r="H40" s="27">
        <f>RA!J38</f>
        <v>-2.9417604879118802</v>
      </c>
      <c r="I40" s="20">
        <f>VLOOKUP(B40,RMS!B:D,3,FALSE)</f>
        <v>114688.91</v>
      </c>
      <c r="J40" s="21">
        <f>VLOOKUP(B40,RMS!B:E,4,FALSE)</f>
        <v>106933.89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-17.1290420589044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5723.2119000000002</v>
      </c>
      <c r="F42" s="25">
        <f>VLOOKUP(C42,RA!B8:I72,8,0)</f>
        <v>368.10629999999998</v>
      </c>
      <c r="G42" s="16">
        <f t="shared" si="0"/>
        <v>5355.1055999999999</v>
      </c>
      <c r="H42" s="27">
        <f>RA!J39</f>
        <v>-17.1290420589044</v>
      </c>
      <c r="I42" s="20">
        <f>VLOOKUP(B42,RMS!B:D,3,FALSE)</f>
        <v>5723.2117842825801</v>
      </c>
      <c r="J42" s="21">
        <f>VLOOKUP(B42,RMS!B:E,4,FALSE)</f>
        <v>5355.1059708040202</v>
      </c>
      <c r="K42" s="22">
        <f t="shared" si="1"/>
        <v>1.1571742015803466E-4</v>
      </c>
      <c r="L42" s="22">
        <f t="shared" si="2"/>
        <v>-3.7080402034916915E-4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21896070.438000001</v>
      </c>
      <c r="E7" s="53">
        <v>23905494.4289</v>
      </c>
      <c r="F7" s="54">
        <v>91.594300645500397</v>
      </c>
      <c r="G7" s="53">
        <v>18482076.920499999</v>
      </c>
      <c r="H7" s="54">
        <v>18.471914883728601</v>
      </c>
      <c r="I7" s="53">
        <v>1951178.8492000001</v>
      </c>
      <c r="J7" s="54">
        <v>8.91109139754038</v>
      </c>
      <c r="K7" s="53">
        <v>2020115.3204999999</v>
      </c>
      <c r="L7" s="54">
        <v>10.930131549551801</v>
      </c>
      <c r="M7" s="54">
        <v>-3.4125017814792998E-2</v>
      </c>
      <c r="N7" s="53">
        <v>321161464.73610002</v>
      </c>
      <c r="O7" s="53">
        <v>4378908392.3324003</v>
      </c>
      <c r="P7" s="53">
        <v>1148507</v>
      </c>
      <c r="Q7" s="53">
        <v>1156638</v>
      </c>
      <c r="R7" s="54">
        <v>-0.70298572241271895</v>
      </c>
      <c r="S7" s="53">
        <v>19.064812350294801</v>
      </c>
      <c r="T7" s="53">
        <v>18.800751049161398</v>
      </c>
      <c r="U7" s="55">
        <v>1.3850715983010899</v>
      </c>
    </row>
    <row r="8" spans="1:23" ht="12" thickBot="1">
      <c r="A8" s="81">
        <v>42568</v>
      </c>
      <c r="B8" s="69" t="s">
        <v>6</v>
      </c>
      <c r="C8" s="70"/>
      <c r="D8" s="56">
        <v>829033.07949999999</v>
      </c>
      <c r="E8" s="56">
        <v>881073.5821</v>
      </c>
      <c r="F8" s="57">
        <v>94.093512317556502</v>
      </c>
      <c r="G8" s="56">
        <v>645957.39930000005</v>
      </c>
      <c r="H8" s="57">
        <v>28.341757583145899</v>
      </c>
      <c r="I8" s="56">
        <v>180741.8033</v>
      </c>
      <c r="J8" s="57">
        <v>21.801518874133201</v>
      </c>
      <c r="K8" s="56">
        <v>133143.40779999999</v>
      </c>
      <c r="L8" s="57">
        <v>20.6117938960499</v>
      </c>
      <c r="M8" s="57">
        <v>0.35749720009795399</v>
      </c>
      <c r="N8" s="56">
        <v>12026500.6262</v>
      </c>
      <c r="O8" s="56">
        <v>157135568.1972</v>
      </c>
      <c r="P8" s="56">
        <v>49716</v>
      </c>
      <c r="Q8" s="56">
        <v>48071</v>
      </c>
      <c r="R8" s="57">
        <v>3.4220215930602702</v>
      </c>
      <c r="S8" s="56">
        <v>16.6753777355379</v>
      </c>
      <c r="T8" s="56">
        <v>17.4528579372179</v>
      </c>
      <c r="U8" s="58">
        <v>-4.6624443176665098</v>
      </c>
    </row>
    <row r="9" spans="1:23" ht="12" thickBot="1">
      <c r="A9" s="82"/>
      <c r="B9" s="69" t="s">
        <v>7</v>
      </c>
      <c r="C9" s="70"/>
      <c r="D9" s="56">
        <v>132464.61300000001</v>
      </c>
      <c r="E9" s="56">
        <v>162664.7942</v>
      </c>
      <c r="F9" s="57">
        <v>81.434101122786203</v>
      </c>
      <c r="G9" s="56">
        <v>117496.6268</v>
      </c>
      <c r="H9" s="57">
        <v>12.739077374091901</v>
      </c>
      <c r="I9" s="56">
        <v>26288.259300000002</v>
      </c>
      <c r="J9" s="57">
        <v>19.8454958683947</v>
      </c>
      <c r="K9" s="56">
        <v>24138.697800000002</v>
      </c>
      <c r="L9" s="57">
        <v>20.544162379306702</v>
      </c>
      <c r="M9" s="57">
        <v>8.9050433366790999E-2</v>
      </c>
      <c r="N9" s="56">
        <v>1891960.4669000001</v>
      </c>
      <c r="O9" s="56">
        <v>22299371.5418</v>
      </c>
      <c r="P9" s="56">
        <v>7717</v>
      </c>
      <c r="Q9" s="56">
        <v>7904</v>
      </c>
      <c r="R9" s="57">
        <v>-2.36589068825911</v>
      </c>
      <c r="S9" s="56">
        <v>17.1652990799534</v>
      </c>
      <c r="T9" s="56">
        <v>15.9903508856275</v>
      </c>
      <c r="U9" s="58">
        <v>6.8449037144828599</v>
      </c>
    </row>
    <row r="10" spans="1:23" ht="12" thickBot="1">
      <c r="A10" s="82"/>
      <c r="B10" s="69" t="s">
        <v>8</v>
      </c>
      <c r="C10" s="70"/>
      <c r="D10" s="56">
        <v>175129.04730000001</v>
      </c>
      <c r="E10" s="56">
        <v>268947.42330000002</v>
      </c>
      <c r="F10" s="57">
        <v>65.116462225648704</v>
      </c>
      <c r="G10" s="56">
        <v>184301.40909999999</v>
      </c>
      <c r="H10" s="57">
        <v>-4.9768267344191397</v>
      </c>
      <c r="I10" s="56">
        <v>51983.622499999998</v>
      </c>
      <c r="J10" s="57">
        <v>29.683038480161901</v>
      </c>
      <c r="K10" s="56">
        <v>52866.626600000003</v>
      </c>
      <c r="L10" s="57">
        <v>28.684873793512399</v>
      </c>
      <c r="M10" s="57">
        <v>-1.6702486176789998E-2</v>
      </c>
      <c r="N10" s="56">
        <v>2715051.6694999998</v>
      </c>
      <c r="O10" s="56">
        <v>38996978.058899999</v>
      </c>
      <c r="P10" s="56">
        <v>118582</v>
      </c>
      <c r="Q10" s="56">
        <v>119377</v>
      </c>
      <c r="R10" s="57">
        <v>-0.66595742898548604</v>
      </c>
      <c r="S10" s="56">
        <v>1.4768602932991499</v>
      </c>
      <c r="T10" s="56">
        <v>1.4883796015983</v>
      </c>
      <c r="U10" s="58">
        <v>-0.77998632310799798</v>
      </c>
    </row>
    <row r="11" spans="1:23" ht="12" thickBot="1">
      <c r="A11" s="82"/>
      <c r="B11" s="69" t="s">
        <v>9</v>
      </c>
      <c r="C11" s="70"/>
      <c r="D11" s="56">
        <v>67874.666200000007</v>
      </c>
      <c r="E11" s="56">
        <v>71339.870699999999</v>
      </c>
      <c r="F11" s="57">
        <v>95.142681832755301</v>
      </c>
      <c r="G11" s="56">
        <v>53269.192300000002</v>
      </c>
      <c r="H11" s="57">
        <v>27.4182379521455</v>
      </c>
      <c r="I11" s="56">
        <v>11015.9439</v>
      </c>
      <c r="J11" s="57">
        <v>16.2298314183091</v>
      </c>
      <c r="K11" s="56">
        <v>12300.8316</v>
      </c>
      <c r="L11" s="57">
        <v>23.0918305100714</v>
      </c>
      <c r="M11" s="57">
        <v>-0.104455352433245</v>
      </c>
      <c r="N11" s="56">
        <v>1076227.4604</v>
      </c>
      <c r="O11" s="56">
        <v>13353508.0853</v>
      </c>
      <c r="P11" s="56">
        <v>4890</v>
      </c>
      <c r="Q11" s="56">
        <v>4956</v>
      </c>
      <c r="R11" s="57">
        <v>-1.3317191283293</v>
      </c>
      <c r="S11" s="56">
        <v>13.8802998364008</v>
      </c>
      <c r="T11" s="56">
        <v>13.382409463276799</v>
      </c>
      <c r="U11" s="58">
        <v>3.5870289474458699</v>
      </c>
    </row>
    <row r="12" spans="1:23" ht="12" thickBot="1">
      <c r="A12" s="82"/>
      <c r="B12" s="69" t="s">
        <v>10</v>
      </c>
      <c r="C12" s="70"/>
      <c r="D12" s="56">
        <v>173322.75599999999</v>
      </c>
      <c r="E12" s="56">
        <v>216768.79399999999</v>
      </c>
      <c r="F12" s="57">
        <v>79.957429665821707</v>
      </c>
      <c r="G12" s="56">
        <v>124331.1385</v>
      </c>
      <c r="H12" s="57">
        <v>39.404141304473001</v>
      </c>
      <c r="I12" s="56">
        <v>34338.501900000003</v>
      </c>
      <c r="J12" s="57">
        <v>19.811883155146699</v>
      </c>
      <c r="K12" s="56">
        <v>16305.3748</v>
      </c>
      <c r="L12" s="57">
        <v>13.114473973871</v>
      </c>
      <c r="M12" s="57">
        <v>1.10596213341873</v>
      </c>
      <c r="N12" s="56">
        <v>3488094.2930000001</v>
      </c>
      <c r="O12" s="56">
        <v>48138775.901799999</v>
      </c>
      <c r="P12" s="56">
        <v>2122</v>
      </c>
      <c r="Q12" s="56">
        <v>2010</v>
      </c>
      <c r="R12" s="57">
        <v>5.5721393034825901</v>
      </c>
      <c r="S12" s="56">
        <v>81.678961357210198</v>
      </c>
      <c r="T12" s="56">
        <v>85.256829800995007</v>
      </c>
      <c r="U12" s="58">
        <v>-4.3804039428679697</v>
      </c>
    </row>
    <row r="13" spans="1:23" ht="12" thickBot="1">
      <c r="A13" s="82"/>
      <c r="B13" s="69" t="s">
        <v>11</v>
      </c>
      <c r="C13" s="70"/>
      <c r="D13" s="56">
        <v>328254.83110000001</v>
      </c>
      <c r="E13" s="56">
        <v>414850.1165</v>
      </c>
      <c r="F13" s="57">
        <v>79.126127255167404</v>
      </c>
      <c r="G13" s="56">
        <v>278560.62290000002</v>
      </c>
      <c r="H13" s="57">
        <v>17.8396385255929</v>
      </c>
      <c r="I13" s="56">
        <v>78238.065700000006</v>
      </c>
      <c r="J13" s="57">
        <v>23.8345511741046</v>
      </c>
      <c r="K13" s="56">
        <v>74217.044599999994</v>
      </c>
      <c r="L13" s="57">
        <v>26.6430494832154</v>
      </c>
      <c r="M13" s="57">
        <v>5.417921343637E-2</v>
      </c>
      <c r="N13" s="56">
        <v>4804358.5575999999</v>
      </c>
      <c r="O13" s="56">
        <v>67573621.949399993</v>
      </c>
      <c r="P13" s="56">
        <v>17807</v>
      </c>
      <c r="Q13" s="56">
        <v>17583</v>
      </c>
      <c r="R13" s="57">
        <v>1.27395780014787</v>
      </c>
      <c r="S13" s="56">
        <v>18.434033307126398</v>
      </c>
      <c r="T13" s="56">
        <v>17.9295610646647</v>
      </c>
      <c r="U13" s="58">
        <v>2.7366351902307402</v>
      </c>
    </row>
    <row r="14" spans="1:23" ht="12" thickBot="1">
      <c r="A14" s="82"/>
      <c r="B14" s="69" t="s">
        <v>12</v>
      </c>
      <c r="C14" s="70"/>
      <c r="D14" s="56">
        <v>154923.231</v>
      </c>
      <c r="E14" s="56">
        <v>192793.4841</v>
      </c>
      <c r="F14" s="57">
        <v>80.357088686484303</v>
      </c>
      <c r="G14" s="56">
        <v>140252.51879999999</v>
      </c>
      <c r="H14" s="57">
        <v>10.460212996901999</v>
      </c>
      <c r="I14" s="56">
        <v>31249.236199999999</v>
      </c>
      <c r="J14" s="57">
        <v>20.170787814256201</v>
      </c>
      <c r="K14" s="56">
        <v>24433.5965</v>
      </c>
      <c r="L14" s="57">
        <v>17.4211463074273</v>
      </c>
      <c r="M14" s="57">
        <v>0.27894541436010001</v>
      </c>
      <c r="N14" s="56">
        <v>2249548.5411</v>
      </c>
      <c r="O14" s="56">
        <v>30822432.605099998</v>
      </c>
      <c r="P14" s="56">
        <v>3479</v>
      </c>
      <c r="Q14" s="56">
        <v>3088</v>
      </c>
      <c r="R14" s="57">
        <v>12.661917098445601</v>
      </c>
      <c r="S14" s="56">
        <v>44.530966082207499</v>
      </c>
      <c r="T14" s="56">
        <v>45.747979404145099</v>
      </c>
      <c r="U14" s="58">
        <v>-2.7329596211563101</v>
      </c>
    </row>
    <row r="15" spans="1:23" ht="12" thickBot="1">
      <c r="A15" s="82"/>
      <c r="B15" s="69" t="s">
        <v>13</v>
      </c>
      <c r="C15" s="70"/>
      <c r="D15" s="56">
        <v>125039.5897</v>
      </c>
      <c r="E15" s="56">
        <v>164222.55170000001</v>
      </c>
      <c r="F15" s="57">
        <v>76.140328113048099</v>
      </c>
      <c r="G15" s="56">
        <v>119816.9813</v>
      </c>
      <c r="H15" s="57">
        <v>4.3588215487782502</v>
      </c>
      <c r="I15" s="56">
        <v>-5231.9179000000004</v>
      </c>
      <c r="J15" s="57">
        <v>-4.1842091073336301</v>
      </c>
      <c r="K15" s="56">
        <v>20237.5743</v>
      </c>
      <c r="L15" s="57">
        <v>16.890405750858299</v>
      </c>
      <c r="M15" s="57">
        <v>-1.25852495078919</v>
      </c>
      <c r="N15" s="56">
        <v>1829849.6816</v>
      </c>
      <c r="O15" s="56">
        <v>25850617.804099999</v>
      </c>
      <c r="P15" s="56">
        <v>7021</v>
      </c>
      <c r="Q15" s="56">
        <v>6501</v>
      </c>
      <c r="R15" s="57">
        <v>7.9987694200892099</v>
      </c>
      <c r="S15" s="56">
        <v>17.809370417319499</v>
      </c>
      <c r="T15" s="56">
        <v>17.488437440393799</v>
      </c>
      <c r="U15" s="58">
        <v>1.80204560523701</v>
      </c>
    </row>
    <row r="16" spans="1:23" ht="12" thickBot="1">
      <c r="A16" s="82"/>
      <c r="B16" s="69" t="s">
        <v>14</v>
      </c>
      <c r="C16" s="70"/>
      <c r="D16" s="56">
        <v>1253753.5356000001</v>
      </c>
      <c r="E16" s="56">
        <v>1381916.3559999999</v>
      </c>
      <c r="F16" s="57">
        <v>90.725717960892297</v>
      </c>
      <c r="G16" s="56">
        <v>976154.38859999995</v>
      </c>
      <c r="H16" s="57">
        <v>28.438037081217502</v>
      </c>
      <c r="I16" s="56">
        <v>18236.199000000001</v>
      </c>
      <c r="J16" s="57">
        <v>1.4545282212323201</v>
      </c>
      <c r="K16" s="56">
        <v>44458.835599999999</v>
      </c>
      <c r="L16" s="57">
        <v>4.5544881136848501</v>
      </c>
      <c r="M16" s="57">
        <v>-0.589818339731776</v>
      </c>
      <c r="N16" s="56">
        <v>17555729.328200001</v>
      </c>
      <c r="O16" s="56">
        <v>223943004.6728</v>
      </c>
      <c r="P16" s="56">
        <v>70065</v>
      </c>
      <c r="Q16" s="56">
        <v>71584</v>
      </c>
      <c r="R16" s="57">
        <v>-2.1219825659365199</v>
      </c>
      <c r="S16" s="56">
        <v>17.894148798972399</v>
      </c>
      <c r="T16" s="56">
        <v>17.4426136105834</v>
      </c>
      <c r="U16" s="58">
        <v>2.5233677972709501</v>
      </c>
    </row>
    <row r="17" spans="1:21" ht="12" thickBot="1">
      <c r="A17" s="82"/>
      <c r="B17" s="69" t="s">
        <v>15</v>
      </c>
      <c r="C17" s="70"/>
      <c r="D17" s="56">
        <v>862328.41079999995</v>
      </c>
      <c r="E17" s="56">
        <v>1069469.4066999999</v>
      </c>
      <c r="F17" s="57">
        <v>80.631423900271898</v>
      </c>
      <c r="G17" s="56">
        <v>454446.0331</v>
      </c>
      <c r="H17" s="57">
        <v>89.753754679655501</v>
      </c>
      <c r="I17" s="56">
        <v>28516.4267</v>
      </c>
      <c r="J17" s="57">
        <v>3.3069102609694498</v>
      </c>
      <c r="K17" s="56">
        <v>59911.204700000002</v>
      </c>
      <c r="L17" s="57">
        <v>13.1833485906602</v>
      </c>
      <c r="M17" s="57">
        <v>-0.524021811232249</v>
      </c>
      <c r="N17" s="56">
        <v>12486310.788699999</v>
      </c>
      <c r="O17" s="56">
        <v>235663718.8136</v>
      </c>
      <c r="P17" s="56">
        <v>16490</v>
      </c>
      <c r="Q17" s="56">
        <v>16822</v>
      </c>
      <c r="R17" s="57">
        <v>-1.9736059921531399</v>
      </c>
      <c r="S17" s="56">
        <v>52.294021273499098</v>
      </c>
      <c r="T17" s="56">
        <v>42.819629550588502</v>
      </c>
      <c r="U17" s="58">
        <v>18.117542870454098</v>
      </c>
    </row>
    <row r="18" spans="1:21" ht="12" customHeight="1" thickBot="1">
      <c r="A18" s="82"/>
      <c r="B18" s="69" t="s">
        <v>16</v>
      </c>
      <c r="C18" s="70"/>
      <c r="D18" s="56">
        <v>2169302.4317999999</v>
      </c>
      <c r="E18" s="56">
        <v>2400556.4364999998</v>
      </c>
      <c r="F18" s="57">
        <v>90.366649948994095</v>
      </c>
      <c r="G18" s="56">
        <v>2140497.8361</v>
      </c>
      <c r="H18" s="57">
        <v>1.34569609061053</v>
      </c>
      <c r="I18" s="56">
        <v>343261.58409999998</v>
      </c>
      <c r="J18" s="57">
        <v>15.823592831875199</v>
      </c>
      <c r="K18" s="56">
        <v>310104.06319999998</v>
      </c>
      <c r="L18" s="57">
        <v>14.487473800254399</v>
      </c>
      <c r="M18" s="57">
        <v>0.106923851812336</v>
      </c>
      <c r="N18" s="56">
        <v>32506139.347600002</v>
      </c>
      <c r="O18" s="56">
        <v>459729251.70539999</v>
      </c>
      <c r="P18" s="56">
        <v>101011</v>
      </c>
      <c r="Q18" s="56">
        <v>100911</v>
      </c>
      <c r="R18" s="57">
        <v>9.9097224286737007E-2</v>
      </c>
      <c r="S18" s="56">
        <v>21.475902939283799</v>
      </c>
      <c r="T18" s="56">
        <v>21.5788031473278</v>
      </c>
      <c r="U18" s="58">
        <v>-0.47914263877479302</v>
      </c>
    </row>
    <row r="19" spans="1:21" ht="12" customHeight="1" thickBot="1">
      <c r="A19" s="82"/>
      <c r="B19" s="69" t="s">
        <v>17</v>
      </c>
      <c r="C19" s="70"/>
      <c r="D19" s="56">
        <v>505603.06270000001</v>
      </c>
      <c r="E19" s="56">
        <v>768004</v>
      </c>
      <c r="F19" s="57">
        <v>65.833389240160201</v>
      </c>
      <c r="G19" s="56">
        <v>445829.69819999998</v>
      </c>
      <c r="H19" s="57">
        <v>13.407219111093299</v>
      </c>
      <c r="I19" s="56">
        <v>34169.254999999997</v>
      </c>
      <c r="J19" s="57">
        <v>6.7581186746636401</v>
      </c>
      <c r="K19" s="56">
        <v>50971.9836</v>
      </c>
      <c r="L19" s="57">
        <v>11.4330615043805</v>
      </c>
      <c r="M19" s="57">
        <v>-0.329646354983132</v>
      </c>
      <c r="N19" s="56">
        <v>7723654.5274999999</v>
      </c>
      <c r="O19" s="56">
        <v>134733796.34670001</v>
      </c>
      <c r="P19" s="56">
        <v>11148</v>
      </c>
      <c r="Q19" s="56">
        <v>10744</v>
      </c>
      <c r="R19" s="57">
        <v>3.7602382725242101</v>
      </c>
      <c r="S19" s="56">
        <v>45.353701354503102</v>
      </c>
      <c r="T19" s="56">
        <v>47.236942405063303</v>
      </c>
      <c r="U19" s="58">
        <v>-4.1523425747329004</v>
      </c>
    </row>
    <row r="20" spans="1:21" ht="12" thickBot="1">
      <c r="A20" s="82"/>
      <c r="B20" s="69" t="s">
        <v>18</v>
      </c>
      <c r="C20" s="70"/>
      <c r="D20" s="56">
        <v>1164347.9375</v>
      </c>
      <c r="E20" s="56">
        <v>1457651.3718999999</v>
      </c>
      <c r="F20" s="57">
        <v>79.878354999406397</v>
      </c>
      <c r="G20" s="56">
        <v>1056345.0079000001</v>
      </c>
      <c r="H20" s="57">
        <v>10.2242097792187</v>
      </c>
      <c r="I20" s="56">
        <v>130713.26700000001</v>
      </c>
      <c r="J20" s="57">
        <v>11.226306397781601</v>
      </c>
      <c r="K20" s="56">
        <v>94386.509900000005</v>
      </c>
      <c r="L20" s="57">
        <v>8.9351972314082495</v>
      </c>
      <c r="M20" s="57">
        <v>0.38487234180485402</v>
      </c>
      <c r="N20" s="56">
        <v>17709823.510000002</v>
      </c>
      <c r="O20" s="56">
        <v>248332026.34279999</v>
      </c>
      <c r="P20" s="56">
        <v>49431</v>
      </c>
      <c r="Q20" s="56">
        <v>48931</v>
      </c>
      <c r="R20" s="57">
        <v>1.02184709080133</v>
      </c>
      <c r="S20" s="56">
        <v>23.555014818636099</v>
      </c>
      <c r="T20" s="56">
        <v>23.612247932803299</v>
      </c>
      <c r="U20" s="58">
        <v>-0.24297634541065699</v>
      </c>
    </row>
    <row r="21" spans="1:21" ht="12" customHeight="1" thickBot="1">
      <c r="A21" s="82"/>
      <c r="B21" s="69" t="s">
        <v>19</v>
      </c>
      <c r="C21" s="70"/>
      <c r="D21" s="56">
        <v>422493.26329999999</v>
      </c>
      <c r="E21" s="56">
        <v>465180.4926</v>
      </c>
      <c r="F21" s="57">
        <v>90.823512598000093</v>
      </c>
      <c r="G21" s="56">
        <v>397528.08500000002</v>
      </c>
      <c r="H21" s="57">
        <v>6.2801042849588899</v>
      </c>
      <c r="I21" s="56">
        <v>60054.809300000001</v>
      </c>
      <c r="J21" s="57">
        <v>14.2143826935666</v>
      </c>
      <c r="K21" s="56">
        <v>58807.846599999997</v>
      </c>
      <c r="L21" s="57">
        <v>14.793381604723599</v>
      </c>
      <c r="M21" s="57">
        <v>2.1204019056872001E-2</v>
      </c>
      <c r="N21" s="56">
        <v>6415552.8728</v>
      </c>
      <c r="O21" s="56">
        <v>83239358.051699996</v>
      </c>
      <c r="P21" s="56">
        <v>36441</v>
      </c>
      <c r="Q21" s="56">
        <v>35924</v>
      </c>
      <c r="R21" s="57">
        <v>1.43914931522102</v>
      </c>
      <c r="S21" s="56">
        <v>11.593898721220601</v>
      </c>
      <c r="T21" s="56">
        <v>11.4058658334261</v>
      </c>
      <c r="U21" s="58">
        <v>1.6218262063159099</v>
      </c>
    </row>
    <row r="22" spans="1:21" ht="12" customHeight="1" thickBot="1">
      <c r="A22" s="82"/>
      <c r="B22" s="69" t="s">
        <v>20</v>
      </c>
      <c r="C22" s="70"/>
      <c r="D22" s="56">
        <v>1780265.7316999999</v>
      </c>
      <c r="E22" s="56">
        <v>1845235.8692999999</v>
      </c>
      <c r="F22" s="57">
        <v>96.479033456863903</v>
      </c>
      <c r="G22" s="56">
        <v>1431209.5215</v>
      </c>
      <c r="H22" s="57">
        <v>24.3888965910572</v>
      </c>
      <c r="I22" s="56">
        <v>27512.660199999998</v>
      </c>
      <c r="J22" s="57">
        <v>1.54542435492076</v>
      </c>
      <c r="K22" s="56">
        <v>188448.307</v>
      </c>
      <c r="L22" s="57">
        <v>13.167066328799599</v>
      </c>
      <c r="M22" s="57">
        <v>-0.85400420604468497</v>
      </c>
      <c r="N22" s="56">
        <v>25344400.9472</v>
      </c>
      <c r="O22" s="56">
        <v>290600491.68699998</v>
      </c>
      <c r="P22" s="56">
        <v>100981</v>
      </c>
      <c r="Q22" s="56">
        <v>104456</v>
      </c>
      <c r="R22" s="57">
        <v>-3.3267595925557201</v>
      </c>
      <c r="S22" s="56">
        <v>17.629709863241601</v>
      </c>
      <c r="T22" s="56">
        <v>18.0008221988206</v>
      </c>
      <c r="U22" s="58">
        <v>-2.1050393821439801</v>
      </c>
    </row>
    <row r="23" spans="1:21" ht="12" thickBot="1">
      <c r="A23" s="82"/>
      <c r="B23" s="69" t="s">
        <v>21</v>
      </c>
      <c r="C23" s="70"/>
      <c r="D23" s="56">
        <v>2957082.6036</v>
      </c>
      <c r="E23" s="56">
        <v>3534253.4564999999</v>
      </c>
      <c r="F23" s="57">
        <v>83.6692285937077</v>
      </c>
      <c r="G23" s="56">
        <v>2782268.5983000002</v>
      </c>
      <c r="H23" s="57">
        <v>6.2831462572238204</v>
      </c>
      <c r="I23" s="56">
        <v>319069.77789999999</v>
      </c>
      <c r="J23" s="57">
        <v>10.7900191057077</v>
      </c>
      <c r="K23" s="56">
        <v>322240.5931</v>
      </c>
      <c r="L23" s="57">
        <v>11.581936887649601</v>
      </c>
      <c r="M23" s="57">
        <v>-9.8398999626220004E-3</v>
      </c>
      <c r="N23" s="56">
        <v>44029400.510600001</v>
      </c>
      <c r="O23" s="56">
        <v>639684842.18130004</v>
      </c>
      <c r="P23" s="56">
        <v>95660</v>
      </c>
      <c r="Q23" s="56">
        <v>93045</v>
      </c>
      <c r="R23" s="57">
        <v>2.8104680530925998</v>
      </c>
      <c r="S23" s="56">
        <v>30.912425293748701</v>
      </c>
      <c r="T23" s="56">
        <v>29.789194310279999</v>
      </c>
      <c r="U23" s="58">
        <v>3.63359061217324</v>
      </c>
    </row>
    <row r="24" spans="1:21" ht="12" thickBot="1">
      <c r="A24" s="82"/>
      <c r="B24" s="69" t="s">
        <v>22</v>
      </c>
      <c r="C24" s="70"/>
      <c r="D24" s="56">
        <v>376327.91360000003</v>
      </c>
      <c r="E24" s="56">
        <v>332403.83519999997</v>
      </c>
      <c r="F24" s="57">
        <v>113.21407088265801</v>
      </c>
      <c r="G24" s="56">
        <v>295969.2365</v>
      </c>
      <c r="H24" s="57">
        <v>27.151023549030199</v>
      </c>
      <c r="I24" s="56">
        <v>49509.056199999999</v>
      </c>
      <c r="J24" s="57">
        <v>13.1558288425618</v>
      </c>
      <c r="K24" s="56">
        <v>42812.104399999997</v>
      </c>
      <c r="L24" s="57">
        <v>14.465052147404499</v>
      </c>
      <c r="M24" s="57">
        <v>0.156426596960275</v>
      </c>
      <c r="N24" s="56">
        <v>5325386.1167000001</v>
      </c>
      <c r="O24" s="56">
        <v>60566512.131700002</v>
      </c>
      <c r="P24" s="56">
        <v>31162</v>
      </c>
      <c r="Q24" s="56">
        <v>31810</v>
      </c>
      <c r="R24" s="57">
        <v>-2.0370952530650701</v>
      </c>
      <c r="S24" s="56">
        <v>12.0765006610615</v>
      </c>
      <c r="T24" s="56">
        <v>11.305617397044999</v>
      </c>
      <c r="U24" s="58">
        <v>6.3833330999779303</v>
      </c>
    </row>
    <row r="25" spans="1:21" ht="12" thickBot="1">
      <c r="A25" s="82"/>
      <c r="B25" s="69" t="s">
        <v>23</v>
      </c>
      <c r="C25" s="70"/>
      <c r="D25" s="56">
        <v>355720.91460000002</v>
      </c>
      <c r="E25" s="56">
        <v>405282.58870000002</v>
      </c>
      <c r="F25" s="57">
        <v>87.771082330732298</v>
      </c>
      <c r="G25" s="56">
        <v>256362.42009999999</v>
      </c>
      <c r="H25" s="57">
        <v>38.757043431421401</v>
      </c>
      <c r="I25" s="56">
        <v>28418.579000000002</v>
      </c>
      <c r="J25" s="57">
        <v>7.9890098764521698</v>
      </c>
      <c r="K25" s="56">
        <v>23184.264599999999</v>
      </c>
      <c r="L25" s="57">
        <v>9.0435503733177605</v>
      </c>
      <c r="M25" s="57">
        <v>0.22577012858971601</v>
      </c>
      <c r="N25" s="56">
        <v>5206234.8788000001</v>
      </c>
      <c r="O25" s="56">
        <v>73500586.270699993</v>
      </c>
      <c r="P25" s="56">
        <v>22089</v>
      </c>
      <c r="Q25" s="56">
        <v>23151</v>
      </c>
      <c r="R25" s="57">
        <v>-4.5872748477387502</v>
      </c>
      <c r="S25" s="56">
        <v>16.103984544343302</v>
      </c>
      <c r="T25" s="56">
        <v>15.9169172217183</v>
      </c>
      <c r="U25" s="58">
        <v>1.1616213497346199</v>
      </c>
    </row>
    <row r="26" spans="1:21" ht="12" thickBot="1">
      <c r="A26" s="82"/>
      <c r="B26" s="69" t="s">
        <v>24</v>
      </c>
      <c r="C26" s="70"/>
      <c r="D26" s="56">
        <v>956921.57149999996</v>
      </c>
      <c r="E26" s="56">
        <v>879459.51800000004</v>
      </c>
      <c r="F26" s="57">
        <v>108.80791576128</v>
      </c>
      <c r="G26" s="56">
        <v>667667.09550000005</v>
      </c>
      <c r="H26" s="57">
        <v>43.323158794186803</v>
      </c>
      <c r="I26" s="56">
        <v>181070.22029999999</v>
      </c>
      <c r="J26" s="57">
        <v>18.922158899205002</v>
      </c>
      <c r="K26" s="56">
        <v>120319.9688</v>
      </c>
      <c r="L26" s="57">
        <v>18.0209522995731</v>
      </c>
      <c r="M26" s="57">
        <v>0.50490581161121395</v>
      </c>
      <c r="N26" s="56">
        <v>11600862.2246</v>
      </c>
      <c r="O26" s="56">
        <v>142614100.21200001</v>
      </c>
      <c r="P26" s="56">
        <v>54237</v>
      </c>
      <c r="Q26" s="56">
        <v>55115</v>
      </c>
      <c r="R26" s="57">
        <v>-1.59303274970516</v>
      </c>
      <c r="S26" s="56">
        <v>17.643335204749501</v>
      </c>
      <c r="T26" s="56">
        <v>14.2027432894856</v>
      </c>
      <c r="U26" s="58">
        <v>19.500802287867401</v>
      </c>
    </row>
    <row r="27" spans="1:21" ht="12" thickBot="1">
      <c r="A27" s="82"/>
      <c r="B27" s="69" t="s">
        <v>25</v>
      </c>
      <c r="C27" s="70"/>
      <c r="D27" s="56">
        <v>292310.56780000002</v>
      </c>
      <c r="E27" s="56">
        <v>370875.02600000001</v>
      </c>
      <c r="F27" s="57">
        <v>78.816460345863305</v>
      </c>
      <c r="G27" s="56">
        <v>281157.62</v>
      </c>
      <c r="H27" s="57">
        <v>3.9667954935740402</v>
      </c>
      <c r="I27" s="56">
        <v>71283.2595</v>
      </c>
      <c r="J27" s="57">
        <v>24.386138358423</v>
      </c>
      <c r="K27" s="56">
        <v>79265.843299999993</v>
      </c>
      <c r="L27" s="57">
        <v>28.192671178536798</v>
      </c>
      <c r="M27" s="57">
        <v>-0.100706476682372</v>
      </c>
      <c r="N27" s="56">
        <v>4202154.4220000003</v>
      </c>
      <c r="O27" s="56">
        <v>48340650.299500003</v>
      </c>
      <c r="P27" s="56">
        <v>36510</v>
      </c>
      <c r="Q27" s="56">
        <v>36064</v>
      </c>
      <c r="R27" s="57">
        <v>1.2366903283052499</v>
      </c>
      <c r="S27" s="56">
        <v>8.0063151958367609</v>
      </c>
      <c r="T27" s="56">
        <v>8.1020248918589193</v>
      </c>
      <c r="U27" s="58">
        <v>-1.19542753040658</v>
      </c>
    </row>
    <row r="28" spans="1:21" ht="12" thickBot="1">
      <c r="A28" s="82"/>
      <c r="B28" s="69" t="s">
        <v>26</v>
      </c>
      <c r="C28" s="70"/>
      <c r="D28" s="56">
        <v>1208522.348</v>
      </c>
      <c r="E28" s="56">
        <v>1138501.8836000001</v>
      </c>
      <c r="F28" s="57">
        <v>106.15022824368</v>
      </c>
      <c r="G28" s="56">
        <v>903759.81409999996</v>
      </c>
      <c r="H28" s="57">
        <v>33.7216292587091</v>
      </c>
      <c r="I28" s="56">
        <v>81034.319300000003</v>
      </c>
      <c r="J28" s="57">
        <v>6.7052396204426703</v>
      </c>
      <c r="K28" s="56">
        <v>24314.968400000002</v>
      </c>
      <c r="L28" s="57">
        <v>2.6904237188521001</v>
      </c>
      <c r="M28" s="57">
        <v>2.3326927663208501</v>
      </c>
      <c r="N28" s="56">
        <v>16291592.1127</v>
      </c>
      <c r="O28" s="56">
        <v>205074254.74849999</v>
      </c>
      <c r="P28" s="56">
        <v>49959</v>
      </c>
      <c r="Q28" s="56">
        <v>49813</v>
      </c>
      <c r="R28" s="57">
        <v>0.29309617971211599</v>
      </c>
      <c r="S28" s="56">
        <v>24.190282992053501</v>
      </c>
      <c r="T28" s="56">
        <v>24.342479148013599</v>
      </c>
      <c r="U28" s="58">
        <v>-0.62916236246630097</v>
      </c>
    </row>
    <row r="29" spans="1:21" ht="12" thickBot="1">
      <c r="A29" s="82"/>
      <c r="B29" s="69" t="s">
        <v>27</v>
      </c>
      <c r="C29" s="70"/>
      <c r="D29" s="56">
        <v>648985.83420000004</v>
      </c>
      <c r="E29" s="56">
        <v>751621.24289999995</v>
      </c>
      <c r="F29" s="57">
        <v>86.344796708512504</v>
      </c>
      <c r="G29" s="56">
        <v>633883.26470000006</v>
      </c>
      <c r="H29" s="57">
        <v>2.3825474406786502</v>
      </c>
      <c r="I29" s="56">
        <v>100036.86960000001</v>
      </c>
      <c r="J29" s="57">
        <v>15.414337929781601</v>
      </c>
      <c r="K29" s="56">
        <v>95045.044899999994</v>
      </c>
      <c r="L29" s="57">
        <v>14.994092791672299</v>
      </c>
      <c r="M29" s="57">
        <v>5.2520620146501003E-2</v>
      </c>
      <c r="N29" s="56">
        <v>10111354.9235</v>
      </c>
      <c r="O29" s="56">
        <v>149948241.62169999</v>
      </c>
      <c r="P29" s="56">
        <v>105324</v>
      </c>
      <c r="Q29" s="56">
        <v>107734</v>
      </c>
      <c r="R29" s="57">
        <v>-2.23699110772829</v>
      </c>
      <c r="S29" s="56">
        <v>6.1618039022445004</v>
      </c>
      <c r="T29" s="56">
        <v>6.3249860137004097</v>
      </c>
      <c r="U29" s="58">
        <v>-2.6482847238365799</v>
      </c>
    </row>
    <row r="30" spans="1:21" ht="12" thickBot="1">
      <c r="A30" s="82"/>
      <c r="B30" s="69" t="s">
        <v>28</v>
      </c>
      <c r="C30" s="70"/>
      <c r="D30" s="56">
        <v>1102162.4271</v>
      </c>
      <c r="E30" s="56">
        <v>1591826.1897</v>
      </c>
      <c r="F30" s="57">
        <v>69.238867549208805</v>
      </c>
      <c r="G30" s="56">
        <v>1222302.4848</v>
      </c>
      <c r="H30" s="57">
        <v>-9.8289956204791604</v>
      </c>
      <c r="I30" s="56">
        <v>118642.3612</v>
      </c>
      <c r="J30" s="57">
        <v>10.764507869513499</v>
      </c>
      <c r="K30" s="56">
        <v>119615.99069999999</v>
      </c>
      <c r="L30" s="57">
        <v>9.7861202269888405</v>
      </c>
      <c r="M30" s="57">
        <v>-8.1396266026159993E-3</v>
      </c>
      <c r="N30" s="56">
        <v>18875912.920699999</v>
      </c>
      <c r="O30" s="56">
        <v>237168444.3919</v>
      </c>
      <c r="P30" s="56">
        <v>76964</v>
      </c>
      <c r="Q30" s="56">
        <v>79877</v>
      </c>
      <c r="R30" s="57">
        <v>-3.6468570427031599</v>
      </c>
      <c r="S30" s="56">
        <v>14.320493049997401</v>
      </c>
      <c r="T30" s="56">
        <v>14.963059411344901</v>
      </c>
      <c r="U30" s="58">
        <v>-4.4870407681086002</v>
      </c>
    </row>
    <row r="31" spans="1:21" ht="12" thickBot="1">
      <c r="A31" s="82"/>
      <c r="B31" s="69" t="s">
        <v>29</v>
      </c>
      <c r="C31" s="70"/>
      <c r="D31" s="56">
        <v>915089.8933</v>
      </c>
      <c r="E31" s="56">
        <v>1500888.5518</v>
      </c>
      <c r="F31" s="57">
        <v>60.969876291117203</v>
      </c>
      <c r="G31" s="56">
        <v>850669.58319999999</v>
      </c>
      <c r="H31" s="57">
        <v>7.5728945024303496</v>
      </c>
      <c r="I31" s="56">
        <v>46019.684999999998</v>
      </c>
      <c r="J31" s="57">
        <v>5.0289797031900001</v>
      </c>
      <c r="K31" s="56">
        <v>36457.935299999997</v>
      </c>
      <c r="L31" s="57">
        <v>4.2857927472679398</v>
      </c>
      <c r="M31" s="57">
        <v>0.262267997935692</v>
      </c>
      <c r="N31" s="56">
        <v>16999438.906800002</v>
      </c>
      <c r="O31" s="56">
        <v>252642252.87970001</v>
      </c>
      <c r="P31" s="56">
        <v>35938</v>
      </c>
      <c r="Q31" s="56">
        <v>35463</v>
      </c>
      <c r="R31" s="57">
        <v>1.3394241885909199</v>
      </c>
      <c r="S31" s="56">
        <v>25.463016675941901</v>
      </c>
      <c r="T31" s="56">
        <v>25.6414776189268</v>
      </c>
      <c r="U31" s="58">
        <v>-0.70086331582809203</v>
      </c>
    </row>
    <row r="32" spans="1:21" ht="12" thickBot="1">
      <c r="A32" s="82"/>
      <c r="B32" s="69" t="s">
        <v>30</v>
      </c>
      <c r="C32" s="70"/>
      <c r="D32" s="56">
        <v>139480.32380000001</v>
      </c>
      <c r="E32" s="56">
        <v>148059.10459999999</v>
      </c>
      <c r="F32" s="57">
        <v>94.205840415436398</v>
      </c>
      <c r="G32" s="56">
        <v>128996.6801</v>
      </c>
      <c r="H32" s="57">
        <v>8.1270647367613904</v>
      </c>
      <c r="I32" s="56">
        <v>31296.115399999999</v>
      </c>
      <c r="J32" s="57">
        <v>22.437656113327701</v>
      </c>
      <c r="K32" s="56">
        <v>33244.599300000002</v>
      </c>
      <c r="L32" s="57">
        <v>25.771670460223</v>
      </c>
      <c r="M32" s="57">
        <v>-5.8610539486936002E-2</v>
      </c>
      <c r="N32" s="56">
        <v>2018969.5101999999</v>
      </c>
      <c r="O32" s="56">
        <v>24787565.977600001</v>
      </c>
      <c r="P32" s="56">
        <v>25625</v>
      </c>
      <c r="Q32" s="56">
        <v>26537</v>
      </c>
      <c r="R32" s="57">
        <v>-3.4367110072728599</v>
      </c>
      <c r="S32" s="56">
        <v>5.4431345873170702</v>
      </c>
      <c r="T32" s="56">
        <v>5.3324181557824897</v>
      </c>
      <c r="U32" s="58">
        <v>2.0340564753360901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39.385800000000003</v>
      </c>
      <c r="O33" s="56">
        <v>364.68439999999998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221398.2501</v>
      </c>
      <c r="E34" s="56">
        <v>253176.9633</v>
      </c>
      <c r="F34" s="57">
        <v>87.448023396052804</v>
      </c>
      <c r="G34" s="56">
        <v>149709.23300000001</v>
      </c>
      <c r="H34" s="57">
        <v>47.885501557542497</v>
      </c>
      <c r="I34" s="56">
        <v>27930.558000000001</v>
      </c>
      <c r="J34" s="57">
        <v>12.615527894815999</v>
      </c>
      <c r="K34" s="56">
        <v>21579.325000000001</v>
      </c>
      <c r="L34" s="57">
        <v>14.414157742695799</v>
      </c>
      <c r="M34" s="57">
        <v>0.294320281102398</v>
      </c>
      <c r="N34" s="56">
        <v>3238272.2185999998</v>
      </c>
      <c r="O34" s="56">
        <v>39654063.169200003</v>
      </c>
      <c r="P34" s="56">
        <v>14873</v>
      </c>
      <c r="Q34" s="56">
        <v>15753</v>
      </c>
      <c r="R34" s="57">
        <v>-5.5862375420554802</v>
      </c>
      <c r="S34" s="56">
        <v>14.885917441000499</v>
      </c>
      <c r="T34" s="56">
        <v>14.8901603313655</v>
      </c>
      <c r="U34" s="58">
        <v>-2.8502713264384999E-2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171924</v>
      </c>
      <c r="E36" s="59"/>
      <c r="F36" s="59"/>
      <c r="G36" s="56">
        <v>71190.66</v>
      </c>
      <c r="H36" s="57">
        <v>141.497971784501</v>
      </c>
      <c r="I36" s="56">
        <v>-3340.28</v>
      </c>
      <c r="J36" s="57">
        <v>-1.9428817384425701</v>
      </c>
      <c r="K36" s="56">
        <v>2974.54</v>
      </c>
      <c r="L36" s="57">
        <v>4.1782728239912403</v>
      </c>
      <c r="M36" s="57">
        <v>-2.12295682693795</v>
      </c>
      <c r="N36" s="56">
        <v>2625025.2599999998</v>
      </c>
      <c r="O36" s="56">
        <v>32095273.510000002</v>
      </c>
      <c r="P36" s="56">
        <v>133</v>
      </c>
      <c r="Q36" s="56">
        <v>132</v>
      </c>
      <c r="R36" s="57">
        <v>0.75757575757575701</v>
      </c>
      <c r="S36" s="56">
        <v>1292.6616541353401</v>
      </c>
      <c r="T36" s="56">
        <v>1525.87446969697</v>
      </c>
      <c r="U36" s="58">
        <v>-18.041288284181999</v>
      </c>
    </row>
    <row r="37" spans="1:21" ht="12" thickBot="1">
      <c r="A37" s="82"/>
      <c r="B37" s="69" t="s">
        <v>35</v>
      </c>
      <c r="C37" s="70"/>
      <c r="D37" s="56">
        <v>374129.23</v>
      </c>
      <c r="E37" s="59"/>
      <c r="F37" s="59"/>
      <c r="G37" s="56">
        <v>332268.5</v>
      </c>
      <c r="H37" s="57">
        <v>12.5984647957901</v>
      </c>
      <c r="I37" s="56">
        <v>-40590.67</v>
      </c>
      <c r="J37" s="57">
        <v>-10.849371485890099</v>
      </c>
      <c r="K37" s="56">
        <v>-32186.49</v>
      </c>
      <c r="L37" s="57">
        <v>-9.6868917757777204</v>
      </c>
      <c r="M37" s="57">
        <v>0.26110893110743</v>
      </c>
      <c r="N37" s="56">
        <v>4701078.38</v>
      </c>
      <c r="O37" s="56">
        <v>84641294.799999997</v>
      </c>
      <c r="P37" s="56">
        <v>196</v>
      </c>
      <c r="Q37" s="56">
        <v>258</v>
      </c>
      <c r="R37" s="57">
        <v>-24.031007751937999</v>
      </c>
      <c r="S37" s="56">
        <v>1908.8226020408199</v>
      </c>
      <c r="T37" s="56">
        <v>1882.1384496124001</v>
      </c>
      <c r="U37" s="58">
        <v>1.39793778635499</v>
      </c>
    </row>
    <row r="38" spans="1:21" ht="12" thickBot="1">
      <c r="A38" s="82"/>
      <c r="B38" s="69" t="s">
        <v>36</v>
      </c>
      <c r="C38" s="70"/>
      <c r="D38" s="56">
        <v>754359.17</v>
      </c>
      <c r="E38" s="59"/>
      <c r="F38" s="59"/>
      <c r="G38" s="56">
        <v>318523.09000000003</v>
      </c>
      <c r="H38" s="57">
        <v>136.83029384149199</v>
      </c>
      <c r="I38" s="56">
        <v>-22191.439999999999</v>
      </c>
      <c r="J38" s="57">
        <v>-2.9417604879118802</v>
      </c>
      <c r="K38" s="56">
        <v>-15549.68</v>
      </c>
      <c r="L38" s="57">
        <v>-4.8818062137975602</v>
      </c>
      <c r="M38" s="57">
        <v>0.42713161942882399</v>
      </c>
      <c r="N38" s="56">
        <v>9623183.4800000004</v>
      </c>
      <c r="O38" s="56">
        <v>74122701.599999994</v>
      </c>
      <c r="P38" s="56">
        <v>280</v>
      </c>
      <c r="Q38" s="56">
        <v>254</v>
      </c>
      <c r="R38" s="57">
        <v>10.2362204724409</v>
      </c>
      <c r="S38" s="56">
        <v>2694.1398928571398</v>
      </c>
      <c r="T38" s="56">
        <v>2504.6744881889799</v>
      </c>
      <c r="U38" s="58">
        <v>7.0325006199747904</v>
      </c>
    </row>
    <row r="39" spans="1:21" ht="12" thickBot="1">
      <c r="A39" s="82"/>
      <c r="B39" s="69" t="s">
        <v>37</v>
      </c>
      <c r="C39" s="70"/>
      <c r="D39" s="56">
        <v>440679.81</v>
      </c>
      <c r="E39" s="59"/>
      <c r="F39" s="59"/>
      <c r="G39" s="56">
        <v>302283.93</v>
      </c>
      <c r="H39" s="57">
        <v>45.783406349123503</v>
      </c>
      <c r="I39" s="56">
        <v>-75484.23</v>
      </c>
      <c r="J39" s="57">
        <v>-17.1290420589044</v>
      </c>
      <c r="K39" s="56">
        <v>-48100.93</v>
      </c>
      <c r="L39" s="57">
        <v>-15.912499880493201</v>
      </c>
      <c r="M39" s="57">
        <v>0.56928836926853599</v>
      </c>
      <c r="N39" s="56">
        <v>5081949.5999999996</v>
      </c>
      <c r="O39" s="56">
        <v>57266896.579999998</v>
      </c>
      <c r="P39" s="56">
        <v>247</v>
      </c>
      <c r="Q39" s="56">
        <v>272</v>
      </c>
      <c r="R39" s="57">
        <v>-9.1911764705882408</v>
      </c>
      <c r="S39" s="56">
        <v>1784.1287854251</v>
      </c>
      <c r="T39" s="56">
        <v>1789.98702205882</v>
      </c>
      <c r="U39" s="58">
        <v>-0.32835278941628998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62.45</v>
      </c>
      <c r="O40" s="56">
        <v>1365.28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55031.623500000002</v>
      </c>
      <c r="E41" s="59"/>
      <c r="F41" s="59"/>
      <c r="G41" s="56">
        <v>151452.1372</v>
      </c>
      <c r="H41" s="57">
        <v>-63.664016555059902</v>
      </c>
      <c r="I41" s="56">
        <v>3737.6244000000002</v>
      </c>
      <c r="J41" s="57">
        <v>6.7917756415091004</v>
      </c>
      <c r="K41" s="56">
        <v>9334.3336999999992</v>
      </c>
      <c r="L41" s="57">
        <v>6.1632234926295899</v>
      </c>
      <c r="M41" s="57">
        <v>-0.59958316039204795</v>
      </c>
      <c r="N41" s="56">
        <v>955508.97349999996</v>
      </c>
      <c r="O41" s="56">
        <v>15628772.2106</v>
      </c>
      <c r="P41" s="56">
        <v>110</v>
      </c>
      <c r="Q41" s="56">
        <v>104</v>
      </c>
      <c r="R41" s="57">
        <v>5.7692307692307701</v>
      </c>
      <c r="S41" s="56">
        <v>500.28748636363599</v>
      </c>
      <c r="T41" s="56">
        <v>603.46811442307705</v>
      </c>
      <c r="U41" s="58">
        <v>-20.624267220716199</v>
      </c>
    </row>
    <row r="42" spans="1:21" ht="12" thickBot="1">
      <c r="A42" s="82"/>
      <c r="B42" s="69" t="s">
        <v>33</v>
      </c>
      <c r="C42" s="70"/>
      <c r="D42" s="56">
        <v>443971.6778</v>
      </c>
      <c r="E42" s="56">
        <v>1238471.5190000001</v>
      </c>
      <c r="F42" s="57">
        <v>35.848355895861303</v>
      </c>
      <c r="G42" s="56">
        <v>331538.3076</v>
      </c>
      <c r="H42" s="57">
        <v>33.912633207879701</v>
      </c>
      <c r="I42" s="56">
        <v>21660.460899999998</v>
      </c>
      <c r="J42" s="57">
        <v>4.8787933967620303</v>
      </c>
      <c r="K42" s="56">
        <v>21859.443800000001</v>
      </c>
      <c r="L42" s="57">
        <v>6.5933387783270501</v>
      </c>
      <c r="M42" s="57">
        <v>-9.1028345378120004E-3</v>
      </c>
      <c r="N42" s="56">
        <v>6878701.7237999998</v>
      </c>
      <c r="O42" s="56">
        <v>98005646.544699997</v>
      </c>
      <c r="P42" s="56">
        <v>2080</v>
      </c>
      <c r="Q42" s="56">
        <v>2144</v>
      </c>
      <c r="R42" s="57">
        <v>-2.98507462686567</v>
      </c>
      <c r="S42" s="56">
        <v>213.44792201923099</v>
      </c>
      <c r="T42" s="56">
        <v>240.24020872201501</v>
      </c>
      <c r="U42" s="58">
        <v>-12.5521422037411</v>
      </c>
    </row>
    <row r="43" spans="1:21" ht="12" thickBot="1">
      <c r="A43" s="82"/>
      <c r="B43" s="69" t="s">
        <v>38</v>
      </c>
      <c r="C43" s="70"/>
      <c r="D43" s="56">
        <v>217423.97</v>
      </c>
      <c r="E43" s="59"/>
      <c r="F43" s="59"/>
      <c r="G43" s="56">
        <v>117240.16</v>
      </c>
      <c r="H43" s="57">
        <v>85.451785463274703</v>
      </c>
      <c r="I43" s="56">
        <v>-46134.26</v>
      </c>
      <c r="J43" s="57">
        <v>-21.218571255046101</v>
      </c>
      <c r="K43" s="56">
        <v>-11698.48</v>
      </c>
      <c r="L43" s="57">
        <v>-9.9782190675959495</v>
      </c>
      <c r="M43" s="57">
        <v>2.9436114777304399</v>
      </c>
      <c r="N43" s="56">
        <v>2195875.59</v>
      </c>
      <c r="O43" s="56">
        <v>39974803.329999998</v>
      </c>
      <c r="P43" s="56">
        <v>127</v>
      </c>
      <c r="Q43" s="56">
        <v>149</v>
      </c>
      <c r="R43" s="57">
        <v>-14.7651006711409</v>
      </c>
      <c r="S43" s="56">
        <v>1711.99976377953</v>
      </c>
      <c r="T43" s="56">
        <v>1556.1758389261699</v>
      </c>
      <c r="U43" s="58">
        <v>9.1018660253401809</v>
      </c>
    </row>
    <row r="44" spans="1:21" ht="12" thickBot="1">
      <c r="A44" s="82"/>
      <c r="B44" s="69" t="s">
        <v>39</v>
      </c>
      <c r="C44" s="70"/>
      <c r="D44" s="56">
        <v>114688.91</v>
      </c>
      <c r="E44" s="59"/>
      <c r="F44" s="59"/>
      <c r="G44" s="56">
        <v>61554.71</v>
      </c>
      <c r="H44" s="57">
        <v>86.320283208222406</v>
      </c>
      <c r="I44" s="56">
        <v>7755.02</v>
      </c>
      <c r="J44" s="57">
        <v>6.7617871684367703</v>
      </c>
      <c r="K44" s="56">
        <v>7574.31</v>
      </c>
      <c r="L44" s="57">
        <v>12.305004767303799</v>
      </c>
      <c r="M44" s="57">
        <v>2.3858278839921001E-2</v>
      </c>
      <c r="N44" s="56">
        <v>1172060.51</v>
      </c>
      <c r="O44" s="56">
        <v>16799370</v>
      </c>
      <c r="P44" s="56">
        <v>74</v>
      </c>
      <c r="Q44" s="56">
        <v>91</v>
      </c>
      <c r="R44" s="57">
        <v>-18.6813186813187</v>
      </c>
      <c r="S44" s="56">
        <v>1549.8501351351399</v>
      </c>
      <c r="T44" s="56">
        <v>1298.02802197802</v>
      </c>
      <c r="U44" s="58">
        <v>16.248158931518599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5723.2119000000002</v>
      </c>
      <c r="E46" s="62"/>
      <c r="F46" s="62"/>
      <c r="G46" s="61">
        <v>57282.936000000002</v>
      </c>
      <c r="H46" s="63">
        <v>-90.008871228248495</v>
      </c>
      <c r="I46" s="61">
        <v>368.10629999999998</v>
      </c>
      <c r="J46" s="63">
        <v>6.4318132271146604</v>
      </c>
      <c r="K46" s="61">
        <v>3095.7305999999999</v>
      </c>
      <c r="L46" s="63">
        <v>5.4042806046114702</v>
      </c>
      <c r="M46" s="63">
        <v>-0.88109226946298203</v>
      </c>
      <c r="N46" s="61">
        <v>205137.25080000001</v>
      </c>
      <c r="O46" s="61">
        <v>5543286.4685000004</v>
      </c>
      <c r="P46" s="61">
        <v>18</v>
      </c>
      <c r="Q46" s="61">
        <v>10</v>
      </c>
      <c r="R46" s="63">
        <v>80</v>
      </c>
      <c r="S46" s="61">
        <v>317.95621666666699</v>
      </c>
      <c r="T46" s="61">
        <v>800.85545999999999</v>
      </c>
      <c r="U46" s="64">
        <v>-151.876018778896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155226</v>
      </c>
      <c r="D2" s="37">
        <v>829034.05169230804</v>
      </c>
      <c r="E2" s="37">
        <v>648291.29022136703</v>
      </c>
      <c r="F2" s="37">
        <v>180742.76147093999</v>
      </c>
      <c r="G2" s="37">
        <v>648291.29022136703</v>
      </c>
      <c r="H2" s="37">
        <v>0.21801608884700199</v>
      </c>
    </row>
    <row r="3" spans="1:8">
      <c r="A3" s="37">
        <v>2</v>
      </c>
      <c r="B3" s="37">
        <v>13</v>
      </c>
      <c r="C3" s="37">
        <v>14264</v>
      </c>
      <c r="D3" s="37">
        <v>132464.654908547</v>
      </c>
      <c r="E3" s="37">
        <v>106176.349338461</v>
      </c>
      <c r="F3" s="37">
        <v>26288.3055700855</v>
      </c>
      <c r="G3" s="37">
        <v>106176.349338461</v>
      </c>
      <c r="H3" s="37">
        <v>0.19845524519906699</v>
      </c>
    </row>
    <row r="4" spans="1:8">
      <c r="A4" s="37">
        <v>3</v>
      </c>
      <c r="B4" s="37">
        <v>14</v>
      </c>
      <c r="C4" s="37">
        <v>137201</v>
      </c>
      <c r="D4" s="37">
        <v>175131.64556128901</v>
      </c>
      <c r="E4" s="37">
        <v>123145.427579742</v>
      </c>
      <c r="F4" s="37">
        <v>51986.217981546601</v>
      </c>
      <c r="G4" s="37">
        <v>123145.427579742</v>
      </c>
      <c r="H4" s="37">
        <v>0.29684080118663397</v>
      </c>
    </row>
    <row r="5" spans="1:8">
      <c r="A5" s="37">
        <v>4</v>
      </c>
      <c r="B5" s="37">
        <v>15</v>
      </c>
      <c r="C5" s="37">
        <v>7080</v>
      </c>
      <c r="D5" s="37">
        <v>67874.732789796501</v>
      </c>
      <c r="E5" s="37">
        <v>56858.721249444097</v>
      </c>
      <c r="F5" s="37">
        <v>11016.0115403525</v>
      </c>
      <c r="G5" s="37">
        <v>56858.721249444097</v>
      </c>
      <c r="H5" s="37">
        <v>0.162299151504114</v>
      </c>
    </row>
    <row r="6" spans="1:8">
      <c r="A6" s="37">
        <v>5</v>
      </c>
      <c r="B6" s="37">
        <v>16</v>
      </c>
      <c r="C6" s="37">
        <v>3502</v>
      </c>
      <c r="D6" s="37">
        <v>173322.77024957299</v>
      </c>
      <c r="E6" s="37">
        <v>138984.25352051301</v>
      </c>
      <c r="F6" s="37">
        <v>34338.516729059796</v>
      </c>
      <c r="G6" s="37">
        <v>138984.25352051301</v>
      </c>
      <c r="H6" s="37">
        <v>0.19811890082079101</v>
      </c>
    </row>
    <row r="7" spans="1:8">
      <c r="A7" s="37">
        <v>6</v>
      </c>
      <c r="B7" s="37">
        <v>17</v>
      </c>
      <c r="C7" s="37">
        <v>36951</v>
      </c>
      <c r="D7" s="37">
        <v>328255.03474615398</v>
      </c>
      <c r="E7" s="37">
        <v>250016.763658974</v>
      </c>
      <c r="F7" s="37">
        <v>78238.271087179499</v>
      </c>
      <c r="G7" s="37">
        <v>250016.763658974</v>
      </c>
      <c r="H7" s="37">
        <v>0.23834598956778399</v>
      </c>
    </row>
    <row r="8" spans="1:8">
      <c r="A8" s="37">
        <v>7</v>
      </c>
      <c r="B8" s="37">
        <v>18</v>
      </c>
      <c r="C8" s="37">
        <v>57456</v>
      </c>
      <c r="D8" s="37">
        <v>154923.232222222</v>
      </c>
      <c r="E8" s="37">
        <v>123673.997282051</v>
      </c>
      <c r="F8" s="37">
        <v>31249.2349401709</v>
      </c>
      <c r="G8" s="37">
        <v>123673.997282051</v>
      </c>
      <c r="H8" s="37">
        <v>0.201707868419289</v>
      </c>
    </row>
    <row r="9" spans="1:8">
      <c r="A9" s="37">
        <v>8</v>
      </c>
      <c r="B9" s="37">
        <v>19</v>
      </c>
      <c r="C9" s="37">
        <v>25475</v>
      </c>
      <c r="D9" s="37">
        <v>125039.706293162</v>
      </c>
      <c r="E9" s="37">
        <v>130271.508213675</v>
      </c>
      <c r="F9" s="37">
        <v>-5231.8019205128203</v>
      </c>
      <c r="G9" s="37">
        <v>130271.508213675</v>
      </c>
      <c r="H9" s="37">
        <v>-4.1841124516452201E-2</v>
      </c>
    </row>
    <row r="10" spans="1:8">
      <c r="A10" s="37">
        <v>9</v>
      </c>
      <c r="B10" s="37">
        <v>21</v>
      </c>
      <c r="C10" s="37">
        <v>346641</v>
      </c>
      <c r="D10" s="37">
        <v>1253752.09286496</v>
      </c>
      <c r="E10" s="37">
        <v>1235517.3368666701</v>
      </c>
      <c r="F10" s="37">
        <v>18234.755998290599</v>
      </c>
      <c r="G10" s="37">
        <v>1235517.3368666701</v>
      </c>
      <c r="H10" s="37">
        <v>1.45441480034719E-2</v>
      </c>
    </row>
    <row r="11" spans="1:8">
      <c r="A11" s="37">
        <v>10</v>
      </c>
      <c r="B11" s="37">
        <v>22</v>
      </c>
      <c r="C11" s="37">
        <v>79028.471999999994</v>
      </c>
      <c r="D11" s="37">
        <v>862328.42304017104</v>
      </c>
      <c r="E11" s="37">
        <v>833811.98557435896</v>
      </c>
      <c r="F11" s="37">
        <v>28516.437465812</v>
      </c>
      <c r="G11" s="37">
        <v>833811.98557435896</v>
      </c>
      <c r="H11" s="37">
        <v>3.30691146248853E-2</v>
      </c>
    </row>
    <row r="12" spans="1:8">
      <c r="A12" s="37">
        <v>11</v>
      </c>
      <c r="B12" s="37">
        <v>23</v>
      </c>
      <c r="C12" s="37">
        <v>300712.353</v>
      </c>
      <c r="D12" s="37">
        <v>2169301.27612906</v>
      </c>
      <c r="E12" s="37">
        <v>1826040.84166581</v>
      </c>
      <c r="F12" s="37">
        <v>343260.43446324801</v>
      </c>
      <c r="G12" s="37">
        <v>1826040.84166581</v>
      </c>
      <c r="H12" s="37">
        <v>0.158235482660006</v>
      </c>
    </row>
    <row r="13" spans="1:8">
      <c r="A13" s="37">
        <v>12</v>
      </c>
      <c r="B13" s="37">
        <v>24</v>
      </c>
      <c r="C13" s="37">
        <v>17940</v>
      </c>
      <c r="D13" s="37">
        <v>505603.07394017099</v>
      </c>
      <c r="E13" s="37">
        <v>471433.80964786297</v>
      </c>
      <c r="F13" s="37">
        <v>34169.2642923077</v>
      </c>
      <c r="G13" s="37">
        <v>471433.80964786297</v>
      </c>
      <c r="H13" s="37">
        <v>6.7581203622885805E-2</v>
      </c>
    </row>
    <row r="14" spans="1:8">
      <c r="A14" s="37">
        <v>13</v>
      </c>
      <c r="B14" s="37">
        <v>25</v>
      </c>
      <c r="C14" s="37">
        <v>101592</v>
      </c>
      <c r="D14" s="37">
        <v>1164347.9412</v>
      </c>
      <c r="E14" s="37">
        <v>1033634.6705</v>
      </c>
      <c r="F14" s="37">
        <v>130713.27069999999</v>
      </c>
      <c r="G14" s="37">
        <v>1033634.6705</v>
      </c>
      <c r="H14" s="37">
        <v>0.11226306679881599</v>
      </c>
    </row>
    <row r="15" spans="1:8">
      <c r="A15" s="37">
        <v>14</v>
      </c>
      <c r="B15" s="37">
        <v>26</v>
      </c>
      <c r="C15" s="37">
        <v>86986</v>
      </c>
      <c r="D15" s="37">
        <v>422492.45591668598</v>
      </c>
      <c r="E15" s="37">
        <v>362438.45416251401</v>
      </c>
      <c r="F15" s="37">
        <v>60054.001754171397</v>
      </c>
      <c r="G15" s="37">
        <v>362438.45416251401</v>
      </c>
      <c r="H15" s="37">
        <v>0.14214218718739399</v>
      </c>
    </row>
    <row r="16" spans="1:8">
      <c r="A16" s="37">
        <v>15</v>
      </c>
      <c r="B16" s="37">
        <v>27</v>
      </c>
      <c r="C16" s="37">
        <v>244031.723</v>
      </c>
      <c r="D16" s="37">
        <v>1780267.23362275</v>
      </c>
      <c r="E16" s="37">
        <v>1752753.07235716</v>
      </c>
      <c r="F16" s="37">
        <v>27514.1612655926</v>
      </c>
      <c r="G16" s="37">
        <v>1752753.07235716</v>
      </c>
      <c r="H16" s="37">
        <v>1.5455073679923201E-2</v>
      </c>
    </row>
    <row r="17" spans="1:8">
      <c r="A17" s="37">
        <v>16</v>
      </c>
      <c r="B17" s="37">
        <v>29</v>
      </c>
      <c r="C17" s="37">
        <v>239893</v>
      </c>
      <c r="D17" s="37">
        <v>2957083.81076496</v>
      </c>
      <c r="E17" s="37">
        <v>2638012.8619222199</v>
      </c>
      <c r="F17" s="37">
        <v>319070.94884273497</v>
      </c>
      <c r="G17" s="37">
        <v>2638012.8619222199</v>
      </c>
      <c r="H17" s="37">
        <v>0.107900542988058</v>
      </c>
    </row>
    <row r="18" spans="1:8">
      <c r="A18" s="37">
        <v>17</v>
      </c>
      <c r="B18" s="37">
        <v>31</v>
      </c>
      <c r="C18" s="37">
        <v>42131.275000000001</v>
      </c>
      <c r="D18" s="37">
        <v>376328.02274666098</v>
      </c>
      <c r="E18" s="37">
        <v>326818.85089677002</v>
      </c>
      <c r="F18" s="37">
        <v>49509.171849890197</v>
      </c>
      <c r="G18" s="37">
        <v>326818.85089677002</v>
      </c>
      <c r="H18" s="37">
        <v>0.13155855758107901</v>
      </c>
    </row>
    <row r="19" spans="1:8">
      <c r="A19" s="37">
        <v>18</v>
      </c>
      <c r="B19" s="37">
        <v>32</v>
      </c>
      <c r="C19" s="37">
        <v>18350.02</v>
      </c>
      <c r="D19" s="37">
        <v>355720.90914381703</v>
      </c>
      <c r="E19" s="37">
        <v>327302.32394019398</v>
      </c>
      <c r="F19" s="37">
        <v>28418.585203622901</v>
      </c>
      <c r="G19" s="37">
        <v>327302.32394019398</v>
      </c>
      <c r="H19" s="37">
        <v>7.9890117429485694E-2</v>
      </c>
    </row>
    <row r="20" spans="1:8">
      <c r="A20" s="37">
        <v>19</v>
      </c>
      <c r="B20" s="37">
        <v>33</v>
      </c>
      <c r="C20" s="37">
        <v>85427.667000000001</v>
      </c>
      <c r="D20" s="37">
        <v>956921.54096345999</v>
      </c>
      <c r="E20" s="37">
        <v>775851.18076796399</v>
      </c>
      <c r="F20" s="37">
        <v>181070.36019549501</v>
      </c>
      <c r="G20" s="37">
        <v>775851.18076796399</v>
      </c>
      <c r="H20" s="37">
        <v>0.18922174122362001</v>
      </c>
    </row>
    <row r="21" spans="1:8">
      <c r="A21" s="37">
        <v>20</v>
      </c>
      <c r="B21" s="37">
        <v>34</v>
      </c>
      <c r="C21" s="37">
        <v>50574.559000000001</v>
      </c>
      <c r="D21" s="37">
        <v>292310.30337295198</v>
      </c>
      <c r="E21" s="37">
        <v>221027.302739473</v>
      </c>
      <c r="F21" s="37">
        <v>71283.000633479096</v>
      </c>
      <c r="G21" s="37">
        <v>221027.302739473</v>
      </c>
      <c r="H21" s="37">
        <v>0.24386071859578201</v>
      </c>
    </row>
    <row r="22" spans="1:8">
      <c r="A22" s="37">
        <v>21</v>
      </c>
      <c r="B22" s="37">
        <v>35</v>
      </c>
      <c r="C22" s="37">
        <v>38245.809000000001</v>
      </c>
      <c r="D22" s="37">
        <v>1208522.9731938101</v>
      </c>
      <c r="E22" s="37">
        <v>1127488.03150354</v>
      </c>
      <c r="F22" s="37">
        <v>81034.941690265507</v>
      </c>
      <c r="G22" s="37">
        <v>1127488.03150354</v>
      </c>
      <c r="H22" s="37">
        <v>6.7052876517615295E-2</v>
      </c>
    </row>
    <row r="23" spans="1:8">
      <c r="A23" s="37">
        <v>22</v>
      </c>
      <c r="B23" s="37">
        <v>36</v>
      </c>
      <c r="C23" s="37">
        <v>144956.921</v>
      </c>
      <c r="D23" s="37">
        <v>648986.54910177004</v>
      </c>
      <c r="E23" s="37">
        <v>548948.98708079394</v>
      </c>
      <c r="F23" s="37">
        <v>100037.56202097599</v>
      </c>
      <c r="G23" s="37">
        <v>548948.98708079394</v>
      </c>
      <c r="H23" s="37">
        <v>0.15414427642519399</v>
      </c>
    </row>
    <row r="24" spans="1:8">
      <c r="A24" s="37">
        <v>23</v>
      </c>
      <c r="B24" s="37">
        <v>37</v>
      </c>
      <c r="C24" s="37">
        <v>140207.092</v>
      </c>
      <c r="D24" s="37">
        <v>1102162.4223380501</v>
      </c>
      <c r="E24" s="37">
        <v>983520.04173520301</v>
      </c>
      <c r="F24" s="37">
        <v>118642.38060285</v>
      </c>
      <c r="G24" s="37">
        <v>983520.04173520301</v>
      </c>
      <c r="H24" s="37">
        <v>0.107645096764567</v>
      </c>
    </row>
    <row r="25" spans="1:8">
      <c r="A25" s="37">
        <v>24</v>
      </c>
      <c r="B25" s="37">
        <v>38</v>
      </c>
      <c r="C25" s="37">
        <v>195112.47399999999</v>
      </c>
      <c r="D25" s="37">
        <v>915089.70093982294</v>
      </c>
      <c r="E25" s="37">
        <v>869070.16242300905</v>
      </c>
      <c r="F25" s="37">
        <v>46019.538516814202</v>
      </c>
      <c r="G25" s="37">
        <v>869070.16242300905</v>
      </c>
      <c r="H25" s="37">
        <v>5.0289647528051901E-2</v>
      </c>
    </row>
    <row r="26" spans="1:8">
      <c r="A26" s="37">
        <v>25</v>
      </c>
      <c r="B26" s="37">
        <v>39</v>
      </c>
      <c r="C26" s="37">
        <v>75212.687000000005</v>
      </c>
      <c r="D26" s="37">
        <v>139480.18780991601</v>
      </c>
      <c r="E26" s="37">
        <v>108184.23402072499</v>
      </c>
      <c r="F26" s="37">
        <v>31295.953789191499</v>
      </c>
      <c r="G26" s="37">
        <v>108184.23402072499</v>
      </c>
      <c r="H26" s="37">
        <v>0.22437562123046201</v>
      </c>
    </row>
    <row r="27" spans="1:8">
      <c r="A27" s="37">
        <v>26</v>
      </c>
      <c r="B27" s="37">
        <v>42</v>
      </c>
      <c r="C27" s="37">
        <v>11449.538</v>
      </c>
      <c r="D27" s="37">
        <v>221398.2481</v>
      </c>
      <c r="E27" s="37">
        <v>193467.68520000001</v>
      </c>
      <c r="F27" s="37">
        <v>27930.562900000001</v>
      </c>
      <c r="G27" s="37">
        <v>193467.68520000001</v>
      </c>
      <c r="H27" s="37">
        <v>0.126155302219846</v>
      </c>
    </row>
    <row r="28" spans="1:8">
      <c r="A28" s="37">
        <v>27</v>
      </c>
      <c r="B28" s="37">
        <v>75</v>
      </c>
      <c r="C28" s="37">
        <v>111</v>
      </c>
      <c r="D28" s="37">
        <v>55031.623931623901</v>
      </c>
      <c r="E28" s="37">
        <v>51294</v>
      </c>
      <c r="F28" s="37">
        <v>3737.6239316239298</v>
      </c>
      <c r="G28" s="37">
        <v>51294</v>
      </c>
      <c r="H28" s="37">
        <v>6.7917747371363801E-2</v>
      </c>
    </row>
    <row r="29" spans="1:8">
      <c r="A29" s="37">
        <v>28</v>
      </c>
      <c r="B29" s="37">
        <v>76</v>
      </c>
      <c r="C29" s="37">
        <v>2521</v>
      </c>
      <c r="D29" s="37">
        <v>443971.67025291099</v>
      </c>
      <c r="E29" s="37">
        <v>422311.22187777801</v>
      </c>
      <c r="F29" s="37">
        <v>18539.060695726501</v>
      </c>
      <c r="G29" s="37">
        <v>422311.22187777801</v>
      </c>
      <c r="H29" s="37">
        <v>4.2052963168137301E-2</v>
      </c>
    </row>
    <row r="30" spans="1:8">
      <c r="A30" s="37">
        <v>29</v>
      </c>
      <c r="B30" s="37">
        <v>99</v>
      </c>
      <c r="C30" s="37">
        <v>18</v>
      </c>
      <c r="D30" s="37">
        <v>5723.2117842825801</v>
      </c>
      <c r="E30" s="37">
        <v>5355.1059708040202</v>
      </c>
      <c r="F30" s="37">
        <v>368.10581347855702</v>
      </c>
      <c r="G30" s="37">
        <v>5355.1059708040202</v>
      </c>
      <c r="H30" s="37">
        <v>6.4318048563128602E-2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133</v>
      </c>
      <c r="D34" s="34">
        <v>171924</v>
      </c>
      <c r="E34" s="34">
        <v>175264.28</v>
      </c>
      <c r="F34" s="30"/>
      <c r="G34" s="30"/>
      <c r="H34" s="30"/>
    </row>
    <row r="35" spans="1:8">
      <c r="A35" s="30"/>
      <c r="B35" s="33">
        <v>71</v>
      </c>
      <c r="C35" s="34">
        <v>176</v>
      </c>
      <c r="D35" s="34">
        <v>374129.23</v>
      </c>
      <c r="E35" s="34">
        <v>414719.9</v>
      </c>
      <c r="F35" s="30"/>
      <c r="G35" s="30"/>
      <c r="H35" s="30"/>
    </row>
    <row r="36" spans="1:8">
      <c r="A36" s="30"/>
      <c r="B36" s="33">
        <v>72</v>
      </c>
      <c r="C36" s="34">
        <v>266</v>
      </c>
      <c r="D36" s="34">
        <v>754359.17</v>
      </c>
      <c r="E36" s="34">
        <v>776550.61</v>
      </c>
      <c r="F36" s="30"/>
      <c r="G36" s="30"/>
      <c r="H36" s="30"/>
    </row>
    <row r="37" spans="1:8">
      <c r="A37" s="30"/>
      <c r="B37" s="33">
        <v>73</v>
      </c>
      <c r="C37" s="34">
        <v>225</v>
      </c>
      <c r="D37" s="34">
        <v>440679.81</v>
      </c>
      <c r="E37" s="34">
        <v>516164.04</v>
      </c>
      <c r="F37" s="30"/>
      <c r="G37" s="30"/>
      <c r="H37" s="30"/>
    </row>
    <row r="38" spans="1:8">
      <c r="A38" s="30"/>
      <c r="B38" s="33">
        <v>77</v>
      </c>
      <c r="C38" s="34">
        <v>119</v>
      </c>
      <c r="D38" s="34">
        <v>217423.97</v>
      </c>
      <c r="E38" s="34">
        <v>263558.23</v>
      </c>
      <c r="F38" s="30"/>
      <c r="G38" s="30"/>
      <c r="H38" s="30"/>
    </row>
    <row r="39" spans="1:8">
      <c r="A39" s="30"/>
      <c r="B39" s="33">
        <v>78</v>
      </c>
      <c r="C39" s="34">
        <v>70</v>
      </c>
      <c r="D39" s="34">
        <v>114688.91</v>
      </c>
      <c r="E39" s="34">
        <v>106933.89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2016-07-18T00:53:04Z</dcterms:modified>
</cp:coreProperties>
</file>