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<sst xmlns="http://schemas.openxmlformats.org/spreadsheetml/2006/main" count="120" uniqueCount="79">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</sst>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791" Type="http://schemas.openxmlformats.org/officeDocument/2006/relationships/hyperlink" Target="cid:fb743ebb2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15653313.145000001</v>
      </c>
      <c r="F3" s="25">
        <f>RA!I7</f>
        <v>2039755.2420000001</v>
      </c>
      <c r="G3" s="16">
        <f>SUM(G4:G42)</f>
        <v>13613557.903000005</v>
      </c>
      <c r="H3" s="27">
        <f>RA!J7</f>
        <v>13.0308211629405</v>
      </c>
      <c r="I3" s="20">
        <f>SUM(I4:I42)</f>
        <v>15653316.717012573</v>
      </c>
      <c r="J3" s="21">
        <f>SUM(J4:J42)</f>
        <v>13613557.846514676</v>
      </c>
      <c r="K3" s="22">
        <f>E3-I3</f>
        <v>-3.5720125716179609</v>
      </c>
      <c r="L3" s="22">
        <f>G3-J3</f>
        <v>5.6485328823328018E-2</v>
      </c>
    </row>
    <row r="4" spans="1:13">
      <c r="A4" s="70">
        <f>RA!A8</f>
        <v>42571</v>
      </c>
      <c r="B4" s="12">
        <v>12</v>
      </c>
      <c r="C4" s="65" t="s">
        <v>6</v>
      </c>
      <c r="D4" s="65"/>
      <c r="E4" s="15">
        <f>VLOOKUP(C4,RA!B8:D35,3,0)</f>
        <v>598772.3996</v>
      </c>
      <c r="F4" s="25">
        <f>VLOOKUP(C4,RA!B8:I38,8,0)</f>
        <v>165423.17499999999</v>
      </c>
      <c r="G4" s="16">
        <f t="shared" ref="G4:G42" si="0">E4-F4</f>
        <v>433349.22460000002</v>
      </c>
      <c r="H4" s="27">
        <f>RA!J8</f>
        <v>27.627054137850699</v>
      </c>
      <c r="I4" s="20">
        <f>VLOOKUP(B4,RMS!B:D,3,FALSE)</f>
        <v>598773.46766752098</v>
      </c>
      <c r="J4" s="21">
        <f>VLOOKUP(B4,RMS!B:E,4,FALSE)</f>
        <v>433349.23514273501</v>
      </c>
      <c r="K4" s="22">
        <f t="shared" ref="K4:K42" si="1">E4-I4</f>
        <v>-1.0680675209732726</v>
      </c>
      <c r="L4" s="22">
        <f t="shared" ref="L4:L42" si="2">G4-J4</f>
        <v>-1.0542734991759062E-2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91346.570099999997</v>
      </c>
      <c r="F5" s="25">
        <f>VLOOKUP(C5,RA!B9:I39,8,0)</f>
        <v>20296.764800000001</v>
      </c>
      <c r="G5" s="16">
        <f t="shared" si="0"/>
        <v>71049.805299999993</v>
      </c>
      <c r="H5" s="27">
        <f>RA!J9</f>
        <v>22.219514950348401</v>
      </c>
      <c r="I5" s="20">
        <f>VLOOKUP(B5,RMS!B:D,3,FALSE)</f>
        <v>91346.596706837605</v>
      </c>
      <c r="J5" s="21">
        <f>VLOOKUP(B5,RMS!B:E,4,FALSE)</f>
        <v>71049.793243589695</v>
      </c>
      <c r="K5" s="22">
        <f t="shared" si="1"/>
        <v>-2.6606837607687339E-2</v>
      </c>
      <c r="L5" s="22">
        <f t="shared" si="2"/>
        <v>1.2056410298100673E-2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134556.1329</v>
      </c>
      <c r="F6" s="25">
        <f>VLOOKUP(C6,RA!B10:I40,8,0)</f>
        <v>43961.976600000002</v>
      </c>
      <c r="G6" s="16">
        <f t="shared" si="0"/>
        <v>90594.156300000002</v>
      </c>
      <c r="H6" s="27">
        <f>RA!J10</f>
        <v>32.671849028740901</v>
      </c>
      <c r="I6" s="20">
        <f>VLOOKUP(B6,RMS!B:D,3,FALSE)</f>
        <v>134558.39739706501</v>
      </c>
      <c r="J6" s="21">
        <f>VLOOKUP(B6,RMS!B:E,4,FALSE)</f>
        <v>90594.158408750198</v>
      </c>
      <c r="K6" s="22">
        <f>E6-I6</f>
        <v>-2.2644970650144387</v>
      </c>
      <c r="L6" s="22">
        <f t="shared" si="2"/>
        <v>-2.1087501954752952E-3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45038.025900000001</v>
      </c>
      <c r="F7" s="25">
        <f>VLOOKUP(C7,RA!B11:I41,8,0)</f>
        <v>9531.7947000000004</v>
      </c>
      <c r="G7" s="16">
        <f t="shared" si="0"/>
        <v>35506.231200000002</v>
      </c>
      <c r="H7" s="27">
        <f>RA!J11</f>
        <v>21.1638820963509</v>
      </c>
      <c r="I7" s="20">
        <f>VLOOKUP(B7,RMS!B:D,3,FALSE)</f>
        <v>45038.058088034202</v>
      </c>
      <c r="J7" s="21">
        <f>VLOOKUP(B7,RMS!B:E,4,FALSE)</f>
        <v>35506.230782051302</v>
      </c>
      <c r="K7" s="22">
        <f t="shared" si="1"/>
        <v>-3.2188034201681148E-2</v>
      </c>
      <c r="L7" s="22">
        <f t="shared" si="2"/>
        <v>4.1794870048761368E-4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128586.2531</v>
      </c>
      <c r="F8" s="25">
        <f>VLOOKUP(C8,RA!B12:I42,8,0)</f>
        <v>25865.192899999998</v>
      </c>
      <c r="G8" s="16">
        <f t="shared" si="0"/>
        <v>102721.06020000001</v>
      </c>
      <c r="H8" s="27">
        <f>RA!J12</f>
        <v>20.1150529519551</v>
      </c>
      <c r="I8" s="20">
        <f>VLOOKUP(B8,RMS!B:D,3,FALSE)</f>
        <v>128586.25701453</v>
      </c>
      <c r="J8" s="21">
        <f>VLOOKUP(B8,RMS!B:E,4,FALSE)</f>
        <v>102721.05824786299</v>
      </c>
      <c r="K8" s="22">
        <f t="shared" si="1"/>
        <v>-3.9145299961091951E-3</v>
      </c>
      <c r="L8" s="22">
        <f t="shared" si="2"/>
        <v>1.9521370122674853E-3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226038.07029999999</v>
      </c>
      <c r="F9" s="25">
        <f>VLOOKUP(C9,RA!B13:I43,8,0)</f>
        <v>71314.123999999996</v>
      </c>
      <c r="G9" s="16">
        <f t="shared" si="0"/>
        <v>154723.94630000001</v>
      </c>
      <c r="H9" s="27">
        <f>RA!J13</f>
        <v>31.549607508748899</v>
      </c>
      <c r="I9" s="20">
        <f>VLOOKUP(B9,RMS!B:D,3,FALSE)</f>
        <v>226038.24858974401</v>
      </c>
      <c r="J9" s="21">
        <f>VLOOKUP(B9,RMS!B:E,4,FALSE)</f>
        <v>154723.94563247901</v>
      </c>
      <c r="K9" s="22">
        <f t="shared" si="1"/>
        <v>-0.17828974401345477</v>
      </c>
      <c r="L9" s="22">
        <f t="shared" si="2"/>
        <v>6.6752100246958435E-4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103926.9261</v>
      </c>
      <c r="F10" s="25">
        <f>VLOOKUP(C10,RA!B14:I43,8,0)</f>
        <v>22457.2654</v>
      </c>
      <c r="G10" s="16">
        <f t="shared" si="0"/>
        <v>81469.660699999993</v>
      </c>
      <c r="H10" s="27">
        <f>RA!J14</f>
        <v>21.608707428132</v>
      </c>
      <c r="I10" s="20">
        <f>VLOOKUP(B10,RMS!B:D,3,FALSE)</f>
        <v>103926.926088889</v>
      </c>
      <c r="J10" s="21">
        <f>VLOOKUP(B10,RMS!B:E,4,FALSE)</f>
        <v>81469.656585470104</v>
      </c>
      <c r="K10" s="22">
        <f t="shared" si="1"/>
        <v>1.1110998457297683E-5</v>
      </c>
      <c r="L10" s="22">
        <f t="shared" si="2"/>
        <v>4.1145298891933635E-3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79947.059599999993</v>
      </c>
      <c r="F11" s="25">
        <f>VLOOKUP(C11,RA!B15:I44,8,0)</f>
        <v>23208.840899999999</v>
      </c>
      <c r="G11" s="16">
        <f t="shared" si="0"/>
        <v>56738.218699999998</v>
      </c>
      <c r="H11" s="27">
        <f>RA!J15</f>
        <v>29.030262046060301</v>
      </c>
      <c r="I11" s="20">
        <f>VLOOKUP(B11,RMS!B:D,3,FALSE)</f>
        <v>79947.117796581195</v>
      </c>
      <c r="J11" s="21">
        <f>VLOOKUP(B11,RMS!B:E,4,FALSE)</f>
        <v>56738.219864102597</v>
      </c>
      <c r="K11" s="22">
        <f t="shared" si="1"/>
        <v>-5.8196581201627851E-2</v>
      </c>
      <c r="L11" s="22">
        <f t="shared" si="2"/>
        <v>-1.1641025994322263E-3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943798.19929999998</v>
      </c>
      <c r="F12" s="25">
        <f>VLOOKUP(C12,RA!B16:I45,8,0)</f>
        <v>67353.91</v>
      </c>
      <c r="G12" s="16">
        <f t="shared" si="0"/>
        <v>876444.28929999995</v>
      </c>
      <c r="H12" s="27">
        <f>RA!J16</f>
        <v>7.1364736709558603</v>
      </c>
      <c r="I12" s="20">
        <f>VLOOKUP(B12,RMS!B:D,3,FALSE)</f>
        <v>943796.90677264903</v>
      </c>
      <c r="J12" s="21">
        <f>VLOOKUP(B12,RMS!B:E,4,FALSE)</f>
        <v>876444.28956666705</v>
      </c>
      <c r="K12" s="22">
        <f t="shared" si="1"/>
        <v>1.2925273509463295</v>
      </c>
      <c r="L12" s="22">
        <f t="shared" si="2"/>
        <v>-2.6666710618883371E-4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390158.54560000001</v>
      </c>
      <c r="F13" s="25">
        <f>VLOOKUP(C13,RA!B17:I46,8,0)</f>
        <v>60502.243199999997</v>
      </c>
      <c r="G13" s="16">
        <f t="shared" si="0"/>
        <v>329656.30240000004</v>
      </c>
      <c r="H13" s="27">
        <f>RA!J17</f>
        <v>15.507091638082001</v>
      </c>
      <c r="I13" s="20">
        <f>VLOOKUP(B13,RMS!B:D,3,FALSE)</f>
        <v>390158.45380427397</v>
      </c>
      <c r="J13" s="21">
        <f>VLOOKUP(B13,RMS!B:E,4,FALSE)</f>
        <v>329656.30245897401</v>
      </c>
      <c r="K13" s="22">
        <f t="shared" si="1"/>
        <v>9.1795726038981229E-2</v>
      </c>
      <c r="L13" s="22">
        <f t="shared" si="2"/>
        <v>-5.8973964769393206E-5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1709409.5671999999</v>
      </c>
      <c r="F14" s="25">
        <f>VLOOKUP(C14,RA!B18:I47,8,0)</f>
        <v>294016.8762</v>
      </c>
      <c r="G14" s="16">
        <f t="shared" si="0"/>
        <v>1415392.6909999999</v>
      </c>
      <c r="H14" s="27">
        <f>RA!J18</f>
        <v>17.199908192955601</v>
      </c>
      <c r="I14" s="20">
        <f>VLOOKUP(B14,RMS!B:D,3,FALSE)</f>
        <v>1709408.75873761</v>
      </c>
      <c r="J14" s="21">
        <f>VLOOKUP(B14,RMS!B:E,4,FALSE)</f>
        <v>1415392.68430769</v>
      </c>
      <c r="K14" s="22">
        <f t="shared" si="1"/>
        <v>0.80846238997764885</v>
      </c>
      <c r="L14" s="22">
        <f t="shared" si="2"/>
        <v>6.6923098638653755E-3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481900.36739999999</v>
      </c>
      <c r="F15" s="25">
        <f>VLOOKUP(C15,RA!B19:I48,8,0)</f>
        <v>36899.246200000001</v>
      </c>
      <c r="G15" s="16">
        <f t="shared" si="0"/>
        <v>445001.12119999999</v>
      </c>
      <c r="H15" s="27">
        <f>RA!J19</f>
        <v>7.6570280282380203</v>
      </c>
      <c r="I15" s="20">
        <f>VLOOKUP(B15,RMS!B:D,3,FALSE)</f>
        <v>481900.35261965799</v>
      </c>
      <c r="J15" s="21">
        <f>VLOOKUP(B15,RMS!B:E,4,FALSE)</f>
        <v>445001.12045812001</v>
      </c>
      <c r="K15" s="22">
        <f t="shared" si="1"/>
        <v>1.478034199681133E-2</v>
      </c>
      <c r="L15" s="22">
        <f t="shared" si="2"/>
        <v>7.4187997961416841E-4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933664.32059999998</v>
      </c>
      <c r="F16" s="25">
        <f>VLOOKUP(C16,RA!B20:I49,8,0)</f>
        <v>106622.97870000001</v>
      </c>
      <c r="G16" s="16">
        <f t="shared" si="0"/>
        <v>827041.3419</v>
      </c>
      <c r="H16" s="27">
        <f>RA!J20</f>
        <v>11.419840765841901</v>
      </c>
      <c r="I16" s="20">
        <f>VLOOKUP(B16,RMS!B:D,3,FALSE)</f>
        <v>933664.35629999998</v>
      </c>
      <c r="J16" s="21">
        <f>VLOOKUP(B16,RMS!B:E,4,FALSE)</f>
        <v>827041.3419</v>
      </c>
      <c r="K16" s="22">
        <f t="shared" si="1"/>
        <v>-3.5700000007636845E-2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312682.05619999999</v>
      </c>
      <c r="F17" s="25">
        <f>VLOOKUP(C17,RA!B21:I50,8,0)</f>
        <v>53463.931499999999</v>
      </c>
      <c r="G17" s="16">
        <f t="shared" si="0"/>
        <v>259218.12469999999</v>
      </c>
      <c r="H17" s="27">
        <f>RA!J21</f>
        <v>17.098496840446501</v>
      </c>
      <c r="I17" s="20">
        <f>VLOOKUP(B17,RMS!B:D,3,FALSE)</f>
        <v>312681.42383989901</v>
      </c>
      <c r="J17" s="21">
        <f>VLOOKUP(B17,RMS!B:E,4,FALSE)</f>
        <v>259218.124704924</v>
      </c>
      <c r="K17" s="22">
        <f t="shared" si="1"/>
        <v>0.63236010097898543</v>
      </c>
      <c r="L17" s="22">
        <f t="shared" si="2"/>
        <v>-4.9240188673138618E-6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1412075.0297999999</v>
      </c>
      <c r="F18" s="25">
        <f>VLOOKUP(C18,RA!B22:I51,8,0)</f>
        <v>87165.4084</v>
      </c>
      <c r="G18" s="16">
        <f t="shared" si="0"/>
        <v>1324909.6213999998</v>
      </c>
      <c r="H18" s="27">
        <f>RA!J22</f>
        <v>6.1728595549448801</v>
      </c>
      <c r="I18" s="20">
        <f>VLOOKUP(B18,RMS!B:D,3,FALSE)</f>
        <v>1412076.4880387201</v>
      </c>
      <c r="J18" s="21">
        <f>VLOOKUP(B18,RMS!B:E,4,FALSE)</f>
        <v>1324909.6229090099</v>
      </c>
      <c r="K18" s="22">
        <f t="shared" si="1"/>
        <v>-1.4582387201953679</v>
      </c>
      <c r="L18" s="22">
        <f t="shared" si="2"/>
        <v>-1.5090100932866335E-3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2085485.6388000001</v>
      </c>
      <c r="F19" s="25">
        <f>VLOOKUP(C19,RA!B23:I52,8,0)</f>
        <v>347518.1433</v>
      </c>
      <c r="G19" s="16">
        <f t="shared" si="0"/>
        <v>1737967.4955000002</v>
      </c>
      <c r="H19" s="27">
        <f>RA!J23</f>
        <v>16.663655545475901</v>
      </c>
      <c r="I19" s="20">
        <f>VLOOKUP(B19,RMS!B:D,3,FALSE)</f>
        <v>2085486.32918291</v>
      </c>
      <c r="J19" s="21">
        <f>VLOOKUP(B19,RMS!B:E,4,FALSE)</f>
        <v>1737967.5226453</v>
      </c>
      <c r="K19" s="22">
        <f t="shared" si="1"/>
        <v>-0.69038290996104479</v>
      </c>
      <c r="L19" s="22">
        <f t="shared" si="2"/>
        <v>-2.7145299827679992E-2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276352.5097</v>
      </c>
      <c r="F20" s="25">
        <f>VLOOKUP(C20,RA!B24:I53,8,0)</f>
        <v>41970.677799999998</v>
      </c>
      <c r="G20" s="16">
        <f t="shared" si="0"/>
        <v>234381.83189999999</v>
      </c>
      <c r="H20" s="27">
        <f>RA!J24</f>
        <v>15.187369872472701</v>
      </c>
      <c r="I20" s="20">
        <f>VLOOKUP(B20,RMS!B:D,3,FALSE)</f>
        <v>276352.56294721301</v>
      </c>
      <c r="J20" s="21">
        <f>VLOOKUP(B20,RMS!B:E,4,FALSE)</f>
        <v>234381.838573791</v>
      </c>
      <c r="K20" s="22">
        <f t="shared" si="1"/>
        <v>-5.3247213014401495E-2</v>
      </c>
      <c r="L20" s="22">
        <f t="shared" si="2"/>
        <v>-6.6737910092342645E-3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262851.24810000003</v>
      </c>
      <c r="F21" s="25">
        <f>VLOOKUP(C21,RA!B25:I54,8,0)</f>
        <v>23595.1852</v>
      </c>
      <c r="G21" s="16">
        <f t="shared" si="0"/>
        <v>239256.06290000002</v>
      </c>
      <c r="H21" s="27">
        <f>RA!J25</f>
        <v>8.9766304594541495</v>
      </c>
      <c r="I21" s="20">
        <f>VLOOKUP(B21,RMS!B:D,3,FALSE)</f>
        <v>262851.24451139802</v>
      </c>
      <c r="J21" s="21">
        <f>VLOOKUP(B21,RMS!B:E,4,FALSE)</f>
        <v>239256.07115004701</v>
      </c>
      <c r="K21" s="22">
        <f t="shared" si="1"/>
        <v>3.5886020050384104E-3</v>
      </c>
      <c r="L21" s="22">
        <f t="shared" si="2"/>
        <v>-8.2500469870865345E-3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660914.9155</v>
      </c>
      <c r="F22" s="25">
        <f>VLOOKUP(C22,RA!B26:I55,8,0)</f>
        <v>139848.57070000001</v>
      </c>
      <c r="G22" s="16">
        <f t="shared" si="0"/>
        <v>521066.34479999996</v>
      </c>
      <c r="H22" s="27">
        <f>RA!J26</f>
        <v>21.159844848440301</v>
      </c>
      <c r="I22" s="20">
        <f>VLOOKUP(B22,RMS!B:D,3,FALSE)</f>
        <v>660914.76141303196</v>
      </c>
      <c r="J22" s="21">
        <f>VLOOKUP(B22,RMS!B:E,4,FALSE)</f>
        <v>521066.33516192902</v>
      </c>
      <c r="K22" s="22">
        <f t="shared" si="1"/>
        <v>0.15408696804661304</v>
      </c>
      <c r="L22" s="22">
        <f t="shared" si="2"/>
        <v>9.6380709437653422E-3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233567.9258</v>
      </c>
      <c r="F23" s="25">
        <f>VLOOKUP(C23,RA!B27:I56,8,0)</f>
        <v>62795.746400000004</v>
      </c>
      <c r="G23" s="16">
        <f t="shared" si="0"/>
        <v>170772.17939999999</v>
      </c>
      <c r="H23" s="27">
        <f>RA!J27</f>
        <v>26.885432229154102</v>
      </c>
      <c r="I23" s="20">
        <f>VLOOKUP(B23,RMS!B:D,3,FALSE)</f>
        <v>233567.694734105</v>
      </c>
      <c r="J23" s="21">
        <f>VLOOKUP(B23,RMS!B:E,4,FALSE)</f>
        <v>170772.16383582799</v>
      </c>
      <c r="K23" s="22">
        <f t="shared" si="1"/>
        <v>0.23106589500093833</v>
      </c>
      <c r="L23" s="22">
        <f t="shared" si="2"/>
        <v>1.5564172004815191E-2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867670.37159999995</v>
      </c>
      <c r="F24" s="25">
        <f>VLOOKUP(C24,RA!B28:I57,8,0)</f>
        <v>62735.679100000001</v>
      </c>
      <c r="G24" s="16">
        <f t="shared" si="0"/>
        <v>804934.6925</v>
      </c>
      <c r="H24" s="27">
        <f>RA!J28</f>
        <v>7.2303585731888296</v>
      </c>
      <c r="I24" s="20">
        <f>VLOOKUP(B24,RMS!B:D,3,FALSE)</f>
        <v>867671.60073805298</v>
      </c>
      <c r="J24" s="21">
        <f>VLOOKUP(B24,RMS!B:E,4,FALSE)</f>
        <v>804934.69609115005</v>
      </c>
      <c r="K24" s="22">
        <f t="shared" si="1"/>
        <v>-1.229138053022325</v>
      </c>
      <c r="L24" s="22">
        <f t="shared" si="2"/>
        <v>-3.5911500453948975E-3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599665.14190000005</v>
      </c>
      <c r="F25" s="25">
        <f>VLOOKUP(C25,RA!B29:I58,8,0)</f>
        <v>95081.471399999995</v>
      </c>
      <c r="G25" s="16">
        <f t="shared" si="0"/>
        <v>504583.67050000007</v>
      </c>
      <c r="H25" s="27">
        <f>RA!J29</f>
        <v>15.8557609499763</v>
      </c>
      <c r="I25" s="20">
        <f>VLOOKUP(B25,RMS!B:D,3,FALSE)</f>
        <v>599665.14258407103</v>
      </c>
      <c r="J25" s="21">
        <f>VLOOKUP(B25,RMS!B:E,4,FALSE)</f>
        <v>504583.648865417</v>
      </c>
      <c r="K25" s="22">
        <f t="shared" si="1"/>
        <v>-6.8407098297029734E-4</v>
      </c>
      <c r="L25" s="22">
        <f t="shared" si="2"/>
        <v>2.1634583070408553E-2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939503.72019999998</v>
      </c>
      <c r="F26" s="25">
        <f>VLOOKUP(C26,RA!B30:I59,8,0)</f>
        <v>110334.28049999999</v>
      </c>
      <c r="G26" s="16">
        <f t="shared" si="0"/>
        <v>829169.43969999999</v>
      </c>
      <c r="H26" s="27">
        <f>RA!J30</f>
        <v>11.7438896864094</v>
      </c>
      <c r="I26" s="20">
        <f>VLOOKUP(B26,RMS!B:D,3,FALSE)</f>
        <v>939503.67047787597</v>
      </c>
      <c r="J26" s="21">
        <f>VLOOKUP(B26,RMS!B:E,4,FALSE)</f>
        <v>829169.42136024404</v>
      </c>
      <c r="K26" s="22">
        <f t="shared" si="1"/>
        <v>4.972212400753051E-2</v>
      </c>
      <c r="L26" s="22">
        <f t="shared" si="2"/>
        <v>1.8339755944907665E-2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760679.37939999998</v>
      </c>
      <c r="F27" s="25">
        <f>VLOOKUP(C27,RA!B31:I60,8,0)</f>
        <v>40492.753499999999</v>
      </c>
      <c r="G27" s="16">
        <f t="shared" si="0"/>
        <v>720186.62589999998</v>
      </c>
      <c r="H27" s="27">
        <f>RA!J31</f>
        <v>5.3232353336486398</v>
      </c>
      <c r="I27" s="20">
        <f>VLOOKUP(B27,RMS!B:D,3,FALSE)</f>
        <v>760679.25890885002</v>
      </c>
      <c r="J27" s="21">
        <f>VLOOKUP(B27,RMS!B:E,4,FALSE)</f>
        <v>720186.60988407105</v>
      </c>
      <c r="K27" s="22">
        <f t="shared" si="1"/>
        <v>0.12049114995170385</v>
      </c>
      <c r="L27" s="22">
        <f t="shared" si="2"/>
        <v>1.6015928937122226E-2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118899.7006</v>
      </c>
      <c r="F28" s="25">
        <f>VLOOKUP(C28,RA!B32:I61,8,0)</f>
        <v>28075.254499999999</v>
      </c>
      <c r="G28" s="16">
        <f t="shared" si="0"/>
        <v>90824.446100000001</v>
      </c>
      <c r="H28" s="27">
        <f>RA!J32</f>
        <v>23.612552730010801</v>
      </c>
      <c r="I28" s="20">
        <f>VLOOKUP(B28,RMS!B:D,3,FALSE)</f>
        <v>118899.576299947</v>
      </c>
      <c r="J28" s="21">
        <f>VLOOKUP(B28,RMS!B:E,4,FALSE)</f>
        <v>90824.454690021797</v>
      </c>
      <c r="K28" s="22">
        <f t="shared" si="1"/>
        <v>0.12430005299393088</v>
      </c>
      <c r="L28" s="22">
        <f t="shared" si="2"/>
        <v>-8.5900217964081094E-3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178768.89980000001</v>
      </c>
      <c r="F30" s="25">
        <f>VLOOKUP(C30,RA!B34:I64,8,0)</f>
        <v>25939.069100000001</v>
      </c>
      <c r="G30" s="16">
        <f t="shared" si="0"/>
        <v>152829.83070000002</v>
      </c>
      <c r="H30" s="27">
        <f>RA!J34</f>
        <v>14.509833158351199</v>
      </c>
      <c r="I30" s="20">
        <f>VLOOKUP(B30,RMS!B:D,3,FALSE)</f>
        <v>178768.89910000001</v>
      </c>
      <c r="J30" s="21">
        <f>VLOOKUP(B30,RMS!B:E,4,FALSE)</f>
        <v>152829.81169999999</v>
      </c>
      <c r="K30" s="22">
        <f t="shared" si="1"/>
        <v>7.0000000414438546E-4</v>
      </c>
      <c r="L30" s="22">
        <f t="shared" si="2"/>
        <v>1.9000000029336661E-2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106456.44</v>
      </c>
      <c r="F32" s="25">
        <f>VLOOKUP(C32,RA!B34:I65,8,0)</f>
        <v>2478.96</v>
      </c>
      <c r="G32" s="16">
        <f t="shared" si="0"/>
        <v>103977.48</v>
      </c>
      <c r="H32" s="27">
        <f>RA!J34</f>
        <v>14.509833158351199</v>
      </c>
      <c r="I32" s="20">
        <f>VLOOKUP(B32,RMS!B:D,3,FALSE)</f>
        <v>106456.44</v>
      </c>
      <c r="J32" s="21">
        <f>VLOOKUP(B32,RMS!B:E,4,FALSE)</f>
        <v>103977.48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125481.31</v>
      </c>
      <c r="F33" s="25">
        <f>VLOOKUP(C33,RA!B34:I65,8,0)</f>
        <v>-13164.82</v>
      </c>
      <c r="G33" s="16">
        <f t="shared" si="0"/>
        <v>138646.13</v>
      </c>
      <c r="H33" s="27">
        <f>RA!J34</f>
        <v>14.509833158351199</v>
      </c>
      <c r="I33" s="20">
        <f>VLOOKUP(B33,RMS!B:D,3,FALSE)</f>
        <v>125481.31</v>
      </c>
      <c r="J33" s="21">
        <f>VLOOKUP(B33,RMS!B:E,4,FALSE)</f>
        <v>138646.13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212438.5</v>
      </c>
      <c r="F34" s="25">
        <f>VLOOKUP(C34,RA!B34:I66,8,0)</f>
        <v>-2886.48</v>
      </c>
      <c r="G34" s="16">
        <f t="shared" si="0"/>
        <v>215324.98</v>
      </c>
      <c r="H34" s="27">
        <f>RA!J35</f>
        <v>0</v>
      </c>
      <c r="I34" s="20">
        <f>VLOOKUP(B34,RMS!B:D,3,FALSE)</f>
        <v>212438.5</v>
      </c>
      <c r="J34" s="21">
        <f>VLOOKUP(B34,RMS!B:E,4,FALSE)</f>
        <v>215324.98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174149.75</v>
      </c>
      <c r="F35" s="25">
        <f>VLOOKUP(C35,RA!B34:I67,8,0)</f>
        <v>-22864.27</v>
      </c>
      <c r="G35" s="16">
        <f t="shared" si="0"/>
        <v>197014.02</v>
      </c>
      <c r="H35" s="27">
        <f>RA!J34</f>
        <v>14.509833158351199</v>
      </c>
      <c r="I35" s="20">
        <f>VLOOKUP(B35,RMS!B:D,3,FALSE)</f>
        <v>174149.75</v>
      </c>
      <c r="J35" s="21">
        <f>VLOOKUP(B35,RMS!B:E,4,FALSE)</f>
        <v>197014.02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0.1</v>
      </c>
      <c r="F36" s="25">
        <f>VLOOKUP(C36,RA!B35:I68,8,0)</f>
        <v>-611.01</v>
      </c>
      <c r="G36" s="16">
        <f t="shared" si="0"/>
        <v>611.11</v>
      </c>
      <c r="H36" s="27">
        <f>RA!J35</f>
        <v>0</v>
      </c>
      <c r="I36" s="20">
        <f>VLOOKUP(B36,RMS!B:D,3,FALSE)</f>
        <v>0.1</v>
      </c>
      <c r="J36" s="21">
        <f>VLOOKUP(B36,RMS!B:E,4,FALSE)</f>
        <v>611.11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58894.871400000004</v>
      </c>
      <c r="F37" s="25">
        <f>VLOOKUP(C37,RA!B8:I68,8,0)</f>
        <v>2691.4232999999999</v>
      </c>
      <c r="G37" s="16">
        <f t="shared" si="0"/>
        <v>56203.448100000001</v>
      </c>
      <c r="H37" s="27">
        <f>RA!J35</f>
        <v>0</v>
      </c>
      <c r="I37" s="20">
        <f>VLOOKUP(B37,RMS!B:D,3,FALSE)</f>
        <v>58894.871794871797</v>
      </c>
      <c r="J37" s="21">
        <f>VLOOKUP(B37,RMS!B:E,4,FALSE)</f>
        <v>56203.448717948697</v>
      </c>
      <c r="K37" s="22">
        <f t="shared" si="1"/>
        <v>-3.9487179310526699E-4</v>
      </c>
      <c r="L37" s="22">
        <f t="shared" si="2"/>
        <v>-6.1794869543518871E-4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300910.01689999999</v>
      </c>
      <c r="F38" s="25">
        <f>VLOOKUP(C38,RA!B8:I69,8,0)</f>
        <v>14636.912</v>
      </c>
      <c r="G38" s="16">
        <f t="shared" si="0"/>
        <v>286273.10489999998</v>
      </c>
      <c r="H38" s="27">
        <f>RA!J36</f>
        <v>2.3286144079212101</v>
      </c>
      <c r="I38" s="20">
        <f>VLOOKUP(B38,RMS!B:D,3,FALSE)</f>
        <v>300910.01345213701</v>
      </c>
      <c r="J38" s="21">
        <f>VLOOKUP(B38,RMS!B:E,4,FALSE)</f>
        <v>286273.10473504302</v>
      </c>
      <c r="K38" s="22">
        <f t="shared" si="1"/>
        <v>3.4478629822842777E-3</v>
      </c>
      <c r="L38" s="22">
        <f t="shared" si="2"/>
        <v>1.6495696036145091E-4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52994.96</v>
      </c>
      <c r="F39" s="25">
        <f>VLOOKUP(C39,RA!B9:I70,8,0)</f>
        <v>-3616.25</v>
      </c>
      <c r="G39" s="16">
        <f t="shared" si="0"/>
        <v>56611.21</v>
      </c>
      <c r="H39" s="27">
        <f>RA!J37</f>
        <v>-10.4914588475367</v>
      </c>
      <c r="I39" s="20">
        <f>VLOOKUP(B39,RMS!B:D,3,FALSE)</f>
        <v>52994.96</v>
      </c>
      <c r="J39" s="21">
        <f>VLOOKUP(B39,RMS!B:E,4,FALSE)</f>
        <v>56611.21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38453.01</v>
      </c>
      <c r="F40" s="25">
        <f>VLOOKUP(C40,RA!B10:I71,8,0)</f>
        <v>-4007.86</v>
      </c>
      <c r="G40" s="16">
        <f t="shared" si="0"/>
        <v>42460.87</v>
      </c>
      <c r="H40" s="27">
        <f>RA!J38</f>
        <v>-1.3587367638163499</v>
      </c>
      <c r="I40" s="20">
        <f>VLOOKUP(B40,RMS!B:D,3,FALSE)</f>
        <v>38453.01</v>
      </c>
      <c r="J40" s="21">
        <f>VLOOKUP(B40,RMS!B:E,4,FALSE)</f>
        <v>42460.87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-13.129085743734899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7275.2115999999996</v>
      </c>
      <c r="F42" s="25">
        <f>VLOOKUP(C42,RA!B8:I72,8,0)</f>
        <v>628.07669999999996</v>
      </c>
      <c r="G42" s="16">
        <f t="shared" si="0"/>
        <v>6647.1349</v>
      </c>
      <c r="H42" s="27">
        <f>RA!J39</f>
        <v>-13.129085743734899</v>
      </c>
      <c r="I42" s="20">
        <f>VLOOKUP(B42,RMS!B:D,3,FALSE)</f>
        <v>7275.2114060963604</v>
      </c>
      <c r="J42" s="21">
        <f>VLOOKUP(B42,RMS!B:E,4,FALSE)</f>
        <v>6647.1348914605596</v>
      </c>
      <c r="K42" s="22">
        <f t="shared" si="1"/>
        <v>1.9390363922866527E-4</v>
      </c>
      <c r="L42" s="22">
        <f t="shared" si="2"/>
        <v>8.5394403868122026E-6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15653313.145</v>
      </c>
      <c r="E7" s="53">
        <v>17626584.451299999</v>
      </c>
      <c r="F7" s="54">
        <v>88.805140827186904</v>
      </c>
      <c r="G7" s="53">
        <v>16579125.966399999</v>
      </c>
      <c r="H7" s="54">
        <v>-5.5842076553147901</v>
      </c>
      <c r="I7" s="53">
        <v>2039755.2420000001</v>
      </c>
      <c r="J7" s="54">
        <v>13.0308211629405</v>
      </c>
      <c r="K7" s="53">
        <v>1895790.4926</v>
      </c>
      <c r="L7" s="54">
        <v>11.434803598465299</v>
      </c>
      <c r="M7" s="54">
        <v>7.5939166253839993E-2</v>
      </c>
      <c r="N7" s="53">
        <v>370565227.99669999</v>
      </c>
      <c r="O7" s="53">
        <v>4428312155.5930004</v>
      </c>
      <c r="P7" s="53">
        <v>931213</v>
      </c>
      <c r="Q7" s="53">
        <v>975724</v>
      </c>
      <c r="R7" s="54">
        <v>-4.56184330814862</v>
      </c>
      <c r="S7" s="53">
        <v>16.809594738260699</v>
      </c>
      <c r="T7" s="53">
        <v>16.991585194686198</v>
      </c>
      <c r="U7" s="55">
        <v>-1.0826582035986101</v>
      </c>
    </row>
    <row r="8" spans="1:23" ht="12" thickBot="1">
      <c r="A8" s="81">
        <v>42571</v>
      </c>
      <c r="B8" s="71" t="s">
        <v>6</v>
      </c>
      <c r="C8" s="72"/>
      <c r="D8" s="56">
        <v>598772.3996</v>
      </c>
      <c r="E8" s="56">
        <v>623703.71459999995</v>
      </c>
      <c r="F8" s="57">
        <v>96.002698971259306</v>
      </c>
      <c r="G8" s="56">
        <v>603842.34199999995</v>
      </c>
      <c r="H8" s="57">
        <v>-0.83961359569582095</v>
      </c>
      <c r="I8" s="56">
        <v>165423.17499999999</v>
      </c>
      <c r="J8" s="57">
        <v>27.627054137850699</v>
      </c>
      <c r="K8" s="56">
        <v>135016.04399999999</v>
      </c>
      <c r="L8" s="57">
        <v>22.359486012989802</v>
      </c>
      <c r="M8" s="57">
        <v>0.225211242302433</v>
      </c>
      <c r="N8" s="56">
        <v>13951213.5408</v>
      </c>
      <c r="O8" s="56">
        <v>159060281.11179999</v>
      </c>
      <c r="P8" s="56">
        <v>33271</v>
      </c>
      <c r="Q8" s="56">
        <v>38538</v>
      </c>
      <c r="R8" s="57">
        <v>-13.6670299444704</v>
      </c>
      <c r="S8" s="56">
        <v>17.9968260527186</v>
      </c>
      <c r="T8" s="56">
        <v>17.150618171674701</v>
      </c>
      <c r="U8" s="58">
        <v>4.7019839974285196</v>
      </c>
    </row>
    <row r="9" spans="1:23" ht="12" thickBot="1">
      <c r="A9" s="82"/>
      <c r="B9" s="71" t="s">
        <v>7</v>
      </c>
      <c r="C9" s="72"/>
      <c r="D9" s="56">
        <v>91346.570099999997</v>
      </c>
      <c r="E9" s="56">
        <v>107664.51579999999</v>
      </c>
      <c r="F9" s="57">
        <v>84.843710503177704</v>
      </c>
      <c r="G9" s="56">
        <v>106367.3731</v>
      </c>
      <c r="H9" s="57">
        <v>-14.1216263617588</v>
      </c>
      <c r="I9" s="56">
        <v>20296.764800000001</v>
      </c>
      <c r="J9" s="57">
        <v>22.219514950348401</v>
      </c>
      <c r="K9" s="56">
        <v>22282.385999999999</v>
      </c>
      <c r="L9" s="57">
        <v>20.948515837700999</v>
      </c>
      <c r="M9" s="57">
        <v>-8.9111695668497998E-2</v>
      </c>
      <c r="N9" s="56">
        <v>2183308.2393</v>
      </c>
      <c r="O9" s="56">
        <v>22590719.314199999</v>
      </c>
      <c r="P9" s="56">
        <v>5241</v>
      </c>
      <c r="Q9" s="56">
        <v>6078</v>
      </c>
      <c r="R9" s="57">
        <v>-13.770977295162901</v>
      </c>
      <c r="S9" s="56">
        <v>17.429225357756199</v>
      </c>
      <c r="T9" s="56">
        <v>16.2510748766042</v>
      </c>
      <c r="U9" s="58">
        <v>6.75962618515182</v>
      </c>
    </row>
    <row r="10" spans="1:23" ht="12" thickBot="1">
      <c r="A10" s="82"/>
      <c r="B10" s="71" t="s">
        <v>8</v>
      </c>
      <c r="C10" s="72"/>
      <c r="D10" s="56">
        <v>134556.1329</v>
      </c>
      <c r="E10" s="56">
        <v>173233.5134</v>
      </c>
      <c r="F10" s="57">
        <v>77.673269022320696</v>
      </c>
      <c r="G10" s="56">
        <v>164698.83350000001</v>
      </c>
      <c r="H10" s="57">
        <v>-18.301708615319399</v>
      </c>
      <c r="I10" s="56">
        <v>43961.976600000002</v>
      </c>
      <c r="J10" s="57">
        <v>32.671849028740901</v>
      </c>
      <c r="K10" s="56">
        <v>49700.432999999997</v>
      </c>
      <c r="L10" s="57">
        <v>30.1765543469985</v>
      </c>
      <c r="M10" s="57">
        <v>-0.11546089346948001</v>
      </c>
      <c r="N10" s="56">
        <v>3131384.7938999999</v>
      </c>
      <c r="O10" s="56">
        <v>39413311.183300003</v>
      </c>
      <c r="P10" s="56">
        <v>97792</v>
      </c>
      <c r="Q10" s="56">
        <v>100922</v>
      </c>
      <c r="R10" s="57">
        <v>-3.1014050454806701</v>
      </c>
      <c r="S10" s="56">
        <v>1.3759421312581801</v>
      </c>
      <c r="T10" s="56">
        <v>1.37374197201799</v>
      </c>
      <c r="U10" s="58">
        <v>0.159902018420954</v>
      </c>
    </row>
    <row r="11" spans="1:23" ht="12" thickBot="1">
      <c r="A11" s="82"/>
      <c r="B11" s="71" t="s">
        <v>9</v>
      </c>
      <c r="C11" s="72"/>
      <c r="D11" s="56">
        <v>45038.025900000001</v>
      </c>
      <c r="E11" s="56">
        <v>50236.716899999999</v>
      </c>
      <c r="F11" s="57">
        <v>89.651610772359206</v>
      </c>
      <c r="G11" s="56">
        <v>49391.228600000002</v>
      </c>
      <c r="H11" s="57">
        <v>-8.8137161665988497</v>
      </c>
      <c r="I11" s="56">
        <v>9531.7947000000004</v>
      </c>
      <c r="J11" s="57">
        <v>21.1638820963509</v>
      </c>
      <c r="K11" s="56">
        <v>12244.2649</v>
      </c>
      <c r="L11" s="57">
        <v>24.790363080783901</v>
      </c>
      <c r="M11" s="57">
        <v>-0.221529852723131</v>
      </c>
      <c r="N11" s="56">
        <v>1231110.2089</v>
      </c>
      <c r="O11" s="56">
        <v>13508390.833799999</v>
      </c>
      <c r="P11" s="56">
        <v>2829</v>
      </c>
      <c r="Q11" s="56">
        <v>3447</v>
      </c>
      <c r="R11" s="57">
        <v>-17.9286335944299</v>
      </c>
      <c r="S11" s="56">
        <v>15.920122269353101</v>
      </c>
      <c r="T11" s="56">
        <v>15.7573675950102</v>
      </c>
      <c r="U11" s="58">
        <v>1.02232050476324</v>
      </c>
    </row>
    <row r="12" spans="1:23" ht="12" thickBot="1">
      <c r="A12" s="82"/>
      <c r="B12" s="71" t="s">
        <v>10</v>
      </c>
      <c r="C12" s="72"/>
      <c r="D12" s="56">
        <v>128586.2531</v>
      </c>
      <c r="E12" s="56">
        <v>126578.81230000001</v>
      </c>
      <c r="F12" s="57">
        <v>101.585921659023</v>
      </c>
      <c r="G12" s="56">
        <v>139856.9571</v>
      </c>
      <c r="H12" s="57">
        <v>-8.0587367505366601</v>
      </c>
      <c r="I12" s="56">
        <v>25865.192899999998</v>
      </c>
      <c r="J12" s="57">
        <v>20.1150529519551</v>
      </c>
      <c r="K12" s="56">
        <v>17804.565699999999</v>
      </c>
      <c r="L12" s="57">
        <v>12.7305541813479</v>
      </c>
      <c r="M12" s="57">
        <v>0.45272809996146102</v>
      </c>
      <c r="N12" s="56">
        <v>3884845.1842</v>
      </c>
      <c r="O12" s="56">
        <v>48535526.792999998</v>
      </c>
      <c r="P12" s="56">
        <v>1485</v>
      </c>
      <c r="Q12" s="56">
        <v>1540</v>
      </c>
      <c r="R12" s="57">
        <v>-3.5714285714285698</v>
      </c>
      <c r="S12" s="56">
        <v>86.590069427609393</v>
      </c>
      <c r="T12" s="56">
        <v>83.282433051948104</v>
      </c>
      <c r="U12" s="58">
        <v>3.8198795745586298</v>
      </c>
    </row>
    <row r="13" spans="1:23" ht="12" thickBot="1">
      <c r="A13" s="82"/>
      <c r="B13" s="71" t="s">
        <v>11</v>
      </c>
      <c r="C13" s="72"/>
      <c r="D13" s="56">
        <v>226038.07029999999</v>
      </c>
      <c r="E13" s="56">
        <v>299575.01640000002</v>
      </c>
      <c r="F13" s="57">
        <v>75.452910932395099</v>
      </c>
      <c r="G13" s="56">
        <v>264912.81420000002</v>
      </c>
      <c r="H13" s="57">
        <v>-14.674542648077001</v>
      </c>
      <c r="I13" s="56">
        <v>71314.123999999996</v>
      </c>
      <c r="J13" s="57">
        <v>31.549607508748899</v>
      </c>
      <c r="K13" s="56">
        <v>74660.583700000003</v>
      </c>
      <c r="L13" s="57">
        <v>28.183077487385699</v>
      </c>
      <c r="M13" s="57">
        <v>-4.4822308293847E-2</v>
      </c>
      <c r="N13" s="56">
        <v>5553456.2295000004</v>
      </c>
      <c r="O13" s="56">
        <v>68322719.621299997</v>
      </c>
      <c r="P13" s="56">
        <v>10912</v>
      </c>
      <c r="Q13" s="56">
        <v>13250</v>
      </c>
      <c r="R13" s="57">
        <v>-17.6452830188679</v>
      </c>
      <c r="S13" s="56">
        <v>20.7146325421554</v>
      </c>
      <c r="T13" s="56">
        <v>19.033832633962302</v>
      </c>
      <c r="U13" s="58">
        <v>8.1140705960998201</v>
      </c>
    </row>
    <row r="14" spans="1:23" ht="12" thickBot="1">
      <c r="A14" s="82"/>
      <c r="B14" s="71" t="s">
        <v>12</v>
      </c>
      <c r="C14" s="72"/>
      <c r="D14" s="56">
        <v>103926.9261</v>
      </c>
      <c r="E14" s="56">
        <v>131772.0134</v>
      </c>
      <c r="F14" s="57">
        <v>78.8687395892822</v>
      </c>
      <c r="G14" s="56">
        <v>132457.4252</v>
      </c>
      <c r="H14" s="57">
        <v>-21.539373166072998</v>
      </c>
      <c r="I14" s="56">
        <v>22457.2654</v>
      </c>
      <c r="J14" s="57">
        <v>21.608707428132</v>
      </c>
      <c r="K14" s="56">
        <v>24166.275099999999</v>
      </c>
      <c r="L14" s="57">
        <v>18.244560517095099</v>
      </c>
      <c r="M14" s="57">
        <v>-7.0718788598082005E-2</v>
      </c>
      <c r="N14" s="56">
        <v>2579260.852</v>
      </c>
      <c r="O14" s="56">
        <v>31152144.916000001</v>
      </c>
      <c r="P14" s="56">
        <v>1974</v>
      </c>
      <c r="Q14" s="56">
        <v>2170</v>
      </c>
      <c r="R14" s="57">
        <v>-9.0322580645161299</v>
      </c>
      <c r="S14" s="56">
        <v>52.647885562310002</v>
      </c>
      <c r="T14" s="56">
        <v>49.983339999999998</v>
      </c>
      <c r="U14" s="58">
        <v>5.0610685193738396</v>
      </c>
    </row>
    <row r="15" spans="1:23" ht="12" thickBot="1">
      <c r="A15" s="82"/>
      <c r="B15" s="71" t="s">
        <v>13</v>
      </c>
      <c r="C15" s="72"/>
      <c r="D15" s="56">
        <v>79947.059599999993</v>
      </c>
      <c r="E15" s="56">
        <v>117239.7674</v>
      </c>
      <c r="F15" s="57">
        <v>68.1910766056331</v>
      </c>
      <c r="G15" s="56">
        <v>109788.9644</v>
      </c>
      <c r="H15" s="57">
        <v>-27.181151551148101</v>
      </c>
      <c r="I15" s="56">
        <v>23208.840899999999</v>
      </c>
      <c r="J15" s="57">
        <v>29.030262046060301</v>
      </c>
      <c r="K15" s="56">
        <v>19321.306499999999</v>
      </c>
      <c r="L15" s="57">
        <v>17.598587076207099</v>
      </c>
      <c r="M15" s="57">
        <v>0.20120453034581301</v>
      </c>
      <c r="N15" s="56">
        <v>2093623.7585</v>
      </c>
      <c r="O15" s="56">
        <v>26114391.881000001</v>
      </c>
      <c r="P15" s="56">
        <v>3165</v>
      </c>
      <c r="Q15" s="56">
        <v>4244</v>
      </c>
      <c r="R15" s="57">
        <v>-25.4241281809614</v>
      </c>
      <c r="S15" s="56">
        <v>25.259734470774099</v>
      </c>
      <c r="T15" s="56">
        <v>20.7700233506126</v>
      </c>
      <c r="U15" s="58">
        <v>17.7741817727978</v>
      </c>
    </row>
    <row r="16" spans="1:23" ht="12" thickBot="1">
      <c r="A16" s="82"/>
      <c r="B16" s="71" t="s">
        <v>14</v>
      </c>
      <c r="C16" s="72"/>
      <c r="D16" s="56">
        <v>943798.19929999998</v>
      </c>
      <c r="E16" s="56">
        <v>1059334.3384</v>
      </c>
      <c r="F16" s="57">
        <v>89.093515152685001</v>
      </c>
      <c r="G16" s="56">
        <v>928289.11419999995</v>
      </c>
      <c r="H16" s="57">
        <v>1.67071711417899</v>
      </c>
      <c r="I16" s="56">
        <v>67353.91</v>
      </c>
      <c r="J16" s="57">
        <v>7.1364736709558603</v>
      </c>
      <c r="K16" s="56">
        <v>8011.4183999999996</v>
      </c>
      <c r="L16" s="57">
        <v>0.863030523298148</v>
      </c>
      <c r="M16" s="57">
        <v>7.4072390976359399</v>
      </c>
      <c r="N16" s="56">
        <v>20559362.030699998</v>
      </c>
      <c r="O16" s="56">
        <v>226946637.37529999</v>
      </c>
      <c r="P16" s="56">
        <v>58476</v>
      </c>
      <c r="Q16" s="56">
        <v>62332</v>
      </c>
      <c r="R16" s="57">
        <v>-6.18622858242958</v>
      </c>
      <c r="S16" s="56">
        <v>16.139924059443199</v>
      </c>
      <c r="T16" s="56">
        <v>17.007193510556402</v>
      </c>
      <c r="U16" s="58">
        <v>-5.3734419562263103</v>
      </c>
    </row>
    <row r="17" spans="1:21" ht="12" thickBot="1">
      <c r="A17" s="82"/>
      <c r="B17" s="71" t="s">
        <v>15</v>
      </c>
      <c r="C17" s="72"/>
      <c r="D17" s="56">
        <v>390158.54560000001</v>
      </c>
      <c r="E17" s="56">
        <v>567904.37239999999</v>
      </c>
      <c r="F17" s="57">
        <v>68.701451258627401</v>
      </c>
      <c r="G17" s="56">
        <v>587652.19530000002</v>
      </c>
      <c r="H17" s="57">
        <v>-33.607234224519203</v>
      </c>
      <c r="I17" s="56">
        <v>60502.243199999997</v>
      </c>
      <c r="J17" s="57">
        <v>15.507091638082001</v>
      </c>
      <c r="K17" s="56">
        <v>72208.805500000002</v>
      </c>
      <c r="L17" s="57">
        <v>12.287677316194999</v>
      </c>
      <c r="M17" s="57">
        <v>-0.162120979829808</v>
      </c>
      <c r="N17" s="56">
        <v>13870438.454500001</v>
      </c>
      <c r="O17" s="56">
        <v>237047846.47940001</v>
      </c>
      <c r="P17" s="56">
        <v>11150</v>
      </c>
      <c r="Q17" s="56">
        <v>13670</v>
      </c>
      <c r="R17" s="57">
        <v>-18.434528163862499</v>
      </c>
      <c r="S17" s="56">
        <v>34.991797811659197</v>
      </c>
      <c r="T17" s="56">
        <v>40.174174828090699</v>
      </c>
      <c r="U17" s="58">
        <v>-14.810262234382099</v>
      </c>
    </row>
    <row r="18" spans="1:21" ht="12" thickBot="1">
      <c r="A18" s="82"/>
      <c r="B18" s="71" t="s">
        <v>16</v>
      </c>
      <c r="C18" s="72"/>
      <c r="D18" s="56">
        <v>1709409.5671999999</v>
      </c>
      <c r="E18" s="56">
        <v>1955235.4103000001</v>
      </c>
      <c r="F18" s="57">
        <v>87.427302011562801</v>
      </c>
      <c r="G18" s="56">
        <v>1799596.6551999999</v>
      </c>
      <c r="H18" s="57">
        <v>-5.0115167606808297</v>
      </c>
      <c r="I18" s="56">
        <v>294016.8762</v>
      </c>
      <c r="J18" s="57">
        <v>17.199908192955601</v>
      </c>
      <c r="K18" s="56">
        <v>258147.2415</v>
      </c>
      <c r="L18" s="57">
        <v>14.3447277896452</v>
      </c>
      <c r="M18" s="57">
        <v>0.13895029244385701</v>
      </c>
      <c r="N18" s="56">
        <v>37899518.623999998</v>
      </c>
      <c r="O18" s="56">
        <v>465122630.98180002</v>
      </c>
      <c r="P18" s="56">
        <v>80847</v>
      </c>
      <c r="Q18" s="56">
        <v>84218</v>
      </c>
      <c r="R18" s="57">
        <v>-4.0027072597307001</v>
      </c>
      <c r="S18" s="56">
        <v>21.1437600306752</v>
      </c>
      <c r="T18" s="56">
        <v>20.9656843192667</v>
      </c>
      <c r="U18" s="58">
        <v>0.84221402035498505</v>
      </c>
    </row>
    <row r="19" spans="1:21" ht="12" thickBot="1">
      <c r="A19" s="82"/>
      <c r="B19" s="71" t="s">
        <v>17</v>
      </c>
      <c r="C19" s="72"/>
      <c r="D19" s="56">
        <v>481900.36739999999</v>
      </c>
      <c r="E19" s="56">
        <v>562982.87690000003</v>
      </c>
      <c r="F19" s="57">
        <v>85.5976952715735</v>
      </c>
      <c r="G19" s="56">
        <v>398342.7366</v>
      </c>
      <c r="H19" s="57">
        <v>20.9763159015261</v>
      </c>
      <c r="I19" s="56">
        <v>36899.246200000001</v>
      </c>
      <c r="J19" s="57">
        <v>7.6570280282380203</v>
      </c>
      <c r="K19" s="56">
        <v>44899.633300000001</v>
      </c>
      <c r="L19" s="57">
        <v>11.271608385089401</v>
      </c>
      <c r="M19" s="57">
        <v>-0.178183795991047</v>
      </c>
      <c r="N19" s="56">
        <v>9135685.9597999994</v>
      </c>
      <c r="O19" s="56">
        <v>136145827.77900001</v>
      </c>
      <c r="P19" s="56">
        <v>8854</v>
      </c>
      <c r="Q19" s="56">
        <v>9196</v>
      </c>
      <c r="R19" s="57">
        <v>-3.71900826446281</v>
      </c>
      <c r="S19" s="56">
        <v>54.427418951886203</v>
      </c>
      <c r="T19" s="56">
        <v>45.579948869073498</v>
      </c>
      <c r="U19" s="58">
        <v>16.255538574470702</v>
      </c>
    </row>
    <row r="20" spans="1:21" ht="12" thickBot="1">
      <c r="A20" s="82"/>
      <c r="B20" s="71" t="s">
        <v>18</v>
      </c>
      <c r="C20" s="72"/>
      <c r="D20" s="56">
        <v>933664.32059999998</v>
      </c>
      <c r="E20" s="56">
        <v>1016233.7051</v>
      </c>
      <c r="F20" s="57">
        <v>91.874961036460107</v>
      </c>
      <c r="G20" s="56">
        <v>952701.52579999994</v>
      </c>
      <c r="H20" s="57">
        <v>-1.99823393628075</v>
      </c>
      <c r="I20" s="56">
        <v>106622.97870000001</v>
      </c>
      <c r="J20" s="57">
        <v>11.419840765841901</v>
      </c>
      <c r="K20" s="56">
        <v>83787.152300000002</v>
      </c>
      <c r="L20" s="57">
        <v>8.7946906802361298</v>
      </c>
      <c r="M20" s="57">
        <v>0.27254568001352197</v>
      </c>
      <c r="N20" s="56">
        <v>20609919.826000001</v>
      </c>
      <c r="O20" s="56">
        <v>251232122.65880001</v>
      </c>
      <c r="P20" s="56">
        <v>39551</v>
      </c>
      <c r="Q20" s="56">
        <v>41531</v>
      </c>
      <c r="R20" s="57">
        <v>-4.7675230550672998</v>
      </c>
      <c r="S20" s="56">
        <v>23.606592010315801</v>
      </c>
      <c r="T20" s="56">
        <v>23.585147215333102</v>
      </c>
      <c r="U20" s="58">
        <v>9.0842401026342001E-2</v>
      </c>
    </row>
    <row r="21" spans="1:21" ht="12" thickBot="1">
      <c r="A21" s="82"/>
      <c r="B21" s="71" t="s">
        <v>19</v>
      </c>
      <c r="C21" s="72"/>
      <c r="D21" s="56">
        <v>312682.05619999999</v>
      </c>
      <c r="E21" s="56">
        <v>357638.22940000001</v>
      </c>
      <c r="F21" s="57">
        <v>87.429707032321005</v>
      </c>
      <c r="G21" s="56">
        <v>343028.76439999999</v>
      </c>
      <c r="H21" s="57">
        <v>-8.8466948983360503</v>
      </c>
      <c r="I21" s="56">
        <v>53463.931499999999</v>
      </c>
      <c r="J21" s="57">
        <v>17.098496840446501</v>
      </c>
      <c r="K21" s="56">
        <v>46743.383300000001</v>
      </c>
      <c r="L21" s="57">
        <v>13.626665793394899</v>
      </c>
      <c r="M21" s="57">
        <v>0.143775390772794</v>
      </c>
      <c r="N21" s="56">
        <v>7441613.3413000004</v>
      </c>
      <c r="O21" s="56">
        <v>84265418.520199999</v>
      </c>
      <c r="P21" s="56">
        <v>26251</v>
      </c>
      <c r="Q21" s="56">
        <v>29707</v>
      </c>
      <c r="R21" s="57">
        <v>-11.633621705322</v>
      </c>
      <c r="S21" s="56">
        <v>11.911243617386001</v>
      </c>
      <c r="T21" s="56">
        <v>11.5964180294207</v>
      </c>
      <c r="U21" s="58">
        <v>2.6430958687285999</v>
      </c>
    </row>
    <row r="22" spans="1:21" ht="12" thickBot="1">
      <c r="A22" s="82"/>
      <c r="B22" s="71" t="s">
        <v>20</v>
      </c>
      <c r="C22" s="72"/>
      <c r="D22" s="56">
        <v>1412075.0297999999</v>
      </c>
      <c r="E22" s="56">
        <v>1496601.1617999999</v>
      </c>
      <c r="F22" s="57">
        <v>94.352127062474096</v>
      </c>
      <c r="G22" s="56">
        <v>1327467.8970999999</v>
      </c>
      <c r="H22" s="57">
        <v>6.3735727910884599</v>
      </c>
      <c r="I22" s="56">
        <v>87165.4084</v>
      </c>
      <c r="J22" s="57">
        <v>6.1728595549448801</v>
      </c>
      <c r="K22" s="56">
        <v>169654.22390000001</v>
      </c>
      <c r="L22" s="57">
        <v>12.7802882669049</v>
      </c>
      <c r="M22" s="57">
        <v>-0.48621728126628799</v>
      </c>
      <c r="N22" s="56">
        <v>29581666.969700001</v>
      </c>
      <c r="O22" s="56">
        <v>294837757.70950001</v>
      </c>
      <c r="P22" s="56">
        <v>84155</v>
      </c>
      <c r="Q22" s="56">
        <v>84953</v>
      </c>
      <c r="R22" s="57">
        <v>-0.93934293079702702</v>
      </c>
      <c r="S22" s="56">
        <v>16.7794549319708</v>
      </c>
      <c r="T22" s="56">
        <v>16.610594223865</v>
      </c>
      <c r="U22" s="58">
        <v>1.00635395363212</v>
      </c>
    </row>
    <row r="23" spans="1:21" ht="12" thickBot="1">
      <c r="A23" s="82"/>
      <c r="B23" s="71" t="s">
        <v>21</v>
      </c>
      <c r="C23" s="72"/>
      <c r="D23" s="56">
        <v>2085485.6388000001</v>
      </c>
      <c r="E23" s="56">
        <v>2743536.8968000002</v>
      </c>
      <c r="F23" s="57">
        <v>76.0144921408735</v>
      </c>
      <c r="G23" s="56">
        <v>2569983.2404</v>
      </c>
      <c r="H23" s="57">
        <v>-18.852169694483699</v>
      </c>
      <c r="I23" s="56">
        <v>347518.1433</v>
      </c>
      <c r="J23" s="57">
        <v>16.663655545475901</v>
      </c>
      <c r="K23" s="56">
        <v>311546.99170000001</v>
      </c>
      <c r="L23" s="57">
        <v>12.122530092900901</v>
      </c>
      <c r="M23" s="57">
        <v>0.11545979437554001</v>
      </c>
      <c r="N23" s="56">
        <v>50926542.1175</v>
      </c>
      <c r="O23" s="56">
        <v>646581983.78820002</v>
      </c>
      <c r="P23" s="56">
        <v>70648</v>
      </c>
      <c r="Q23" s="56">
        <v>78789</v>
      </c>
      <c r="R23" s="57">
        <v>-10.332660650598401</v>
      </c>
      <c r="S23" s="56">
        <v>29.5193868021742</v>
      </c>
      <c r="T23" s="56">
        <v>30.0299467590654</v>
      </c>
      <c r="U23" s="58">
        <v>-1.72957507658523</v>
      </c>
    </row>
    <row r="24" spans="1:21" ht="12" thickBot="1">
      <c r="A24" s="82"/>
      <c r="B24" s="71" t="s">
        <v>22</v>
      </c>
      <c r="C24" s="72"/>
      <c r="D24" s="56">
        <v>276352.5097</v>
      </c>
      <c r="E24" s="56">
        <v>268689.01449999999</v>
      </c>
      <c r="F24" s="57">
        <v>102.852180322393</v>
      </c>
      <c r="G24" s="56">
        <v>253393.76420000001</v>
      </c>
      <c r="H24" s="57">
        <v>9.0605013791416908</v>
      </c>
      <c r="I24" s="56">
        <v>41970.677799999998</v>
      </c>
      <c r="J24" s="57">
        <v>15.187369872472701</v>
      </c>
      <c r="K24" s="56">
        <v>38339.001600000003</v>
      </c>
      <c r="L24" s="57">
        <v>15.130207217624999</v>
      </c>
      <c r="M24" s="57">
        <v>9.4725372295557997E-2</v>
      </c>
      <c r="N24" s="56">
        <v>6162849.3225999996</v>
      </c>
      <c r="O24" s="56">
        <v>61403975.3376</v>
      </c>
      <c r="P24" s="56">
        <v>25492</v>
      </c>
      <c r="Q24" s="56">
        <v>25554</v>
      </c>
      <c r="R24" s="57">
        <v>-0.24262346403693999</v>
      </c>
      <c r="S24" s="56">
        <v>10.8407543425388</v>
      </c>
      <c r="T24" s="56">
        <v>10.865934018157599</v>
      </c>
      <c r="U24" s="58">
        <v>-0.23226866713494801</v>
      </c>
    </row>
    <row r="25" spans="1:21" ht="12" thickBot="1">
      <c r="A25" s="82"/>
      <c r="B25" s="71" t="s">
        <v>23</v>
      </c>
      <c r="C25" s="72"/>
      <c r="D25" s="56">
        <v>262851.24810000003</v>
      </c>
      <c r="E25" s="56">
        <v>274700.02309999999</v>
      </c>
      <c r="F25" s="57">
        <v>95.6866494344317</v>
      </c>
      <c r="G25" s="56">
        <v>237660.89660000001</v>
      </c>
      <c r="H25" s="57">
        <v>10.599283205767399</v>
      </c>
      <c r="I25" s="56">
        <v>23595.1852</v>
      </c>
      <c r="J25" s="57">
        <v>8.9766304594541495</v>
      </c>
      <c r="K25" s="56">
        <v>21563.663499999999</v>
      </c>
      <c r="L25" s="57">
        <v>9.0732904775214909</v>
      </c>
      <c r="M25" s="57">
        <v>9.4210415591023999E-2</v>
      </c>
      <c r="N25" s="56">
        <v>5996167.1979999999</v>
      </c>
      <c r="O25" s="56">
        <v>74290518.589900002</v>
      </c>
      <c r="P25" s="56">
        <v>18442</v>
      </c>
      <c r="Q25" s="56">
        <v>18351</v>
      </c>
      <c r="R25" s="57">
        <v>0.49588578279113898</v>
      </c>
      <c r="S25" s="56">
        <v>14.252860215811699</v>
      </c>
      <c r="T25" s="56">
        <v>14.0595490490981</v>
      </c>
      <c r="U25" s="58">
        <v>1.3562973591724301</v>
      </c>
    </row>
    <row r="26" spans="1:21" ht="12" thickBot="1">
      <c r="A26" s="82"/>
      <c r="B26" s="71" t="s">
        <v>24</v>
      </c>
      <c r="C26" s="72"/>
      <c r="D26" s="56">
        <v>660914.9155</v>
      </c>
      <c r="E26" s="56">
        <v>663869.22420000006</v>
      </c>
      <c r="F26" s="57">
        <v>99.554986344854299</v>
      </c>
      <c r="G26" s="56">
        <v>587390.35519999999</v>
      </c>
      <c r="H26" s="57">
        <v>12.5171548441523</v>
      </c>
      <c r="I26" s="56">
        <v>139848.57070000001</v>
      </c>
      <c r="J26" s="57">
        <v>21.159844848440301</v>
      </c>
      <c r="K26" s="56">
        <v>113049.5474</v>
      </c>
      <c r="L26" s="57">
        <v>19.246068036222301</v>
      </c>
      <c r="M26" s="57">
        <v>0.23705555587213301</v>
      </c>
      <c r="N26" s="56">
        <v>13648148.3171</v>
      </c>
      <c r="O26" s="56">
        <v>144661386.30450001</v>
      </c>
      <c r="P26" s="56">
        <v>45346</v>
      </c>
      <c r="Q26" s="56">
        <v>46141</v>
      </c>
      <c r="R26" s="57">
        <v>-1.72297956264493</v>
      </c>
      <c r="S26" s="56">
        <v>14.5749330811979</v>
      </c>
      <c r="T26" s="56">
        <v>13.834968147634401</v>
      </c>
      <c r="U26" s="58">
        <v>5.0769696810344298</v>
      </c>
    </row>
    <row r="27" spans="1:21" ht="12" thickBot="1">
      <c r="A27" s="82"/>
      <c r="B27" s="71" t="s">
        <v>25</v>
      </c>
      <c r="C27" s="72"/>
      <c r="D27" s="56">
        <v>233567.9258</v>
      </c>
      <c r="E27" s="56">
        <v>281000.9178</v>
      </c>
      <c r="F27" s="57">
        <v>83.1199868059648</v>
      </c>
      <c r="G27" s="56">
        <v>233969.72169999999</v>
      </c>
      <c r="H27" s="57">
        <v>-0.171729870463844</v>
      </c>
      <c r="I27" s="56">
        <v>62795.746400000004</v>
      </c>
      <c r="J27" s="57">
        <v>26.885432229154102</v>
      </c>
      <c r="K27" s="56">
        <v>66718.726999999999</v>
      </c>
      <c r="L27" s="57">
        <v>28.515966303344101</v>
      </c>
      <c r="M27" s="57">
        <v>-5.8798792728764003E-2</v>
      </c>
      <c r="N27" s="56">
        <v>4938613.3592999997</v>
      </c>
      <c r="O27" s="56">
        <v>49077109.2368</v>
      </c>
      <c r="P27" s="56">
        <v>30066</v>
      </c>
      <c r="Q27" s="56">
        <v>30643</v>
      </c>
      <c r="R27" s="57">
        <v>-1.8829749045459001</v>
      </c>
      <c r="S27" s="56">
        <v>7.7685068116809699</v>
      </c>
      <c r="T27" s="56">
        <v>7.8252608948209996</v>
      </c>
      <c r="U27" s="58">
        <v>-0.73056617591811501</v>
      </c>
    </row>
    <row r="28" spans="1:21" ht="12" thickBot="1">
      <c r="A28" s="82"/>
      <c r="B28" s="71" t="s">
        <v>26</v>
      </c>
      <c r="C28" s="72"/>
      <c r="D28" s="56">
        <v>867670.37159999995</v>
      </c>
      <c r="E28" s="56">
        <v>934162.7291</v>
      </c>
      <c r="F28" s="57">
        <v>92.882144038859195</v>
      </c>
      <c r="G28" s="56">
        <v>818273.75619999995</v>
      </c>
      <c r="H28" s="57">
        <v>6.0366857699792398</v>
      </c>
      <c r="I28" s="56">
        <v>62735.679100000001</v>
      </c>
      <c r="J28" s="57">
        <v>7.2303585731888296</v>
      </c>
      <c r="K28" s="56">
        <v>18450.932000000001</v>
      </c>
      <c r="L28" s="57">
        <v>2.25486053538912</v>
      </c>
      <c r="M28" s="57">
        <v>2.4001360527479001</v>
      </c>
      <c r="N28" s="56">
        <v>18941206.799400002</v>
      </c>
      <c r="O28" s="56">
        <v>207723869.43520001</v>
      </c>
      <c r="P28" s="56">
        <v>40030</v>
      </c>
      <c r="Q28" s="56">
        <v>40820</v>
      </c>
      <c r="R28" s="57">
        <v>-1.9353258206761399</v>
      </c>
      <c r="S28" s="56">
        <v>21.675502663002799</v>
      </c>
      <c r="T28" s="56">
        <v>21.752268882900498</v>
      </c>
      <c r="U28" s="58">
        <v>-0.35416119797222301</v>
      </c>
    </row>
    <row r="29" spans="1:21" ht="12" thickBot="1">
      <c r="A29" s="82"/>
      <c r="B29" s="71" t="s">
        <v>27</v>
      </c>
      <c r="C29" s="72"/>
      <c r="D29" s="56">
        <v>599665.14190000005</v>
      </c>
      <c r="E29" s="56">
        <v>615961.2977</v>
      </c>
      <c r="F29" s="57">
        <v>97.354353940604696</v>
      </c>
      <c r="G29" s="56">
        <v>588630.15599999996</v>
      </c>
      <c r="H29" s="57">
        <v>1.87468918938634</v>
      </c>
      <c r="I29" s="56">
        <v>95081.471399999995</v>
      </c>
      <c r="J29" s="57">
        <v>15.8557609499763</v>
      </c>
      <c r="K29" s="56">
        <v>81442.003299999997</v>
      </c>
      <c r="L29" s="57">
        <v>13.8358530343457</v>
      </c>
      <c r="M29" s="57">
        <v>0.167474614416809</v>
      </c>
      <c r="N29" s="56">
        <v>11958787.9112</v>
      </c>
      <c r="O29" s="56">
        <v>151795674.6094</v>
      </c>
      <c r="P29" s="56">
        <v>97323</v>
      </c>
      <c r="Q29" s="56">
        <v>98687</v>
      </c>
      <c r="R29" s="57">
        <v>-1.3821475979612401</v>
      </c>
      <c r="S29" s="56">
        <v>6.16159738088633</v>
      </c>
      <c r="T29" s="56">
        <v>6.2376816247327396</v>
      </c>
      <c r="U29" s="58">
        <v>-1.2348136228834301</v>
      </c>
    </row>
    <row r="30" spans="1:21" ht="12" thickBot="1">
      <c r="A30" s="82"/>
      <c r="B30" s="71" t="s">
        <v>28</v>
      </c>
      <c r="C30" s="72"/>
      <c r="D30" s="56">
        <v>939503.72019999998</v>
      </c>
      <c r="E30" s="56">
        <v>1169473.4217999999</v>
      </c>
      <c r="F30" s="57">
        <v>80.335619663246305</v>
      </c>
      <c r="G30" s="56">
        <v>1077243.2076999999</v>
      </c>
      <c r="H30" s="57">
        <v>-12.786294359106201</v>
      </c>
      <c r="I30" s="56">
        <v>110334.28049999999</v>
      </c>
      <c r="J30" s="57">
        <v>11.7438896864094</v>
      </c>
      <c r="K30" s="56">
        <v>138475.4124</v>
      </c>
      <c r="L30" s="57">
        <v>12.854609934896301</v>
      </c>
      <c r="M30" s="57">
        <v>-0.20322114527242999</v>
      </c>
      <c r="N30" s="56">
        <v>21762920.1545</v>
      </c>
      <c r="O30" s="56">
        <v>240055451.6257</v>
      </c>
      <c r="P30" s="56">
        <v>70333</v>
      </c>
      <c r="Q30" s="56">
        <v>70957</v>
      </c>
      <c r="R30" s="57">
        <v>-0.87940583733810995</v>
      </c>
      <c r="S30" s="56">
        <v>13.3579361068062</v>
      </c>
      <c r="T30" s="56">
        <v>13.620519823273201</v>
      </c>
      <c r="U30" s="58">
        <v>-1.9657506546483801</v>
      </c>
    </row>
    <row r="31" spans="1:21" ht="12" thickBot="1">
      <c r="A31" s="82"/>
      <c r="B31" s="71" t="s">
        <v>29</v>
      </c>
      <c r="C31" s="72"/>
      <c r="D31" s="56">
        <v>760679.37939999998</v>
      </c>
      <c r="E31" s="56">
        <v>975170.44259999995</v>
      </c>
      <c r="F31" s="57">
        <v>78.0047616467821</v>
      </c>
      <c r="G31" s="56">
        <v>805938.44669999997</v>
      </c>
      <c r="H31" s="57">
        <v>-5.6156977602095903</v>
      </c>
      <c r="I31" s="56">
        <v>40492.753499999999</v>
      </c>
      <c r="J31" s="57">
        <v>5.3232353336486398</v>
      </c>
      <c r="K31" s="56">
        <v>41398.695500000002</v>
      </c>
      <c r="L31" s="57">
        <v>5.1367068626036296</v>
      </c>
      <c r="M31" s="57">
        <v>-2.1883346541680001E-2</v>
      </c>
      <c r="N31" s="56">
        <v>19369183.514600001</v>
      </c>
      <c r="O31" s="56">
        <v>255011997.48750001</v>
      </c>
      <c r="P31" s="56">
        <v>31320</v>
      </c>
      <c r="Q31" s="56">
        <v>32909</v>
      </c>
      <c r="R31" s="57">
        <v>-4.82846637697895</v>
      </c>
      <c r="S31" s="56">
        <v>24.2873365070243</v>
      </c>
      <c r="T31" s="56">
        <v>24.688116241757601</v>
      </c>
      <c r="U31" s="58">
        <v>-1.65015926969758</v>
      </c>
    </row>
    <row r="32" spans="1:21" ht="12" thickBot="1">
      <c r="A32" s="82"/>
      <c r="B32" s="71" t="s">
        <v>30</v>
      </c>
      <c r="C32" s="72"/>
      <c r="D32" s="56">
        <v>118899.7006</v>
      </c>
      <c r="E32" s="56">
        <v>116395.95729999999</v>
      </c>
      <c r="F32" s="57">
        <v>102.151056925067</v>
      </c>
      <c r="G32" s="56">
        <v>109199.3474</v>
      </c>
      <c r="H32" s="57">
        <v>8.8831604134659994</v>
      </c>
      <c r="I32" s="56">
        <v>28075.254499999999</v>
      </c>
      <c r="J32" s="57">
        <v>23.612552730010801</v>
      </c>
      <c r="K32" s="56">
        <v>29477.729899999998</v>
      </c>
      <c r="L32" s="57">
        <v>26.9944194739757</v>
      </c>
      <c r="M32" s="57">
        <v>-4.7577456091691998E-2</v>
      </c>
      <c r="N32" s="56">
        <v>2378150.4575999998</v>
      </c>
      <c r="O32" s="56">
        <v>25146746.925000001</v>
      </c>
      <c r="P32" s="56">
        <v>21705</v>
      </c>
      <c r="Q32" s="56">
        <v>21874</v>
      </c>
      <c r="R32" s="57">
        <v>-0.77260674773703697</v>
      </c>
      <c r="S32" s="56">
        <v>5.4779866666666699</v>
      </c>
      <c r="T32" s="56">
        <v>5.3791787053122402</v>
      </c>
      <c r="U32" s="58">
        <v>1.80372767162189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41.509700000000002</v>
      </c>
      <c r="O33" s="56">
        <v>366.80829999999997</v>
      </c>
      <c r="P33" s="59"/>
      <c r="Q33" s="56">
        <v>1</v>
      </c>
      <c r="R33" s="59"/>
      <c r="S33" s="59"/>
      <c r="T33" s="56">
        <v>2.1238999999999999</v>
      </c>
      <c r="U33" s="60"/>
    </row>
    <row r="34" spans="1:21" ht="12" thickBot="1">
      <c r="A34" s="82"/>
      <c r="B34" s="71" t="s">
        <v>31</v>
      </c>
      <c r="C34" s="72"/>
      <c r="D34" s="56">
        <v>178768.89980000001</v>
      </c>
      <c r="E34" s="56">
        <v>155532.05040000001</v>
      </c>
      <c r="F34" s="57">
        <v>114.940232151662</v>
      </c>
      <c r="G34" s="56">
        <v>135662.69620000001</v>
      </c>
      <c r="H34" s="57">
        <v>31.7745443717637</v>
      </c>
      <c r="I34" s="56">
        <v>25939.069100000001</v>
      </c>
      <c r="J34" s="57">
        <v>14.509833158351199</v>
      </c>
      <c r="K34" s="56">
        <v>19521.537</v>
      </c>
      <c r="L34" s="57">
        <v>14.389760447647699</v>
      </c>
      <c r="M34" s="57">
        <v>0.32874112832406599</v>
      </c>
      <c r="N34" s="56">
        <v>3808708.7708999999</v>
      </c>
      <c r="O34" s="56">
        <v>40224499.721500002</v>
      </c>
      <c r="P34" s="56">
        <v>12409</v>
      </c>
      <c r="Q34" s="56">
        <v>12952</v>
      </c>
      <c r="R34" s="57">
        <v>-4.192402717727</v>
      </c>
      <c r="S34" s="56">
        <v>14.406390506890199</v>
      </c>
      <c r="T34" s="56">
        <v>14.488755512662101</v>
      </c>
      <c r="U34" s="58">
        <v>-0.57172548344145302</v>
      </c>
    </row>
    <row r="35" spans="1:21" ht="12" thickBot="1">
      <c r="A35" s="82"/>
      <c r="B35" s="71" t="s">
        <v>78</v>
      </c>
      <c r="C35" s="72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thickBot="1">
      <c r="A36" s="82"/>
      <c r="B36" s="71" t="s">
        <v>64</v>
      </c>
      <c r="C36" s="72"/>
      <c r="D36" s="56">
        <v>106456.44</v>
      </c>
      <c r="E36" s="59"/>
      <c r="F36" s="59"/>
      <c r="G36" s="56">
        <v>71029.97</v>
      </c>
      <c r="H36" s="57">
        <v>49.875383588082599</v>
      </c>
      <c r="I36" s="56">
        <v>2478.96</v>
      </c>
      <c r="J36" s="57">
        <v>2.3286144079212101</v>
      </c>
      <c r="K36" s="56">
        <v>3082.7</v>
      </c>
      <c r="L36" s="57">
        <v>4.3399990173162104</v>
      </c>
      <c r="M36" s="57">
        <v>-0.19584779576345401</v>
      </c>
      <c r="N36" s="56">
        <v>3001792</v>
      </c>
      <c r="O36" s="56">
        <v>32472040.25</v>
      </c>
      <c r="P36" s="56">
        <v>72</v>
      </c>
      <c r="Q36" s="56">
        <v>53</v>
      </c>
      <c r="R36" s="57">
        <v>35.849056603773597</v>
      </c>
      <c r="S36" s="56">
        <v>1478.5616666666699</v>
      </c>
      <c r="T36" s="56">
        <v>1455.5396226415101</v>
      </c>
      <c r="U36" s="58">
        <v>1.5570567358924601</v>
      </c>
    </row>
    <row r="37" spans="1:21" ht="12" thickBot="1">
      <c r="A37" s="82"/>
      <c r="B37" s="71" t="s">
        <v>35</v>
      </c>
      <c r="C37" s="72"/>
      <c r="D37" s="56">
        <v>125481.31</v>
      </c>
      <c r="E37" s="59"/>
      <c r="F37" s="59"/>
      <c r="G37" s="56">
        <v>200319.71</v>
      </c>
      <c r="H37" s="57">
        <v>-37.3594790048368</v>
      </c>
      <c r="I37" s="56">
        <v>-13164.82</v>
      </c>
      <c r="J37" s="57">
        <v>-10.4914588475367</v>
      </c>
      <c r="K37" s="56">
        <v>-24559.96</v>
      </c>
      <c r="L37" s="57">
        <v>-12.2603811676844</v>
      </c>
      <c r="M37" s="57">
        <v>-0.46397225402647202</v>
      </c>
      <c r="N37" s="56">
        <v>5215517.17</v>
      </c>
      <c r="O37" s="56">
        <v>85155733.590000004</v>
      </c>
      <c r="P37" s="56">
        <v>85</v>
      </c>
      <c r="Q37" s="56">
        <v>106</v>
      </c>
      <c r="R37" s="57">
        <v>-19.811320754716998</v>
      </c>
      <c r="S37" s="56">
        <v>1476.2507058823501</v>
      </c>
      <c r="T37" s="56">
        <v>1809.8871698113201</v>
      </c>
      <c r="U37" s="58">
        <v>-22.6002577068747</v>
      </c>
    </row>
    <row r="38" spans="1:21" ht="12" thickBot="1">
      <c r="A38" s="82"/>
      <c r="B38" s="71" t="s">
        <v>36</v>
      </c>
      <c r="C38" s="72"/>
      <c r="D38" s="56">
        <v>212438.5</v>
      </c>
      <c r="E38" s="59"/>
      <c r="F38" s="59"/>
      <c r="G38" s="56">
        <v>143518.84</v>
      </c>
      <c r="H38" s="57">
        <v>48.021332948343201</v>
      </c>
      <c r="I38" s="56">
        <v>-2886.48</v>
      </c>
      <c r="J38" s="57">
        <v>-1.3587367638163499</v>
      </c>
      <c r="K38" s="56">
        <v>-4867.53</v>
      </c>
      <c r="L38" s="57">
        <v>-3.3915616932243902</v>
      </c>
      <c r="M38" s="57">
        <v>-0.40699286907322602</v>
      </c>
      <c r="N38" s="56">
        <v>10241139.93</v>
      </c>
      <c r="O38" s="56">
        <v>74740658.049999997</v>
      </c>
      <c r="P38" s="56">
        <v>87</v>
      </c>
      <c r="Q38" s="56">
        <v>87</v>
      </c>
      <c r="R38" s="57">
        <v>0</v>
      </c>
      <c r="S38" s="56">
        <v>2441.82183908046</v>
      </c>
      <c r="T38" s="56">
        <v>2243.8254022988499</v>
      </c>
      <c r="U38" s="58">
        <v>8.10855376967924</v>
      </c>
    </row>
    <row r="39" spans="1:21" ht="12" thickBot="1">
      <c r="A39" s="82"/>
      <c r="B39" s="71" t="s">
        <v>37</v>
      </c>
      <c r="C39" s="72"/>
      <c r="D39" s="56">
        <v>174149.75</v>
      </c>
      <c r="E39" s="59"/>
      <c r="F39" s="59"/>
      <c r="G39" s="56">
        <v>158071.1</v>
      </c>
      <c r="H39" s="57">
        <v>10.171783456938099</v>
      </c>
      <c r="I39" s="56">
        <v>-22864.27</v>
      </c>
      <c r="J39" s="57">
        <v>-13.129085743734899</v>
      </c>
      <c r="K39" s="56">
        <v>-29136.84</v>
      </c>
      <c r="L39" s="57">
        <v>-18.432743240225399</v>
      </c>
      <c r="M39" s="57">
        <v>-0.21527969402309899</v>
      </c>
      <c r="N39" s="56">
        <v>5568209.8300000001</v>
      </c>
      <c r="O39" s="56">
        <v>57753156.810000002</v>
      </c>
      <c r="P39" s="56">
        <v>122</v>
      </c>
      <c r="Q39" s="56">
        <v>89</v>
      </c>
      <c r="R39" s="57">
        <v>37.078651685393297</v>
      </c>
      <c r="S39" s="56">
        <v>1427.4569672131099</v>
      </c>
      <c r="T39" s="56">
        <v>1439.7208988764</v>
      </c>
      <c r="U39" s="58">
        <v>-0.85914545551823496</v>
      </c>
    </row>
    <row r="40" spans="1:21" ht="12" thickBot="1">
      <c r="A40" s="82"/>
      <c r="B40" s="71" t="s">
        <v>66</v>
      </c>
      <c r="C40" s="72"/>
      <c r="D40" s="56">
        <v>0.1</v>
      </c>
      <c r="E40" s="59"/>
      <c r="F40" s="59"/>
      <c r="G40" s="56">
        <v>0.13</v>
      </c>
      <c r="H40" s="57">
        <v>-23.076923076923102</v>
      </c>
      <c r="I40" s="56">
        <v>-611.01</v>
      </c>
      <c r="J40" s="57">
        <v>-611010</v>
      </c>
      <c r="K40" s="56">
        <v>0.13</v>
      </c>
      <c r="L40" s="57">
        <v>100</v>
      </c>
      <c r="M40" s="57">
        <v>-4701.0769230769201</v>
      </c>
      <c r="N40" s="56">
        <v>77.930000000000007</v>
      </c>
      <c r="O40" s="56">
        <v>1380.76</v>
      </c>
      <c r="P40" s="56">
        <v>2</v>
      </c>
      <c r="Q40" s="56">
        <v>2</v>
      </c>
      <c r="R40" s="57">
        <v>0</v>
      </c>
      <c r="S40" s="56">
        <v>0.05</v>
      </c>
      <c r="T40" s="56">
        <v>7.69</v>
      </c>
      <c r="U40" s="58">
        <v>-15280</v>
      </c>
    </row>
    <row r="41" spans="1:21" ht="12" thickBot="1">
      <c r="A41" s="82"/>
      <c r="B41" s="71" t="s">
        <v>32</v>
      </c>
      <c r="C41" s="72"/>
      <c r="D41" s="56">
        <v>58894.871400000004</v>
      </c>
      <c r="E41" s="59"/>
      <c r="F41" s="59"/>
      <c r="G41" s="56">
        <v>176989.7438</v>
      </c>
      <c r="H41" s="57">
        <v>-66.724133198050296</v>
      </c>
      <c r="I41" s="56">
        <v>2691.4232999999999</v>
      </c>
      <c r="J41" s="57">
        <v>4.5698771998677001</v>
      </c>
      <c r="K41" s="56">
        <v>11259.3505</v>
      </c>
      <c r="L41" s="57">
        <v>6.3615835913764398</v>
      </c>
      <c r="M41" s="57">
        <v>-0.76096105188305496</v>
      </c>
      <c r="N41" s="56">
        <v>1099441.0242000001</v>
      </c>
      <c r="O41" s="56">
        <v>15772704.261299999</v>
      </c>
      <c r="P41" s="56">
        <v>107</v>
      </c>
      <c r="Q41" s="56">
        <v>93</v>
      </c>
      <c r="R41" s="57">
        <v>15.0537634408602</v>
      </c>
      <c r="S41" s="56">
        <v>550.41935887850502</v>
      </c>
      <c r="T41" s="56">
        <v>501.08905483871001</v>
      </c>
      <c r="U41" s="58">
        <v>8.9623126883303996</v>
      </c>
    </row>
    <row r="42" spans="1:21" ht="12" thickBot="1">
      <c r="A42" s="82"/>
      <c r="B42" s="71" t="s">
        <v>33</v>
      </c>
      <c r="C42" s="72"/>
      <c r="D42" s="56">
        <v>300910.01689999999</v>
      </c>
      <c r="E42" s="56">
        <v>782158.31149999995</v>
      </c>
      <c r="F42" s="57">
        <v>38.471753413055701</v>
      </c>
      <c r="G42" s="56">
        <v>331203.2574</v>
      </c>
      <c r="H42" s="57">
        <v>-9.1464198564370598</v>
      </c>
      <c r="I42" s="56">
        <v>14636.912</v>
      </c>
      <c r="J42" s="57">
        <v>4.8642156053130696</v>
      </c>
      <c r="K42" s="56">
        <v>21397.2048</v>
      </c>
      <c r="L42" s="57">
        <v>6.4604451562377703</v>
      </c>
      <c r="M42" s="57">
        <v>-0.315942800154906</v>
      </c>
      <c r="N42" s="56">
        <v>7940759.0361000001</v>
      </c>
      <c r="O42" s="56">
        <v>99067703.856999993</v>
      </c>
      <c r="P42" s="56">
        <v>1562</v>
      </c>
      <c r="Q42" s="56">
        <v>1696</v>
      </c>
      <c r="R42" s="57">
        <v>-7.9009433962264097</v>
      </c>
      <c r="S42" s="56">
        <v>192.644056914213</v>
      </c>
      <c r="T42" s="56">
        <v>222.824991096698</v>
      </c>
      <c r="U42" s="58">
        <v>-15.6666832426217</v>
      </c>
    </row>
    <row r="43" spans="1:21" ht="12" thickBot="1">
      <c r="A43" s="82"/>
      <c r="B43" s="71" t="s">
        <v>38</v>
      </c>
      <c r="C43" s="72"/>
      <c r="D43" s="56">
        <v>52994.96</v>
      </c>
      <c r="E43" s="59"/>
      <c r="F43" s="59"/>
      <c r="G43" s="56">
        <v>92203.45</v>
      </c>
      <c r="H43" s="57">
        <v>-42.523886036802303</v>
      </c>
      <c r="I43" s="56">
        <v>-3616.25</v>
      </c>
      <c r="J43" s="57">
        <v>-6.8237621086986398</v>
      </c>
      <c r="K43" s="56">
        <v>-6803.43</v>
      </c>
      <c r="L43" s="57">
        <v>-7.3787152216104701</v>
      </c>
      <c r="M43" s="57">
        <v>-0.46846664109133201</v>
      </c>
      <c r="N43" s="56">
        <v>2353181.79</v>
      </c>
      <c r="O43" s="56">
        <v>40132109.530000001</v>
      </c>
      <c r="P43" s="56">
        <v>47</v>
      </c>
      <c r="Q43" s="56">
        <v>57</v>
      </c>
      <c r="R43" s="57">
        <v>-17.543859649122801</v>
      </c>
      <c r="S43" s="56">
        <v>1127.55234042553</v>
      </c>
      <c r="T43" s="56">
        <v>989.05491228070196</v>
      </c>
      <c r="U43" s="58">
        <v>12.2830154467652</v>
      </c>
    </row>
    <row r="44" spans="1:21" ht="12" thickBot="1">
      <c r="A44" s="82"/>
      <c r="B44" s="71" t="s">
        <v>39</v>
      </c>
      <c r="C44" s="72"/>
      <c r="D44" s="56">
        <v>38453.01</v>
      </c>
      <c r="E44" s="59"/>
      <c r="F44" s="59"/>
      <c r="G44" s="56">
        <v>53583.79</v>
      </c>
      <c r="H44" s="57">
        <v>-28.2376069329922</v>
      </c>
      <c r="I44" s="56">
        <v>-4007.86</v>
      </c>
      <c r="J44" s="57">
        <v>-10.4227471399508</v>
      </c>
      <c r="K44" s="56">
        <v>5020.3999999999996</v>
      </c>
      <c r="L44" s="57">
        <v>9.3692514098013593</v>
      </c>
      <c r="M44" s="57">
        <v>-1.7983148753087399</v>
      </c>
      <c r="N44" s="56">
        <v>1303599.03</v>
      </c>
      <c r="O44" s="56">
        <v>16930908.52</v>
      </c>
      <c r="P44" s="56">
        <v>45</v>
      </c>
      <c r="Q44" s="56">
        <v>49</v>
      </c>
      <c r="R44" s="57">
        <v>-8.1632653061224492</v>
      </c>
      <c r="S44" s="56">
        <v>854.51133333333303</v>
      </c>
      <c r="T44" s="56">
        <v>1248.56142857143</v>
      </c>
      <c r="U44" s="58">
        <v>-46.114086480393297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7275.2115999999996</v>
      </c>
      <c r="E46" s="62"/>
      <c r="F46" s="62"/>
      <c r="G46" s="61">
        <v>26465.5602</v>
      </c>
      <c r="H46" s="63">
        <v>-72.510645741026096</v>
      </c>
      <c r="I46" s="61">
        <v>628.07669999999996</v>
      </c>
      <c r="J46" s="63">
        <v>8.6331055992928096</v>
      </c>
      <c r="K46" s="61">
        <v>1766.5089</v>
      </c>
      <c r="L46" s="63">
        <v>6.6747459213049298</v>
      </c>
      <c r="M46" s="63">
        <v>-0.64445313578663499</v>
      </c>
      <c r="N46" s="61">
        <v>243722.0422</v>
      </c>
      <c r="O46" s="61">
        <v>5581871.2598999999</v>
      </c>
      <c r="P46" s="61">
        <v>17</v>
      </c>
      <c r="Q46" s="61">
        <v>18</v>
      </c>
      <c r="R46" s="63">
        <v>-5.5555555555555598</v>
      </c>
      <c r="S46" s="61">
        <v>427.95362352941203</v>
      </c>
      <c r="T46" s="61">
        <v>1003.80855</v>
      </c>
      <c r="U46" s="64">
        <v>-134.56012399694299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L22" sqref="L2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93224</v>
      </c>
      <c r="D2" s="37">
        <v>598773.46766752098</v>
      </c>
      <c r="E2" s="37">
        <v>433349.23514273501</v>
      </c>
      <c r="F2" s="37">
        <v>165424.232524786</v>
      </c>
      <c r="G2" s="37">
        <v>433349.23514273501</v>
      </c>
      <c r="H2" s="37">
        <v>0.27627181473017598</v>
      </c>
    </row>
    <row r="3" spans="1:8">
      <c r="A3" s="37">
        <v>2</v>
      </c>
      <c r="B3" s="37">
        <v>13</v>
      </c>
      <c r="C3" s="37">
        <v>9836</v>
      </c>
      <c r="D3" s="37">
        <v>91346.596706837605</v>
      </c>
      <c r="E3" s="37">
        <v>71049.793243589695</v>
      </c>
      <c r="F3" s="37">
        <v>20296.803463247899</v>
      </c>
      <c r="G3" s="37">
        <v>71049.793243589695</v>
      </c>
      <c r="H3" s="37">
        <v>0.22219550804270499</v>
      </c>
    </row>
    <row r="4" spans="1:8">
      <c r="A4" s="37">
        <v>3</v>
      </c>
      <c r="B4" s="37">
        <v>14</v>
      </c>
      <c r="C4" s="37">
        <v>116137</v>
      </c>
      <c r="D4" s="37">
        <v>134558.39739706501</v>
      </c>
      <c r="E4" s="37">
        <v>90594.158408750198</v>
      </c>
      <c r="F4" s="37">
        <v>43964.238988315097</v>
      </c>
      <c r="G4" s="37">
        <v>90594.158408750198</v>
      </c>
      <c r="H4" s="37">
        <v>0.32672980533932799</v>
      </c>
    </row>
    <row r="5" spans="1:8">
      <c r="A5" s="37">
        <v>4</v>
      </c>
      <c r="B5" s="37">
        <v>15</v>
      </c>
      <c r="C5" s="37">
        <v>3736</v>
      </c>
      <c r="D5" s="37">
        <v>45038.058088034202</v>
      </c>
      <c r="E5" s="37">
        <v>35506.230782051302</v>
      </c>
      <c r="F5" s="37">
        <v>9531.8273059829098</v>
      </c>
      <c r="G5" s="37">
        <v>35506.230782051302</v>
      </c>
      <c r="H5" s="37">
        <v>0.211639393673488</v>
      </c>
    </row>
    <row r="6" spans="1:8">
      <c r="A6" s="37">
        <v>5</v>
      </c>
      <c r="B6" s="37">
        <v>16</v>
      </c>
      <c r="C6" s="37">
        <v>2337</v>
      </c>
      <c r="D6" s="37">
        <v>128586.25701453</v>
      </c>
      <c r="E6" s="37">
        <v>102721.05824786299</v>
      </c>
      <c r="F6" s="37">
        <v>25865.198766666701</v>
      </c>
      <c r="G6" s="37">
        <v>102721.05824786299</v>
      </c>
      <c r="H6" s="37">
        <v>0.20115056902032699</v>
      </c>
    </row>
    <row r="7" spans="1:8">
      <c r="A7" s="37">
        <v>6</v>
      </c>
      <c r="B7" s="37">
        <v>17</v>
      </c>
      <c r="C7" s="37">
        <v>19501</v>
      </c>
      <c r="D7" s="37">
        <v>226038.24858974401</v>
      </c>
      <c r="E7" s="37">
        <v>154723.94563247901</v>
      </c>
      <c r="F7" s="37">
        <v>71314.302957264998</v>
      </c>
      <c r="G7" s="37">
        <v>154723.94563247901</v>
      </c>
      <c r="H7" s="37">
        <v>0.315496617949378</v>
      </c>
    </row>
    <row r="8" spans="1:8">
      <c r="A8" s="37">
        <v>7</v>
      </c>
      <c r="B8" s="37">
        <v>18</v>
      </c>
      <c r="C8" s="37">
        <v>41715</v>
      </c>
      <c r="D8" s="37">
        <v>103926.926088889</v>
      </c>
      <c r="E8" s="37">
        <v>81469.656585470104</v>
      </c>
      <c r="F8" s="37">
        <v>22457.2695034188</v>
      </c>
      <c r="G8" s="37">
        <v>81469.656585470104</v>
      </c>
      <c r="H8" s="37">
        <v>0.21608711378811599</v>
      </c>
    </row>
    <row r="9" spans="1:8">
      <c r="A9" s="37">
        <v>8</v>
      </c>
      <c r="B9" s="37">
        <v>19</v>
      </c>
      <c r="C9" s="37">
        <v>12446</v>
      </c>
      <c r="D9" s="37">
        <v>79947.117796581195</v>
      </c>
      <c r="E9" s="37">
        <v>56738.219864102597</v>
      </c>
      <c r="F9" s="37">
        <v>23208.897932478601</v>
      </c>
      <c r="G9" s="37">
        <v>56738.219864102597</v>
      </c>
      <c r="H9" s="37">
        <v>0.290303122515708</v>
      </c>
    </row>
    <row r="10" spans="1:8">
      <c r="A10" s="37">
        <v>9</v>
      </c>
      <c r="B10" s="37">
        <v>21</v>
      </c>
      <c r="C10" s="37">
        <v>258262</v>
      </c>
      <c r="D10" s="37">
        <v>943796.90677264903</v>
      </c>
      <c r="E10" s="37">
        <v>876444.28956666705</v>
      </c>
      <c r="F10" s="37">
        <v>67352.617205982897</v>
      </c>
      <c r="G10" s="37">
        <v>876444.28956666705</v>
      </c>
      <c r="H10" s="37">
        <v>7.1363464663491902E-2</v>
      </c>
    </row>
    <row r="11" spans="1:8">
      <c r="A11" s="37">
        <v>10</v>
      </c>
      <c r="B11" s="37">
        <v>22</v>
      </c>
      <c r="C11" s="37">
        <v>28764.312000000002</v>
      </c>
      <c r="D11" s="37">
        <v>390158.45380427397</v>
      </c>
      <c r="E11" s="37">
        <v>329656.30245897401</v>
      </c>
      <c r="F11" s="37">
        <v>60502.151345299098</v>
      </c>
      <c r="G11" s="37">
        <v>329656.30245897401</v>
      </c>
      <c r="H11" s="37">
        <v>0.15507071743638401</v>
      </c>
    </row>
    <row r="12" spans="1:8">
      <c r="A12" s="37">
        <v>11</v>
      </c>
      <c r="B12" s="37">
        <v>23</v>
      </c>
      <c r="C12" s="37">
        <v>228830.228</v>
      </c>
      <c r="D12" s="37">
        <v>1709408.75873761</v>
      </c>
      <c r="E12" s="37">
        <v>1415392.68430769</v>
      </c>
      <c r="F12" s="37">
        <v>294016.074429915</v>
      </c>
      <c r="G12" s="37">
        <v>1415392.68430769</v>
      </c>
      <c r="H12" s="37">
        <v>0.171998694242707</v>
      </c>
    </row>
    <row r="13" spans="1:8">
      <c r="A13" s="37">
        <v>12</v>
      </c>
      <c r="B13" s="37">
        <v>24</v>
      </c>
      <c r="C13" s="37">
        <v>14154</v>
      </c>
      <c r="D13" s="37">
        <v>481900.35261965799</v>
      </c>
      <c r="E13" s="37">
        <v>445001.12045812001</v>
      </c>
      <c r="F13" s="37">
        <v>36899.232161538501</v>
      </c>
      <c r="G13" s="37">
        <v>445001.12045812001</v>
      </c>
      <c r="H13" s="37">
        <v>7.6570253499402094E-2</v>
      </c>
    </row>
    <row r="14" spans="1:8">
      <c r="A14" s="37">
        <v>13</v>
      </c>
      <c r="B14" s="37">
        <v>25</v>
      </c>
      <c r="C14" s="37">
        <v>80111</v>
      </c>
      <c r="D14" s="37">
        <v>933664.35629999998</v>
      </c>
      <c r="E14" s="37">
        <v>827041.3419</v>
      </c>
      <c r="F14" s="37">
        <v>106623.0144</v>
      </c>
      <c r="G14" s="37">
        <v>827041.3419</v>
      </c>
      <c r="H14" s="37">
        <v>0.114198441528318</v>
      </c>
    </row>
    <row r="15" spans="1:8">
      <c r="A15" s="37">
        <v>14</v>
      </c>
      <c r="B15" s="37">
        <v>26</v>
      </c>
      <c r="C15" s="37">
        <v>58773</v>
      </c>
      <c r="D15" s="37">
        <v>312681.42383989901</v>
      </c>
      <c r="E15" s="37">
        <v>259218.124704924</v>
      </c>
      <c r="F15" s="37">
        <v>53463.299134974703</v>
      </c>
      <c r="G15" s="37">
        <v>259218.124704924</v>
      </c>
      <c r="H15" s="37">
        <v>0.17098329180677299</v>
      </c>
    </row>
    <row r="16" spans="1:8">
      <c r="A16" s="37">
        <v>15</v>
      </c>
      <c r="B16" s="37">
        <v>27</v>
      </c>
      <c r="C16" s="37">
        <v>186236.65400000001</v>
      </c>
      <c r="D16" s="37">
        <v>1412076.4880387201</v>
      </c>
      <c r="E16" s="37">
        <v>1324909.6229090099</v>
      </c>
      <c r="F16" s="37">
        <v>87166.865129710306</v>
      </c>
      <c r="G16" s="37">
        <v>1324909.6229090099</v>
      </c>
      <c r="H16" s="37">
        <v>6.1729563425264103E-2</v>
      </c>
    </row>
    <row r="17" spans="1:8">
      <c r="A17" s="37">
        <v>16</v>
      </c>
      <c r="B17" s="37">
        <v>29</v>
      </c>
      <c r="C17" s="37">
        <v>157441</v>
      </c>
      <c r="D17" s="37">
        <v>2085486.32918291</v>
      </c>
      <c r="E17" s="37">
        <v>1737967.5226453</v>
      </c>
      <c r="F17" s="37">
        <v>347518.80653760699</v>
      </c>
      <c r="G17" s="37">
        <v>1737967.5226453</v>
      </c>
      <c r="H17" s="37">
        <v>0.16663681831650501</v>
      </c>
    </row>
    <row r="18" spans="1:8">
      <c r="A18" s="37">
        <v>17</v>
      </c>
      <c r="B18" s="37">
        <v>31</v>
      </c>
      <c r="C18" s="37">
        <v>28606.899000000001</v>
      </c>
      <c r="D18" s="37">
        <v>276352.56294721301</v>
      </c>
      <c r="E18" s="37">
        <v>234381.838573791</v>
      </c>
      <c r="F18" s="37">
        <v>41970.724373422097</v>
      </c>
      <c r="G18" s="37">
        <v>234381.838573791</v>
      </c>
      <c r="H18" s="37">
        <v>0.15187383799092599</v>
      </c>
    </row>
    <row r="19" spans="1:8">
      <c r="A19" s="37">
        <v>18</v>
      </c>
      <c r="B19" s="37">
        <v>32</v>
      </c>
      <c r="C19" s="37">
        <v>13780.727999999999</v>
      </c>
      <c r="D19" s="37">
        <v>262851.24451139802</v>
      </c>
      <c r="E19" s="37">
        <v>239256.07115004701</v>
      </c>
      <c r="F19" s="37">
        <v>23595.173361352001</v>
      </c>
      <c r="G19" s="37">
        <v>239256.07115004701</v>
      </c>
      <c r="H19" s="37">
        <v>8.9766260780739002E-2</v>
      </c>
    </row>
    <row r="20" spans="1:8">
      <c r="A20" s="37">
        <v>19</v>
      </c>
      <c r="B20" s="37">
        <v>33</v>
      </c>
      <c r="C20" s="37">
        <v>54740.887000000002</v>
      </c>
      <c r="D20" s="37">
        <v>660914.76141303196</v>
      </c>
      <c r="E20" s="37">
        <v>521066.33516192902</v>
      </c>
      <c r="F20" s="37">
        <v>139848.426251103</v>
      </c>
      <c r="G20" s="37">
        <v>521066.33516192902</v>
      </c>
      <c r="H20" s="37">
        <v>0.211598279257839</v>
      </c>
    </row>
    <row r="21" spans="1:8">
      <c r="A21" s="37">
        <v>20</v>
      </c>
      <c r="B21" s="37">
        <v>34</v>
      </c>
      <c r="C21" s="37">
        <v>40550.995999999999</v>
      </c>
      <c r="D21" s="37">
        <v>233567.694734105</v>
      </c>
      <c r="E21" s="37">
        <v>170772.16383582799</v>
      </c>
      <c r="F21" s="37">
        <v>62795.530898276404</v>
      </c>
      <c r="G21" s="37">
        <v>170772.16383582799</v>
      </c>
      <c r="H21" s="37">
        <v>0.26885366561400198</v>
      </c>
    </row>
    <row r="22" spans="1:8">
      <c r="A22" s="37">
        <v>21</v>
      </c>
      <c r="B22" s="37">
        <v>35</v>
      </c>
      <c r="C22" s="37">
        <v>26731.511999999999</v>
      </c>
      <c r="D22" s="37">
        <v>867671.60073805298</v>
      </c>
      <c r="E22" s="37">
        <v>804934.69609115005</v>
      </c>
      <c r="F22" s="37">
        <v>62736.904646902702</v>
      </c>
      <c r="G22" s="37">
        <v>804934.69609115005</v>
      </c>
      <c r="H22" s="37">
        <v>7.2304895761873295E-2</v>
      </c>
    </row>
    <row r="23" spans="1:8">
      <c r="A23" s="37">
        <v>22</v>
      </c>
      <c r="B23" s="37">
        <v>36</v>
      </c>
      <c r="C23" s="37">
        <v>144201.391</v>
      </c>
      <c r="D23" s="37">
        <v>599665.14258407103</v>
      </c>
      <c r="E23" s="37">
        <v>504583.648865417</v>
      </c>
      <c r="F23" s="37">
        <v>95081.493718654005</v>
      </c>
      <c r="G23" s="37">
        <v>504583.648865417</v>
      </c>
      <c r="H23" s="37">
        <v>0.158557646537415</v>
      </c>
    </row>
    <row r="24" spans="1:8">
      <c r="A24" s="37">
        <v>23</v>
      </c>
      <c r="B24" s="37">
        <v>37</v>
      </c>
      <c r="C24" s="37">
        <v>128022.808</v>
      </c>
      <c r="D24" s="37">
        <v>939503.67047787597</v>
      </c>
      <c r="E24" s="37">
        <v>829169.42136024404</v>
      </c>
      <c r="F24" s="37">
        <v>110334.249117632</v>
      </c>
      <c r="G24" s="37">
        <v>829169.42136024404</v>
      </c>
      <c r="H24" s="37">
        <v>0.117438869676274</v>
      </c>
    </row>
    <row r="25" spans="1:8">
      <c r="A25" s="37">
        <v>24</v>
      </c>
      <c r="B25" s="37">
        <v>38</v>
      </c>
      <c r="C25" s="37">
        <v>164467.05900000001</v>
      </c>
      <c r="D25" s="37">
        <v>760679.25890885002</v>
      </c>
      <c r="E25" s="37">
        <v>720186.60988407105</v>
      </c>
      <c r="F25" s="37">
        <v>40492.649024778802</v>
      </c>
      <c r="G25" s="37">
        <v>720186.60988407105</v>
      </c>
      <c r="H25" s="37">
        <v>5.3232224423817101E-2</v>
      </c>
    </row>
    <row r="26" spans="1:8">
      <c r="A26" s="37">
        <v>25</v>
      </c>
      <c r="B26" s="37">
        <v>39</v>
      </c>
      <c r="C26" s="37">
        <v>69444.383000000002</v>
      </c>
      <c r="D26" s="37">
        <v>118899.576299947</v>
      </c>
      <c r="E26" s="37">
        <v>90824.454690021797</v>
      </c>
      <c r="F26" s="37">
        <v>28075.121609925201</v>
      </c>
      <c r="G26" s="37">
        <v>90824.454690021797</v>
      </c>
      <c r="H26" s="37">
        <v>0.23612465648406</v>
      </c>
    </row>
    <row r="27" spans="1:8">
      <c r="A27" s="37">
        <v>26</v>
      </c>
      <c r="B27" s="37">
        <v>42</v>
      </c>
      <c r="C27" s="37">
        <v>8957.4549999999999</v>
      </c>
      <c r="D27" s="37">
        <v>178768.89910000001</v>
      </c>
      <c r="E27" s="37">
        <v>152829.81169999999</v>
      </c>
      <c r="F27" s="37">
        <v>25939.0874</v>
      </c>
      <c r="G27" s="37">
        <v>152829.81169999999</v>
      </c>
      <c r="H27" s="37">
        <v>0.14509843451846799</v>
      </c>
    </row>
    <row r="28" spans="1:8">
      <c r="A28" s="37">
        <v>27</v>
      </c>
      <c r="B28" s="37">
        <v>75</v>
      </c>
      <c r="C28" s="37">
        <v>111</v>
      </c>
      <c r="D28" s="37">
        <v>58894.871794871797</v>
      </c>
      <c r="E28" s="37">
        <v>56203.448717948697</v>
      </c>
      <c r="F28" s="37">
        <v>2691.4230769230799</v>
      </c>
      <c r="G28" s="37">
        <v>56203.448717948697</v>
      </c>
      <c r="H28" s="37">
        <v>4.5698767904566999E-2</v>
      </c>
    </row>
    <row r="29" spans="1:8">
      <c r="A29" s="37">
        <v>28</v>
      </c>
      <c r="B29" s="37">
        <v>76</v>
      </c>
      <c r="C29" s="37">
        <v>1630</v>
      </c>
      <c r="D29" s="37">
        <v>300910.01345213701</v>
      </c>
      <c r="E29" s="37">
        <v>286273.10473504302</v>
      </c>
      <c r="F29" s="37">
        <v>14551.4386316239</v>
      </c>
      <c r="G29" s="37">
        <v>286273.10473504302</v>
      </c>
      <c r="H29" s="37">
        <v>4.8371846488228801E-2</v>
      </c>
    </row>
    <row r="30" spans="1:8">
      <c r="A30" s="37">
        <v>29</v>
      </c>
      <c r="B30" s="37">
        <v>99</v>
      </c>
      <c r="C30" s="37">
        <v>17</v>
      </c>
      <c r="D30" s="37">
        <v>7275.2114060963604</v>
      </c>
      <c r="E30" s="37">
        <v>6647.1348914605596</v>
      </c>
      <c r="F30" s="37">
        <v>628.07651463580703</v>
      </c>
      <c r="G30" s="37">
        <v>6647.1348914605596</v>
      </c>
      <c r="H30" s="37">
        <v>8.6331032815005398E-2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74</v>
      </c>
      <c r="D34" s="34">
        <v>106456.44</v>
      </c>
      <c r="E34" s="34">
        <v>103977.48</v>
      </c>
      <c r="F34" s="30"/>
      <c r="G34" s="30"/>
      <c r="H34" s="30"/>
    </row>
    <row r="35" spans="1:8">
      <c r="A35" s="30"/>
      <c r="B35" s="33">
        <v>71</v>
      </c>
      <c r="C35" s="34">
        <v>75</v>
      </c>
      <c r="D35" s="34">
        <v>125481.31</v>
      </c>
      <c r="E35" s="34">
        <v>138646.13</v>
      </c>
      <c r="F35" s="30"/>
      <c r="G35" s="30"/>
      <c r="H35" s="30"/>
    </row>
    <row r="36" spans="1:8">
      <c r="A36" s="30"/>
      <c r="B36" s="33">
        <v>72</v>
      </c>
      <c r="C36" s="34">
        <v>83</v>
      </c>
      <c r="D36" s="34">
        <v>212438.5</v>
      </c>
      <c r="E36" s="34">
        <v>215324.98</v>
      </c>
      <c r="F36" s="30"/>
      <c r="G36" s="30"/>
      <c r="H36" s="30"/>
    </row>
    <row r="37" spans="1:8">
      <c r="A37" s="30"/>
      <c r="B37" s="33">
        <v>73</v>
      </c>
      <c r="C37" s="34">
        <v>114</v>
      </c>
      <c r="D37" s="34">
        <v>174149.75</v>
      </c>
      <c r="E37" s="34">
        <v>197014.02</v>
      </c>
      <c r="F37" s="30"/>
      <c r="G37" s="30"/>
      <c r="H37" s="30"/>
    </row>
    <row r="38" spans="1:8">
      <c r="A38" s="30"/>
      <c r="B38" s="33">
        <v>74</v>
      </c>
      <c r="C38" s="34">
        <v>11</v>
      </c>
      <c r="D38" s="34">
        <v>0.1</v>
      </c>
      <c r="E38" s="34">
        <v>611.11</v>
      </c>
      <c r="F38" s="30"/>
      <c r="G38" s="30"/>
      <c r="H38" s="30"/>
    </row>
    <row r="39" spans="1:8">
      <c r="A39" s="30"/>
      <c r="B39" s="33">
        <v>77</v>
      </c>
      <c r="C39" s="34">
        <v>45</v>
      </c>
      <c r="D39" s="34">
        <v>52994.96</v>
      </c>
      <c r="E39" s="34">
        <v>56611.21</v>
      </c>
      <c r="F39" s="34"/>
      <c r="G39" s="30"/>
      <c r="H39" s="30"/>
    </row>
    <row r="40" spans="1:8">
      <c r="A40" s="30"/>
      <c r="B40" s="33">
        <v>78</v>
      </c>
      <c r="C40" s="34">
        <v>39</v>
      </c>
      <c r="D40" s="34">
        <v>38453.01</v>
      </c>
      <c r="E40" s="34">
        <v>42460.87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2016-07-21T00:44:41Z</dcterms:modified>
</cp:coreProperties>
</file>