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<sst xmlns="http://schemas.openxmlformats.org/spreadsheetml/2006/main" count="120" uniqueCount="79">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</sst>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749" Type="http://schemas.openxmlformats.org/officeDocument/2006/relationships/hyperlink" Target="cid:8f467b35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760" Type="http://schemas.openxmlformats.org/officeDocument/2006/relationships/image" Target="cid:9ec8b4d8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7" sqref="L3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17435439.224100001</v>
      </c>
      <c r="F3" s="25">
        <f>RA!I7</f>
        <v>1486786.7456</v>
      </c>
      <c r="G3" s="16">
        <f>SUM(G4:G42)</f>
        <v>15948652.478500003</v>
      </c>
      <c r="H3" s="27">
        <f>RA!J7</f>
        <v>8.5273833741159795</v>
      </c>
      <c r="I3" s="20">
        <f>SUM(I4:I42)</f>
        <v>17435442.339123484</v>
      </c>
      <c r="J3" s="21">
        <f>SUM(J4:J42)</f>
        <v>15948652.341945458</v>
      </c>
      <c r="K3" s="22">
        <f>E3-I3</f>
        <v>-3.1150234825909138</v>
      </c>
      <c r="L3" s="22">
        <f>G3-J3</f>
        <v>0.13655454479157925</v>
      </c>
    </row>
    <row r="4" spans="1:13">
      <c r="A4" s="68">
        <f>RA!A8</f>
        <v>42572</v>
      </c>
      <c r="B4" s="12">
        <v>12</v>
      </c>
      <c r="C4" s="66" t="s">
        <v>6</v>
      </c>
      <c r="D4" s="66"/>
      <c r="E4" s="15">
        <f>VLOOKUP(C4,RA!B8:D35,3,0)</f>
        <v>763173.25399999996</v>
      </c>
      <c r="F4" s="25">
        <f>VLOOKUP(C4,RA!B8:I38,8,0)</f>
        <v>138330.2176</v>
      </c>
      <c r="G4" s="16">
        <f t="shared" ref="G4:G42" si="0">E4-F4</f>
        <v>624843.03639999998</v>
      </c>
      <c r="H4" s="27">
        <f>RA!J8</f>
        <v>18.125663717245502</v>
      </c>
      <c r="I4" s="20">
        <f>VLOOKUP(B4,RMS!B:D,3,FALSE)</f>
        <v>763174.04480683804</v>
      </c>
      <c r="J4" s="21">
        <f>VLOOKUP(B4,RMS!B:E,4,FALSE)</f>
        <v>624843.04577350395</v>
      </c>
      <c r="K4" s="22">
        <f t="shared" ref="K4:K42" si="1">E4-I4</f>
        <v>-0.79080683807842433</v>
      </c>
      <c r="L4" s="22">
        <f t="shared" ref="L4:L42" si="2">G4-J4</f>
        <v>-9.3735039699822664E-3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89666.363400000002</v>
      </c>
      <c r="F5" s="25">
        <f>VLOOKUP(C5,RA!B9:I39,8,0)</f>
        <v>18773.095600000001</v>
      </c>
      <c r="G5" s="16">
        <f t="shared" si="0"/>
        <v>70893.267800000001</v>
      </c>
      <c r="H5" s="27">
        <f>RA!J9</f>
        <v>20.936608654745601</v>
      </c>
      <c r="I5" s="20">
        <f>VLOOKUP(B5,RMS!B:D,3,FALSE)</f>
        <v>89666.393905982899</v>
      </c>
      <c r="J5" s="21">
        <f>VLOOKUP(B5,RMS!B:E,4,FALSE)</f>
        <v>70893.269370940194</v>
      </c>
      <c r="K5" s="22">
        <f t="shared" si="1"/>
        <v>-3.0505982897011563E-2</v>
      </c>
      <c r="L5" s="22">
        <f t="shared" si="2"/>
        <v>-1.5709401923231781E-3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132546.4362</v>
      </c>
      <c r="F6" s="25">
        <f>VLOOKUP(C6,RA!B10:I40,8,0)</f>
        <v>40079.394099999998</v>
      </c>
      <c r="G6" s="16">
        <f t="shared" si="0"/>
        <v>92467.042099999991</v>
      </c>
      <c r="H6" s="27">
        <f>RA!J10</f>
        <v>30.2380020535022</v>
      </c>
      <c r="I6" s="20">
        <f>VLOOKUP(B6,RMS!B:D,3,FALSE)</f>
        <v>132548.763409757</v>
      </c>
      <c r="J6" s="21">
        <f>VLOOKUP(B6,RMS!B:E,4,FALSE)</f>
        <v>92467.045184774193</v>
      </c>
      <c r="K6" s="22">
        <f>E6-I6</f>
        <v>-2.3272097570006736</v>
      </c>
      <c r="L6" s="22">
        <f t="shared" si="2"/>
        <v>-3.0847742018522695E-3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49263.764600000002</v>
      </c>
      <c r="F7" s="25">
        <f>VLOOKUP(C7,RA!B11:I41,8,0)</f>
        <v>6427.3755000000001</v>
      </c>
      <c r="G7" s="16">
        <f t="shared" si="0"/>
        <v>42836.3891</v>
      </c>
      <c r="H7" s="27">
        <f>RA!J11</f>
        <v>13.0468622367524</v>
      </c>
      <c r="I7" s="20">
        <f>VLOOKUP(B7,RMS!B:D,3,FALSE)</f>
        <v>49263.804387716496</v>
      </c>
      <c r="J7" s="21">
        <f>VLOOKUP(B7,RMS!B:E,4,FALSE)</f>
        <v>42836.388186241602</v>
      </c>
      <c r="K7" s="22">
        <f t="shared" si="1"/>
        <v>-3.9787716494174674E-2</v>
      </c>
      <c r="L7" s="22">
        <f t="shared" si="2"/>
        <v>9.137583983829245E-4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194504.85219999999</v>
      </c>
      <c r="F8" s="25">
        <f>VLOOKUP(C8,RA!B12:I42,8,0)</f>
        <v>25622.736799999999</v>
      </c>
      <c r="G8" s="16">
        <f t="shared" si="0"/>
        <v>168882.11540000001</v>
      </c>
      <c r="H8" s="27">
        <f>RA!J12</f>
        <v>13.1733149637076</v>
      </c>
      <c r="I8" s="20">
        <f>VLOOKUP(B8,RMS!B:D,3,FALSE)</f>
        <v>194504.86895555601</v>
      </c>
      <c r="J8" s="21">
        <f>VLOOKUP(B8,RMS!B:E,4,FALSE)</f>
        <v>168882.11581025599</v>
      </c>
      <c r="K8" s="22">
        <f t="shared" si="1"/>
        <v>-1.6755556018324569E-2</v>
      </c>
      <c r="L8" s="22">
        <f t="shared" si="2"/>
        <v>-4.1025597602128983E-4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248185.18210000001</v>
      </c>
      <c r="F9" s="25">
        <f>VLOOKUP(C9,RA!B13:I43,8,0)</f>
        <v>27707.294600000001</v>
      </c>
      <c r="G9" s="16">
        <f t="shared" si="0"/>
        <v>220477.88750000001</v>
      </c>
      <c r="H9" s="27">
        <f>RA!J13</f>
        <v>11.163960058194</v>
      </c>
      <c r="I9" s="20">
        <f>VLOOKUP(B9,RMS!B:D,3,FALSE)</f>
        <v>248185.31874102601</v>
      </c>
      <c r="J9" s="21">
        <f>VLOOKUP(B9,RMS!B:E,4,FALSE)</f>
        <v>220477.887571795</v>
      </c>
      <c r="K9" s="22">
        <f t="shared" si="1"/>
        <v>-0.13664102600887418</v>
      </c>
      <c r="L9" s="22">
        <f t="shared" si="2"/>
        <v>-7.1794987889006734E-5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109372.31140000001</v>
      </c>
      <c r="F10" s="25">
        <f>VLOOKUP(C10,RA!B14:I43,8,0)</f>
        <v>22180.276399999999</v>
      </c>
      <c r="G10" s="16">
        <f t="shared" si="0"/>
        <v>87192.035000000003</v>
      </c>
      <c r="H10" s="27">
        <f>RA!J14</f>
        <v>20.2796083543316</v>
      </c>
      <c r="I10" s="20">
        <f>VLOOKUP(B10,RMS!B:D,3,FALSE)</f>
        <v>109372.313223077</v>
      </c>
      <c r="J10" s="21">
        <f>VLOOKUP(B10,RMS!B:E,4,FALSE)</f>
        <v>87192.030962393197</v>
      </c>
      <c r="K10" s="22">
        <f t="shared" si="1"/>
        <v>-1.823076992877759E-3</v>
      </c>
      <c r="L10" s="22">
        <f t="shared" si="2"/>
        <v>4.0376068063778803E-3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93832.673500000004</v>
      </c>
      <c r="F11" s="25">
        <f>VLOOKUP(C11,RA!B15:I44,8,0)</f>
        <v>1922.4903999999999</v>
      </c>
      <c r="G11" s="16">
        <f t="shared" si="0"/>
        <v>91910.183100000009</v>
      </c>
      <c r="H11" s="27">
        <f>RA!J15</f>
        <v>2.0488496472393498</v>
      </c>
      <c r="I11" s="20">
        <f>VLOOKUP(B11,RMS!B:D,3,FALSE)</f>
        <v>93832.697146153805</v>
      </c>
      <c r="J11" s="21">
        <f>VLOOKUP(B11,RMS!B:E,4,FALSE)</f>
        <v>91910.183067521401</v>
      </c>
      <c r="K11" s="22">
        <f t="shared" si="1"/>
        <v>-2.3646153800655156E-2</v>
      </c>
      <c r="L11" s="22">
        <f t="shared" si="2"/>
        <v>3.2478608773089945E-5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1149034.2176000001</v>
      </c>
      <c r="F12" s="25">
        <f>VLOOKUP(C12,RA!B16:I45,8,0)</f>
        <v>29293.731299999999</v>
      </c>
      <c r="G12" s="16">
        <f t="shared" si="0"/>
        <v>1119740.4863</v>
      </c>
      <c r="H12" s="27">
        <f>RA!J16</f>
        <v>2.54942201470607</v>
      </c>
      <c r="I12" s="20">
        <f>VLOOKUP(B12,RMS!B:D,3,FALSE)</f>
        <v>1149033.1843405</v>
      </c>
      <c r="J12" s="21">
        <f>VLOOKUP(B12,RMS!B:E,4,FALSE)</f>
        <v>1119740.48643333</v>
      </c>
      <c r="K12" s="22">
        <f t="shared" si="1"/>
        <v>1.0332595000509173</v>
      </c>
      <c r="L12" s="22">
        <f t="shared" si="2"/>
        <v>-1.3333000242710114E-4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497331.89159999997</v>
      </c>
      <c r="F13" s="25">
        <f>VLOOKUP(C13,RA!B17:I46,8,0)</f>
        <v>52907.254300000001</v>
      </c>
      <c r="G13" s="16">
        <f t="shared" si="0"/>
        <v>444424.63729999994</v>
      </c>
      <c r="H13" s="27">
        <f>RA!J17</f>
        <v>10.638218701356299</v>
      </c>
      <c r="I13" s="20">
        <f>VLOOKUP(B13,RMS!B:D,3,FALSE)</f>
        <v>497331.890089744</v>
      </c>
      <c r="J13" s="21">
        <f>VLOOKUP(B13,RMS!B:E,4,FALSE)</f>
        <v>444424.63843846199</v>
      </c>
      <c r="K13" s="22">
        <f t="shared" si="1"/>
        <v>1.5102559700608253E-3</v>
      </c>
      <c r="L13" s="22">
        <f t="shared" si="2"/>
        <v>-1.1384620447643101E-3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1742886.943</v>
      </c>
      <c r="F14" s="25">
        <f>VLOOKUP(C14,RA!B18:I47,8,0)</f>
        <v>231614.4927</v>
      </c>
      <c r="G14" s="16">
        <f t="shared" si="0"/>
        <v>1511272.4502999999</v>
      </c>
      <c r="H14" s="27">
        <f>RA!J18</f>
        <v>13.289128915116301</v>
      </c>
      <c r="I14" s="20">
        <f>VLOOKUP(B14,RMS!B:D,3,FALSE)</f>
        <v>1742885.9011658099</v>
      </c>
      <c r="J14" s="21">
        <f>VLOOKUP(B14,RMS!B:E,4,FALSE)</f>
        <v>1511272.4123846199</v>
      </c>
      <c r="K14" s="22">
        <f t="shared" si="1"/>
        <v>1.0418341900222003</v>
      </c>
      <c r="L14" s="22">
        <f t="shared" si="2"/>
        <v>3.7915379973128438E-2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433013.34639999998</v>
      </c>
      <c r="F15" s="25">
        <f>VLOOKUP(C15,RA!B19:I48,8,0)</f>
        <v>24843.195199999998</v>
      </c>
      <c r="G15" s="16">
        <f t="shared" si="0"/>
        <v>408170.15119999996</v>
      </c>
      <c r="H15" s="27">
        <f>RA!J19</f>
        <v>5.7372816349754903</v>
      </c>
      <c r="I15" s="20">
        <f>VLOOKUP(B15,RMS!B:D,3,FALSE)</f>
        <v>433013.38936324802</v>
      </c>
      <c r="J15" s="21">
        <f>VLOOKUP(B15,RMS!B:E,4,FALSE)</f>
        <v>408170.15147350403</v>
      </c>
      <c r="K15" s="22">
        <f t="shared" si="1"/>
        <v>-4.2963248037267476E-2</v>
      </c>
      <c r="L15" s="22">
        <f t="shared" si="2"/>
        <v>-2.7350406162440777E-4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1152868.4194</v>
      </c>
      <c r="F16" s="25">
        <f>VLOOKUP(C16,RA!B20:I49,8,0)</f>
        <v>66971.815300000002</v>
      </c>
      <c r="G16" s="16">
        <f t="shared" si="0"/>
        <v>1085896.6041000001</v>
      </c>
      <c r="H16" s="27">
        <f>RA!J20</f>
        <v>5.8091464882744299</v>
      </c>
      <c r="I16" s="20">
        <f>VLOOKUP(B16,RMS!B:D,3,FALSE)</f>
        <v>1152868.32970885</v>
      </c>
      <c r="J16" s="21">
        <f>VLOOKUP(B16,RMS!B:E,4,FALSE)</f>
        <v>1085896.6041000001</v>
      </c>
      <c r="K16" s="22">
        <f t="shared" si="1"/>
        <v>8.969115000218153E-2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334044.45130000002</v>
      </c>
      <c r="F17" s="25">
        <f>VLOOKUP(C17,RA!B21:I50,8,0)</f>
        <v>44564.916400000002</v>
      </c>
      <c r="G17" s="16">
        <f t="shared" si="0"/>
        <v>289479.53490000003</v>
      </c>
      <c r="H17" s="27">
        <f>RA!J21</f>
        <v>13.3410138161454</v>
      </c>
      <c r="I17" s="20">
        <f>VLOOKUP(B17,RMS!B:D,3,FALSE)</f>
        <v>334043.77058126498</v>
      </c>
      <c r="J17" s="21">
        <f>VLOOKUP(B17,RMS!B:E,4,FALSE)</f>
        <v>289479.53475582</v>
      </c>
      <c r="K17" s="22">
        <f t="shared" si="1"/>
        <v>0.68071873503504321</v>
      </c>
      <c r="L17" s="22">
        <f t="shared" si="2"/>
        <v>1.4418002683669329E-4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1390119.0966</v>
      </c>
      <c r="F18" s="25">
        <f>VLOOKUP(C18,RA!B22:I51,8,0)</f>
        <v>85072.247600000002</v>
      </c>
      <c r="G18" s="16">
        <f t="shared" si="0"/>
        <v>1305046.8489999999</v>
      </c>
      <c r="H18" s="27">
        <f>RA!J22</f>
        <v>6.1197812337139004</v>
      </c>
      <c r="I18" s="20">
        <f>VLOOKUP(B18,RMS!B:D,3,FALSE)</f>
        <v>1390120.4905815099</v>
      </c>
      <c r="J18" s="21">
        <f>VLOOKUP(B18,RMS!B:E,4,FALSE)</f>
        <v>1305046.84764216</v>
      </c>
      <c r="K18" s="22">
        <f t="shared" si="1"/>
        <v>-1.3939815098419785</v>
      </c>
      <c r="L18" s="22">
        <f t="shared" si="2"/>
        <v>1.3578399084508419E-3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2716446.9810000001</v>
      </c>
      <c r="F19" s="25">
        <f>VLOOKUP(C19,RA!B23:I52,8,0)</f>
        <v>105235.92630000001</v>
      </c>
      <c r="G19" s="16">
        <f t="shared" si="0"/>
        <v>2611211.0547000002</v>
      </c>
      <c r="H19" s="27">
        <f>RA!J23</f>
        <v>3.87402835527678</v>
      </c>
      <c r="I19" s="20">
        <f>VLOOKUP(B19,RMS!B:D,3,FALSE)</f>
        <v>2716447.7148581198</v>
      </c>
      <c r="J19" s="21">
        <f>VLOOKUP(B19,RMS!B:E,4,FALSE)</f>
        <v>2611211.0815119701</v>
      </c>
      <c r="K19" s="22">
        <f t="shared" si="1"/>
        <v>-0.73385811969637871</v>
      </c>
      <c r="L19" s="22">
        <f t="shared" si="2"/>
        <v>-2.6811969932168722E-2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273067.98249999998</v>
      </c>
      <c r="F20" s="25">
        <f>VLOOKUP(C20,RA!B24:I53,8,0)</f>
        <v>40790.040999999997</v>
      </c>
      <c r="G20" s="16">
        <f t="shared" si="0"/>
        <v>232277.94149999999</v>
      </c>
      <c r="H20" s="27">
        <f>RA!J24</f>
        <v>14.9376871746581</v>
      </c>
      <c r="I20" s="20">
        <f>VLOOKUP(B20,RMS!B:D,3,FALSE)</f>
        <v>273067.99401235901</v>
      </c>
      <c r="J20" s="21">
        <f>VLOOKUP(B20,RMS!B:E,4,FALSE)</f>
        <v>232277.93001902101</v>
      </c>
      <c r="K20" s="22">
        <f t="shared" si="1"/>
        <v>-1.1512359022162855E-2</v>
      </c>
      <c r="L20" s="22">
        <f t="shared" si="2"/>
        <v>1.14809789811261E-2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272501.9681</v>
      </c>
      <c r="F21" s="25">
        <f>VLOOKUP(C21,RA!B25:I54,8,0)</f>
        <v>19586.356199999998</v>
      </c>
      <c r="G21" s="16">
        <f t="shared" si="0"/>
        <v>252915.61189999999</v>
      </c>
      <c r="H21" s="27">
        <f>RA!J25</f>
        <v>7.1876017397468503</v>
      </c>
      <c r="I21" s="20">
        <f>VLOOKUP(B21,RMS!B:D,3,FALSE)</f>
        <v>272501.952684146</v>
      </c>
      <c r="J21" s="21">
        <f>VLOOKUP(B21,RMS!B:E,4,FALSE)</f>
        <v>252915.617335927</v>
      </c>
      <c r="K21" s="22">
        <f t="shared" si="1"/>
        <v>1.5415853995364159E-2</v>
      </c>
      <c r="L21" s="22">
        <f t="shared" si="2"/>
        <v>-5.4359270143322647E-3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673919.22860000003</v>
      </c>
      <c r="F22" s="25">
        <f>VLOOKUP(C22,RA!B26:I55,8,0)</f>
        <v>133389.5037</v>
      </c>
      <c r="G22" s="16">
        <f t="shared" si="0"/>
        <v>540529.72490000003</v>
      </c>
      <c r="H22" s="27">
        <f>RA!J26</f>
        <v>19.793099534658399</v>
      </c>
      <c r="I22" s="20">
        <f>VLOOKUP(B22,RMS!B:D,3,FALSE)</f>
        <v>673919.13814454305</v>
      </c>
      <c r="J22" s="21">
        <f>VLOOKUP(B22,RMS!B:E,4,FALSE)</f>
        <v>540529.73076586705</v>
      </c>
      <c r="K22" s="22">
        <f t="shared" si="1"/>
        <v>9.0455456986092031E-2</v>
      </c>
      <c r="L22" s="22">
        <f t="shared" si="2"/>
        <v>-5.8658670168370008E-3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217738.0748</v>
      </c>
      <c r="F23" s="25">
        <f>VLOOKUP(C23,RA!B27:I56,8,0)</f>
        <v>57260.145900000003</v>
      </c>
      <c r="G23" s="16">
        <f t="shared" si="0"/>
        <v>160477.9289</v>
      </c>
      <c r="H23" s="27">
        <f>RA!J27</f>
        <v>26.297718464074499</v>
      </c>
      <c r="I23" s="20">
        <f>VLOOKUP(B23,RMS!B:D,3,FALSE)</f>
        <v>217737.92726482899</v>
      </c>
      <c r="J23" s="21">
        <f>VLOOKUP(B23,RMS!B:E,4,FALSE)</f>
        <v>160477.920278971</v>
      </c>
      <c r="K23" s="22">
        <f t="shared" si="1"/>
        <v>0.14753517101053149</v>
      </c>
      <c r="L23" s="22">
        <f t="shared" si="2"/>
        <v>8.6210290028247982E-3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926417.70819999999</v>
      </c>
      <c r="F24" s="25">
        <f>VLOOKUP(C24,RA!B28:I57,8,0)</f>
        <v>55156.531799999997</v>
      </c>
      <c r="G24" s="16">
        <f t="shared" si="0"/>
        <v>871261.1764</v>
      </c>
      <c r="H24" s="27">
        <f>RA!J28</f>
        <v>5.9537432533718899</v>
      </c>
      <c r="I24" s="20">
        <f>VLOOKUP(B24,RMS!B:D,3,FALSE)</f>
        <v>926417.70857964596</v>
      </c>
      <c r="J24" s="21">
        <f>VLOOKUP(B24,RMS!B:E,4,FALSE)</f>
        <v>871261.17992566398</v>
      </c>
      <c r="K24" s="22">
        <f t="shared" si="1"/>
        <v>-3.7964596413075924E-4</v>
      </c>
      <c r="L24" s="22">
        <f t="shared" si="2"/>
        <v>-3.5256639821454883E-3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625130.20420000004</v>
      </c>
      <c r="F25" s="25">
        <f>VLOOKUP(C25,RA!B29:I58,8,0)</f>
        <v>95674.193899999998</v>
      </c>
      <c r="G25" s="16">
        <f t="shared" si="0"/>
        <v>529456.01030000008</v>
      </c>
      <c r="H25" s="27">
        <f>RA!J29</f>
        <v>15.304682649663</v>
      </c>
      <c r="I25" s="20">
        <f>VLOOKUP(B25,RMS!B:D,3,FALSE)</f>
        <v>625131.079187611</v>
      </c>
      <c r="J25" s="21">
        <f>VLOOKUP(B25,RMS!B:E,4,FALSE)</f>
        <v>529455.96378359105</v>
      </c>
      <c r="K25" s="22">
        <f t="shared" si="1"/>
        <v>-0.87498761096503586</v>
      </c>
      <c r="L25" s="22">
        <f t="shared" si="2"/>
        <v>4.6516409027390182E-2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1023540.8362</v>
      </c>
      <c r="F26" s="25">
        <f>VLOOKUP(C26,RA!B30:I59,8,0)</f>
        <v>109834.7631</v>
      </c>
      <c r="G26" s="16">
        <f t="shared" si="0"/>
        <v>913706.07310000004</v>
      </c>
      <c r="H26" s="27">
        <f>RA!J30</f>
        <v>10.7308628259301</v>
      </c>
      <c r="I26" s="20">
        <f>VLOOKUP(B26,RMS!B:D,3,FALSE)</f>
        <v>1023540.78449646</v>
      </c>
      <c r="J26" s="21">
        <f>VLOOKUP(B26,RMS!B:E,4,FALSE)</f>
        <v>913706.05081309797</v>
      </c>
      <c r="K26" s="22">
        <f t="shared" si="1"/>
        <v>5.1703540026210248E-2</v>
      </c>
      <c r="L26" s="22">
        <f t="shared" si="2"/>
        <v>2.2286902065388858E-2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910267.20160000003</v>
      </c>
      <c r="F27" s="25">
        <f>VLOOKUP(C27,RA!B31:I60,8,0)</f>
        <v>16559.292000000001</v>
      </c>
      <c r="G27" s="16">
        <f t="shared" si="0"/>
        <v>893707.90960000001</v>
      </c>
      <c r="H27" s="27">
        <f>RA!J31</f>
        <v>1.8191682586050899</v>
      </c>
      <c r="I27" s="20">
        <f>VLOOKUP(B27,RMS!B:D,3,FALSE)</f>
        <v>910267.13535840705</v>
      </c>
      <c r="J27" s="21">
        <f>VLOOKUP(B27,RMS!B:E,4,FALSE)</f>
        <v>893707.86654159299</v>
      </c>
      <c r="K27" s="22">
        <f t="shared" si="1"/>
        <v>6.6241592983715236E-2</v>
      </c>
      <c r="L27" s="22">
        <f t="shared" si="2"/>
        <v>4.305840702727437E-2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107814.9909</v>
      </c>
      <c r="F28" s="25">
        <f>VLOOKUP(C28,RA!B32:I61,8,0)</f>
        <v>25132.160800000001</v>
      </c>
      <c r="G28" s="16">
        <f t="shared" si="0"/>
        <v>82682.830100000006</v>
      </c>
      <c r="H28" s="27">
        <f>RA!J32</f>
        <v>23.310451162872599</v>
      </c>
      <c r="I28" s="20">
        <f>VLOOKUP(B28,RMS!B:D,3,FALSE)</f>
        <v>107814.903198835</v>
      </c>
      <c r="J28" s="21">
        <f>VLOOKUP(B28,RMS!B:E,4,FALSE)</f>
        <v>82682.834211653302</v>
      </c>
      <c r="K28" s="22">
        <f t="shared" si="1"/>
        <v>8.7701165000908077E-2</v>
      </c>
      <c r="L28" s="22">
        <f t="shared" si="2"/>
        <v>-4.1116532956948504E-3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175649.12599999999</v>
      </c>
      <c r="F30" s="25">
        <f>VLOOKUP(C30,RA!B34:I64,8,0)</f>
        <v>25235.933300000001</v>
      </c>
      <c r="G30" s="16">
        <f t="shared" si="0"/>
        <v>150413.19269999999</v>
      </c>
      <c r="H30" s="27">
        <f>RA!J34</f>
        <v>14.367241030279899</v>
      </c>
      <c r="I30" s="20">
        <f>VLOOKUP(B30,RMS!B:D,3,FALSE)</f>
        <v>175649.12520000001</v>
      </c>
      <c r="J30" s="21">
        <f>VLOOKUP(B30,RMS!B:E,4,FALSE)</f>
        <v>150413.17420000001</v>
      </c>
      <c r="K30" s="22">
        <f t="shared" si="1"/>
        <v>7.9999997979030013E-4</v>
      </c>
      <c r="L30" s="22">
        <f t="shared" si="2"/>
        <v>1.8499999976484105E-2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0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96415.4</v>
      </c>
      <c r="F32" s="25">
        <f>VLOOKUP(C32,RA!B34:I65,8,0)</f>
        <v>391.27</v>
      </c>
      <c r="G32" s="16">
        <f t="shared" si="0"/>
        <v>96024.12999999999</v>
      </c>
      <c r="H32" s="27">
        <f>RA!J34</f>
        <v>14.367241030279899</v>
      </c>
      <c r="I32" s="20">
        <f>VLOOKUP(B32,RMS!B:D,3,FALSE)</f>
        <v>96415.4</v>
      </c>
      <c r="J32" s="21">
        <f>VLOOKUP(B32,RMS!B:E,4,FALSE)</f>
        <v>96024.13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153029.16</v>
      </c>
      <c r="F33" s="25">
        <f>VLOOKUP(C33,RA!B34:I65,8,0)</f>
        <v>-13070.29</v>
      </c>
      <c r="G33" s="16">
        <f t="shared" si="0"/>
        <v>166099.45000000001</v>
      </c>
      <c r="H33" s="27">
        <f>RA!J34</f>
        <v>14.367241030279899</v>
      </c>
      <c r="I33" s="20">
        <f>VLOOKUP(B33,RMS!B:D,3,FALSE)</f>
        <v>153029.16</v>
      </c>
      <c r="J33" s="21">
        <f>VLOOKUP(B33,RMS!B:E,4,FALSE)</f>
        <v>166099.45000000001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283500.88</v>
      </c>
      <c r="F34" s="25">
        <f>VLOOKUP(C34,RA!B34:I66,8,0)</f>
        <v>-7974.95</v>
      </c>
      <c r="G34" s="16">
        <f t="shared" si="0"/>
        <v>291475.83</v>
      </c>
      <c r="H34" s="27">
        <f>RA!J35</f>
        <v>0</v>
      </c>
      <c r="I34" s="20">
        <f>VLOOKUP(B34,RMS!B:D,3,FALSE)</f>
        <v>283500.88</v>
      </c>
      <c r="J34" s="21">
        <f>VLOOKUP(B34,RMS!B:E,4,FALSE)</f>
        <v>291475.83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144986.43</v>
      </c>
      <c r="F35" s="25">
        <f>VLOOKUP(C35,RA!B34:I67,8,0)</f>
        <v>-14754.22</v>
      </c>
      <c r="G35" s="16">
        <f t="shared" si="0"/>
        <v>159740.65</v>
      </c>
      <c r="H35" s="27">
        <f>RA!J34</f>
        <v>14.367241030279899</v>
      </c>
      <c r="I35" s="20">
        <f>VLOOKUP(B35,RMS!B:D,3,FALSE)</f>
        <v>144986.43</v>
      </c>
      <c r="J35" s="21">
        <f>VLOOKUP(B35,RMS!B:E,4,FALSE)</f>
        <v>159740.65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0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36879.487300000001</v>
      </c>
      <c r="F37" s="25">
        <f>VLOOKUP(C37,RA!B8:I68,8,0)</f>
        <v>2656.8539000000001</v>
      </c>
      <c r="G37" s="16">
        <f t="shared" si="0"/>
        <v>34222.633399999999</v>
      </c>
      <c r="H37" s="27">
        <f>RA!J35</f>
        <v>0</v>
      </c>
      <c r="I37" s="20">
        <f>VLOOKUP(B37,RMS!B:D,3,FALSE)</f>
        <v>36879.487179487202</v>
      </c>
      <c r="J37" s="21">
        <f>VLOOKUP(B37,RMS!B:E,4,FALSE)</f>
        <v>34222.632478632499</v>
      </c>
      <c r="K37" s="22">
        <f t="shared" si="1"/>
        <v>1.2051279918523505E-4</v>
      </c>
      <c r="L37" s="22">
        <f t="shared" si="2"/>
        <v>9.2136750026838854E-4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292771.24489999999</v>
      </c>
      <c r="F38" s="25">
        <f>VLOOKUP(C38,RA!B8:I69,8,0)</f>
        <v>15917.936299999999</v>
      </c>
      <c r="G38" s="16">
        <f t="shared" si="0"/>
        <v>276853.30859999999</v>
      </c>
      <c r="H38" s="27">
        <f>RA!J36</f>
        <v>0.40581691306575501</v>
      </c>
      <c r="I38" s="20">
        <f>VLOOKUP(B38,RMS!B:D,3,FALSE)</f>
        <v>292771.241963248</v>
      </c>
      <c r="J38" s="21">
        <f>VLOOKUP(B38,RMS!B:E,4,FALSE)</f>
        <v>276853.306046154</v>
      </c>
      <c r="K38" s="22">
        <f t="shared" si="1"/>
        <v>2.9367519891820848E-3</v>
      </c>
      <c r="L38" s="22">
        <f t="shared" si="2"/>
        <v>2.553845988586545E-3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60526.58</v>
      </c>
      <c r="F39" s="25">
        <f>VLOOKUP(C39,RA!B9:I70,8,0)</f>
        <v>-5891.75</v>
      </c>
      <c r="G39" s="16">
        <f t="shared" si="0"/>
        <v>66418.33</v>
      </c>
      <c r="H39" s="27">
        <f>RA!J37</f>
        <v>-8.5410453798478692</v>
      </c>
      <c r="I39" s="20">
        <f>VLOOKUP(B39,RMS!B:D,3,FALSE)</f>
        <v>60526.58</v>
      </c>
      <c r="J39" s="21">
        <f>VLOOKUP(B39,RMS!B:E,4,FALSE)</f>
        <v>66418.33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43709.440000000002</v>
      </c>
      <c r="F40" s="25">
        <f>VLOOKUP(C40,RA!B10:I71,8,0)</f>
        <v>6139.77</v>
      </c>
      <c r="G40" s="16">
        <f t="shared" si="0"/>
        <v>37569.67</v>
      </c>
      <c r="H40" s="27">
        <f>RA!J38</f>
        <v>-2.8130247779125099</v>
      </c>
      <c r="I40" s="20">
        <f>VLOOKUP(B40,RMS!B:D,3,FALSE)</f>
        <v>43709.440000000002</v>
      </c>
      <c r="J40" s="21">
        <f>VLOOKUP(B40,RMS!B:E,4,FALSE)</f>
        <v>37569.67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-10.176276497048701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21283.0965</v>
      </c>
      <c r="F42" s="25">
        <f>VLOOKUP(C42,RA!B8:I72,8,0)</f>
        <v>3206.7435999999998</v>
      </c>
      <c r="G42" s="16">
        <f t="shared" si="0"/>
        <v>18076.352899999998</v>
      </c>
      <c r="H42" s="27">
        <f>RA!J39</f>
        <v>-10.176276497048701</v>
      </c>
      <c r="I42" s="20">
        <f>VLOOKUP(B42,RMS!B:D,3,FALSE)</f>
        <v>21283.096588760302</v>
      </c>
      <c r="J42" s="21">
        <f>VLOOKUP(B42,RMS!B:E,4,FALSE)</f>
        <v>18076.352877997098</v>
      </c>
      <c r="K42" s="22">
        <f t="shared" si="1"/>
        <v>-8.8760301878210157E-5</v>
      </c>
      <c r="L42" s="22">
        <f t="shared" si="2"/>
        <v>2.2002899640938267E-5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2" style="41" bestFit="1" customWidth="1"/>
    <col min="17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17435439.224100001</v>
      </c>
      <c r="E7" s="53">
        <v>18180873.659200002</v>
      </c>
      <c r="F7" s="54">
        <v>95.899897611780702</v>
      </c>
      <c r="G7" s="53">
        <v>16193206.4323</v>
      </c>
      <c r="H7" s="54">
        <v>7.6713206676731103</v>
      </c>
      <c r="I7" s="53">
        <v>1486786.7456</v>
      </c>
      <c r="J7" s="54">
        <v>8.5273833741159795</v>
      </c>
      <c r="K7" s="53">
        <v>1838984.9791000001</v>
      </c>
      <c r="L7" s="54">
        <v>11.356521556051099</v>
      </c>
      <c r="M7" s="54">
        <v>-0.19151773260941299</v>
      </c>
      <c r="N7" s="53">
        <v>388000667.22079998</v>
      </c>
      <c r="O7" s="53">
        <v>4445747594.8170996</v>
      </c>
      <c r="P7" s="53">
        <v>1029201</v>
      </c>
      <c r="Q7" s="53">
        <v>931213</v>
      </c>
      <c r="R7" s="54">
        <v>10.5226194221945</v>
      </c>
      <c r="S7" s="53">
        <v>16.9407523157284</v>
      </c>
      <c r="T7" s="53">
        <v>16.809594738260699</v>
      </c>
      <c r="U7" s="55">
        <v>0.77421341758183904</v>
      </c>
    </row>
    <row r="8" spans="1:23" ht="12" thickBot="1">
      <c r="A8" s="81">
        <v>42572</v>
      </c>
      <c r="B8" s="69" t="s">
        <v>6</v>
      </c>
      <c r="C8" s="70"/>
      <c r="D8" s="56">
        <v>763173.25399999996</v>
      </c>
      <c r="E8" s="56">
        <v>672275.70120000001</v>
      </c>
      <c r="F8" s="57">
        <v>113.520874343331</v>
      </c>
      <c r="G8" s="56">
        <v>570984.89769999997</v>
      </c>
      <c r="H8" s="57">
        <v>33.659096251785101</v>
      </c>
      <c r="I8" s="56">
        <v>138330.2176</v>
      </c>
      <c r="J8" s="57">
        <v>18.125663717245502</v>
      </c>
      <c r="K8" s="56">
        <v>131421.16310000001</v>
      </c>
      <c r="L8" s="57">
        <v>23.016574278826099</v>
      </c>
      <c r="M8" s="57">
        <v>5.2571856290320997E-2</v>
      </c>
      <c r="N8" s="56">
        <v>14714386.7948</v>
      </c>
      <c r="O8" s="56">
        <v>159823454.36579999</v>
      </c>
      <c r="P8" s="56">
        <v>59342</v>
      </c>
      <c r="Q8" s="56">
        <v>33271</v>
      </c>
      <c r="R8" s="57">
        <v>78.359532325448598</v>
      </c>
      <c r="S8" s="56">
        <v>12.8605920595868</v>
      </c>
      <c r="T8" s="56">
        <v>17.9968260527186</v>
      </c>
      <c r="U8" s="58">
        <v>-39.937772455063801</v>
      </c>
    </row>
    <row r="9" spans="1:23" ht="12" thickBot="1">
      <c r="A9" s="82"/>
      <c r="B9" s="69" t="s">
        <v>7</v>
      </c>
      <c r="C9" s="70"/>
      <c r="D9" s="56">
        <v>89666.363400000002</v>
      </c>
      <c r="E9" s="56">
        <v>117972.5672</v>
      </c>
      <c r="F9" s="57">
        <v>76.006113563662495</v>
      </c>
      <c r="G9" s="56">
        <v>103070.8505</v>
      </c>
      <c r="H9" s="57">
        <v>-13.005119328087799</v>
      </c>
      <c r="I9" s="56">
        <v>18773.095600000001</v>
      </c>
      <c r="J9" s="57">
        <v>20.936608654745601</v>
      </c>
      <c r="K9" s="56">
        <v>21314.557400000002</v>
      </c>
      <c r="L9" s="57">
        <v>20.679520249034901</v>
      </c>
      <c r="M9" s="57">
        <v>-0.119235964055252</v>
      </c>
      <c r="N9" s="56">
        <v>2272974.6027000002</v>
      </c>
      <c r="O9" s="56">
        <v>22680385.6776</v>
      </c>
      <c r="P9" s="56">
        <v>5757</v>
      </c>
      <c r="Q9" s="56">
        <v>5241</v>
      </c>
      <c r="R9" s="57">
        <v>9.8454493417286901</v>
      </c>
      <c r="S9" s="56">
        <v>15.575189056800401</v>
      </c>
      <c r="T9" s="56">
        <v>17.429225357756199</v>
      </c>
      <c r="U9" s="58">
        <v>-11.9037803919705</v>
      </c>
    </row>
    <row r="10" spans="1:23" ht="12" thickBot="1">
      <c r="A10" s="82"/>
      <c r="B10" s="69" t="s">
        <v>8</v>
      </c>
      <c r="C10" s="70"/>
      <c r="D10" s="56">
        <v>132546.4362</v>
      </c>
      <c r="E10" s="56">
        <v>195133.11189999999</v>
      </c>
      <c r="F10" s="57">
        <v>67.926163278698795</v>
      </c>
      <c r="G10" s="56">
        <v>164578.84959999999</v>
      </c>
      <c r="H10" s="57">
        <v>-19.463262428831602</v>
      </c>
      <c r="I10" s="56">
        <v>40079.394099999998</v>
      </c>
      <c r="J10" s="57">
        <v>30.2380020535022</v>
      </c>
      <c r="K10" s="56">
        <v>47244.284099999997</v>
      </c>
      <c r="L10" s="57">
        <v>28.706169847963299</v>
      </c>
      <c r="M10" s="57">
        <v>-0.15165622966863801</v>
      </c>
      <c r="N10" s="56">
        <v>3263931.2300999998</v>
      </c>
      <c r="O10" s="56">
        <v>39545857.619499996</v>
      </c>
      <c r="P10" s="56">
        <v>103479</v>
      </c>
      <c r="Q10" s="56">
        <v>97792</v>
      </c>
      <c r="R10" s="57">
        <v>5.8154041230366502</v>
      </c>
      <c r="S10" s="56">
        <v>1.2809017887687399</v>
      </c>
      <c r="T10" s="56">
        <v>1.3759421312581801</v>
      </c>
      <c r="U10" s="58">
        <v>-7.4197993415874697</v>
      </c>
    </row>
    <row r="11" spans="1:23" ht="12" thickBot="1">
      <c r="A11" s="82"/>
      <c r="B11" s="69" t="s">
        <v>9</v>
      </c>
      <c r="C11" s="70"/>
      <c r="D11" s="56">
        <v>49263.764600000002</v>
      </c>
      <c r="E11" s="56">
        <v>56958.993499999997</v>
      </c>
      <c r="F11" s="57">
        <v>86.489879074144795</v>
      </c>
      <c r="G11" s="56">
        <v>48298.748899999999</v>
      </c>
      <c r="H11" s="57">
        <v>1.9980138657380599</v>
      </c>
      <c r="I11" s="56">
        <v>6427.3755000000001</v>
      </c>
      <c r="J11" s="57">
        <v>13.0468622367524</v>
      </c>
      <c r="K11" s="56">
        <v>10550.622100000001</v>
      </c>
      <c r="L11" s="57">
        <v>21.844503926684499</v>
      </c>
      <c r="M11" s="57">
        <v>-0.39080601702149897</v>
      </c>
      <c r="N11" s="56">
        <v>1280373.9735000001</v>
      </c>
      <c r="O11" s="56">
        <v>13557654.5984</v>
      </c>
      <c r="P11" s="56">
        <v>3422</v>
      </c>
      <c r="Q11" s="56">
        <v>2829</v>
      </c>
      <c r="R11" s="57">
        <v>20.961470484270102</v>
      </c>
      <c r="S11" s="56">
        <v>14.396190707188801</v>
      </c>
      <c r="T11" s="56">
        <v>15.920122269353101</v>
      </c>
      <c r="U11" s="58">
        <v>-10.5856583394896</v>
      </c>
    </row>
    <row r="12" spans="1:23" ht="12" thickBot="1">
      <c r="A12" s="82"/>
      <c r="B12" s="69" t="s">
        <v>10</v>
      </c>
      <c r="C12" s="70"/>
      <c r="D12" s="56">
        <v>194504.85219999999</v>
      </c>
      <c r="E12" s="56">
        <v>131975.2414</v>
      </c>
      <c r="F12" s="57">
        <v>147.37980407285701</v>
      </c>
      <c r="G12" s="56">
        <v>136223.8634</v>
      </c>
      <c r="H12" s="57">
        <v>42.783244686628102</v>
      </c>
      <c r="I12" s="56">
        <v>25622.736799999999</v>
      </c>
      <c r="J12" s="57">
        <v>13.1733149637076</v>
      </c>
      <c r="K12" s="56">
        <v>17574.820899999999</v>
      </c>
      <c r="L12" s="57">
        <v>12.901425977322599</v>
      </c>
      <c r="M12" s="57">
        <v>0.45792306765413499</v>
      </c>
      <c r="N12" s="56">
        <v>4079350.0364000001</v>
      </c>
      <c r="O12" s="56">
        <v>48730031.645199999</v>
      </c>
      <c r="P12" s="56">
        <v>2944</v>
      </c>
      <c r="Q12" s="56">
        <v>1485</v>
      </c>
      <c r="R12" s="57">
        <v>98.249158249158299</v>
      </c>
      <c r="S12" s="56">
        <v>66.0682242527174</v>
      </c>
      <c r="T12" s="56">
        <v>86.590069427609393</v>
      </c>
      <c r="U12" s="58">
        <v>-31.061596413419601</v>
      </c>
    </row>
    <row r="13" spans="1:23" ht="12" thickBot="1">
      <c r="A13" s="82"/>
      <c r="B13" s="69" t="s">
        <v>11</v>
      </c>
      <c r="C13" s="70"/>
      <c r="D13" s="56">
        <v>248185.18210000001</v>
      </c>
      <c r="E13" s="56">
        <v>296752.46779999998</v>
      </c>
      <c r="F13" s="57">
        <v>83.633738226321199</v>
      </c>
      <c r="G13" s="56">
        <v>266610.98849999998</v>
      </c>
      <c r="H13" s="57">
        <v>-6.91112039442441</v>
      </c>
      <c r="I13" s="56">
        <v>27707.294600000001</v>
      </c>
      <c r="J13" s="57">
        <v>11.163960058194</v>
      </c>
      <c r="K13" s="56">
        <v>78066.895999999993</v>
      </c>
      <c r="L13" s="57">
        <v>29.281199713191899</v>
      </c>
      <c r="M13" s="57">
        <v>-0.64508266602530195</v>
      </c>
      <c r="N13" s="56">
        <v>5801641.4116000002</v>
      </c>
      <c r="O13" s="56">
        <v>68570904.803399995</v>
      </c>
      <c r="P13" s="56">
        <v>15041</v>
      </c>
      <c r="Q13" s="56">
        <v>10912</v>
      </c>
      <c r="R13" s="57">
        <v>37.839076246334301</v>
      </c>
      <c r="S13" s="56">
        <v>16.500577228907702</v>
      </c>
      <c r="T13" s="56">
        <v>20.7146325421554</v>
      </c>
      <c r="U13" s="58">
        <v>-25.5388357315469</v>
      </c>
    </row>
    <row r="14" spans="1:23" ht="12" thickBot="1">
      <c r="A14" s="82"/>
      <c r="B14" s="69" t="s">
        <v>12</v>
      </c>
      <c r="C14" s="70"/>
      <c r="D14" s="56">
        <v>109372.31140000001</v>
      </c>
      <c r="E14" s="56">
        <v>134645.59909999999</v>
      </c>
      <c r="F14" s="57">
        <v>81.229770695119598</v>
      </c>
      <c r="G14" s="56">
        <v>138852.98269999999</v>
      </c>
      <c r="H14" s="57">
        <v>-21.231572218865999</v>
      </c>
      <c r="I14" s="56">
        <v>22180.276399999999</v>
      </c>
      <c r="J14" s="57">
        <v>20.2796083543316</v>
      </c>
      <c r="K14" s="56">
        <v>19277.7425</v>
      </c>
      <c r="L14" s="57">
        <v>13.883563842233499</v>
      </c>
      <c r="M14" s="57">
        <v>0.15056399368338899</v>
      </c>
      <c r="N14" s="56">
        <v>2688633.1634</v>
      </c>
      <c r="O14" s="56">
        <v>31261517.227400001</v>
      </c>
      <c r="P14" s="56">
        <v>2038</v>
      </c>
      <c r="Q14" s="56">
        <v>1974</v>
      </c>
      <c r="R14" s="57">
        <v>3.2421479229989898</v>
      </c>
      <c r="S14" s="56">
        <v>53.666492345436701</v>
      </c>
      <c r="T14" s="56">
        <v>52.647885562310002</v>
      </c>
      <c r="U14" s="58">
        <v>1.8980312269529001</v>
      </c>
    </row>
    <row r="15" spans="1:23" ht="12" thickBot="1">
      <c r="A15" s="82"/>
      <c r="B15" s="69" t="s">
        <v>13</v>
      </c>
      <c r="C15" s="70"/>
      <c r="D15" s="56">
        <v>93832.673500000004</v>
      </c>
      <c r="E15" s="56">
        <v>115439.3051</v>
      </c>
      <c r="F15" s="57">
        <v>81.283123992055295</v>
      </c>
      <c r="G15" s="56">
        <v>102987.9422</v>
      </c>
      <c r="H15" s="57">
        <v>-8.8896510644136306</v>
      </c>
      <c r="I15" s="56">
        <v>1922.4903999999999</v>
      </c>
      <c r="J15" s="57">
        <v>2.0488496472393498</v>
      </c>
      <c r="K15" s="56">
        <v>18532.615099999999</v>
      </c>
      <c r="L15" s="57">
        <v>17.994936789794401</v>
      </c>
      <c r="M15" s="57">
        <v>-0.89626448347270804</v>
      </c>
      <c r="N15" s="56">
        <v>2187456.432</v>
      </c>
      <c r="O15" s="56">
        <v>26208224.554499999</v>
      </c>
      <c r="P15" s="56">
        <v>5365</v>
      </c>
      <c r="Q15" s="56">
        <v>3165</v>
      </c>
      <c r="R15" s="57">
        <v>69.510268562401293</v>
      </c>
      <c r="S15" s="56">
        <v>17.4897807082945</v>
      </c>
      <c r="T15" s="56">
        <v>25.259734470774099</v>
      </c>
      <c r="U15" s="58">
        <v>-44.425678583806999</v>
      </c>
    </row>
    <row r="16" spans="1:23" ht="12" thickBot="1">
      <c r="A16" s="82"/>
      <c r="B16" s="69" t="s">
        <v>14</v>
      </c>
      <c r="C16" s="70"/>
      <c r="D16" s="56">
        <v>1149034.2176000001</v>
      </c>
      <c r="E16" s="56">
        <v>985970.9105</v>
      </c>
      <c r="F16" s="57">
        <v>116.53834868386799</v>
      </c>
      <c r="G16" s="56">
        <v>894265.40890000004</v>
      </c>
      <c r="H16" s="57">
        <v>28.489171801174901</v>
      </c>
      <c r="I16" s="56">
        <v>29293.731299999999</v>
      </c>
      <c r="J16" s="57">
        <v>2.54942201470607</v>
      </c>
      <c r="K16" s="56">
        <v>11313.6072</v>
      </c>
      <c r="L16" s="57">
        <v>1.2651285722788299</v>
      </c>
      <c r="M16" s="57">
        <v>1.58924768927809</v>
      </c>
      <c r="N16" s="56">
        <v>21708396.248300001</v>
      </c>
      <c r="O16" s="56">
        <v>228095671.59290001</v>
      </c>
      <c r="P16" s="56">
        <v>68977</v>
      </c>
      <c r="Q16" s="56">
        <v>58476</v>
      </c>
      <c r="R16" s="57">
        <v>17.957794650796899</v>
      </c>
      <c r="S16" s="56">
        <v>16.658222561143599</v>
      </c>
      <c r="T16" s="56">
        <v>16.139924059443199</v>
      </c>
      <c r="U16" s="58">
        <v>3.1113673730674498</v>
      </c>
    </row>
    <row r="17" spans="1:21" ht="12" thickBot="1">
      <c r="A17" s="82"/>
      <c r="B17" s="69" t="s">
        <v>15</v>
      </c>
      <c r="C17" s="70"/>
      <c r="D17" s="56">
        <v>497331.89159999997</v>
      </c>
      <c r="E17" s="56">
        <v>515702.7611</v>
      </c>
      <c r="F17" s="57">
        <v>96.437701931086295</v>
      </c>
      <c r="G17" s="56">
        <v>451990.74469999998</v>
      </c>
      <c r="H17" s="57">
        <v>10.031432597164001</v>
      </c>
      <c r="I17" s="56">
        <v>52907.254300000001</v>
      </c>
      <c r="J17" s="57">
        <v>10.638218701356299</v>
      </c>
      <c r="K17" s="56">
        <v>49867.490700000002</v>
      </c>
      <c r="L17" s="57">
        <v>11.0328565982249</v>
      </c>
      <c r="M17" s="57">
        <v>6.0956818908075E-2</v>
      </c>
      <c r="N17" s="56">
        <v>14367770.346100001</v>
      </c>
      <c r="O17" s="56">
        <v>237545178.37099999</v>
      </c>
      <c r="P17" s="56">
        <v>14905</v>
      </c>
      <c r="Q17" s="56">
        <v>11150</v>
      </c>
      <c r="R17" s="57">
        <v>33.677130044843103</v>
      </c>
      <c r="S17" s="56">
        <v>33.366782395169402</v>
      </c>
      <c r="T17" s="56">
        <v>34.991797811659197</v>
      </c>
      <c r="U17" s="58">
        <v>-4.8701591818006804</v>
      </c>
    </row>
    <row r="18" spans="1:21" ht="12" thickBot="1">
      <c r="A18" s="82"/>
      <c r="B18" s="69" t="s">
        <v>16</v>
      </c>
      <c r="C18" s="70"/>
      <c r="D18" s="56">
        <v>1742886.943</v>
      </c>
      <c r="E18" s="56">
        <v>2142075.8412000001</v>
      </c>
      <c r="F18" s="57">
        <v>81.364390068636794</v>
      </c>
      <c r="G18" s="56">
        <v>1762533.0848999999</v>
      </c>
      <c r="H18" s="57">
        <v>-1.1146537939237999</v>
      </c>
      <c r="I18" s="56">
        <v>231614.4927</v>
      </c>
      <c r="J18" s="57">
        <v>13.289128915116301</v>
      </c>
      <c r="K18" s="56">
        <v>240088.7886</v>
      </c>
      <c r="L18" s="57">
        <v>13.6218032249659</v>
      </c>
      <c r="M18" s="57">
        <v>-3.5296508218543E-2</v>
      </c>
      <c r="N18" s="56">
        <v>39642405.567000002</v>
      </c>
      <c r="O18" s="56">
        <v>466865517.92479998</v>
      </c>
      <c r="P18" s="56">
        <v>85128</v>
      </c>
      <c r="Q18" s="56">
        <v>80847</v>
      </c>
      <c r="R18" s="57">
        <v>5.2951872054621596</v>
      </c>
      <c r="S18" s="56">
        <v>20.473721255051199</v>
      </c>
      <c r="T18" s="56">
        <v>21.1437600306752</v>
      </c>
      <c r="U18" s="58">
        <v>-3.2726770442803699</v>
      </c>
    </row>
    <row r="19" spans="1:21" ht="12" thickBot="1">
      <c r="A19" s="82"/>
      <c r="B19" s="69" t="s">
        <v>17</v>
      </c>
      <c r="C19" s="70"/>
      <c r="D19" s="56">
        <v>433013.34639999998</v>
      </c>
      <c r="E19" s="56">
        <v>525422.62540000002</v>
      </c>
      <c r="F19" s="57">
        <v>82.412390610387305</v>
      </c>
      <c r="G19" s="56">
        <v>406511.97389999998</v>
      </c>
      <c r="H19" s="57">
        <v>6.5192107985776699</v>
      </c>
      <c r="I19" s="56">
        <v>24843.195199999998</v>
      </c>
      <c r="J19" s="57">
        <v>5.7372816349754903</v>
      </c>
      <c r="K19" s="56">
        <v>38791.411200000002</v>
      </c>
      <c r="L19" s="57">
        <v>9.5425014982566108</v>
      </c>
      <c r="M19" s="57">
        <v>-0.35956969773762698</v>
      </c>
      <c r="N19" s="56">
        <v>9568699.3061999995</v>
      </c>
      <c r="O19" s="56">
        <v>136578841.12540001</v>
      </c>
      <c r="P19" s="56">
        <v>8776</v>
      </c>
      <c r="Q19" s="56">
        <v>8854</v>
      </c>
      <c r="R19" s="57">
        <v>-0.88095775920488095</v>
      </c>
      <c r="S19" s="56">
        <v>49.340627438468601</v>
      </c>
      <c r="T19" s="56">
        <v>54.427418951886203</v>
      </c>
      <c r="U19" s="58">
        <v>-10.309539577220001</v>
      </c>
    </row>
    <row r="20" spans="1:21" ht="12" thickBot="1">
      <c r="A20" s="82"/>
      <c r="B20" s="69" t="s">
        <v>18</v>
      </c>
      <c r="C20" s="70"/>
      <c r="D20" s="56">
        <v>1152868.4194</v>
      </c>
      <c r="E20" s="56">
        <v>973125.93779999996</v>
      </c>
      <c r="F20" s="57">
        <v>118.470628992415</v>
      </c>
      <c r="G20" s="56">
        <v>968573.32709999999</v>
      </c>
      <c r="H20" s="57">
        <v>19.027479607743999</v>
      </c>
      <c r="I20" s="56">
        <v>66971.815300000002</v>
      </c>
      <c r="J20" s="57">
        <v>5.8091464882744299</v>
      </c>
      <c r="K20" s="56">
        <v>81543.015400000004</v>
      </c>
      <c r="L20" s="57">
        <v>8.4188788931600609</v>
      </c>
      <c r="M20" s="57">
        <v>-0.178693417560322</v>
      </c>
      <c r="N20" s="56">
        <v>21762788.2454</v>
      </c>
      <c r="O20" s="56">
        <v>252384991.07820001</v>
      </c>
      <c r="P20" s="56">
        <v>45701</v>
      </c>
      <c r="Q20" s="56">
        <v>39551</v>
      </c>
      <c r="R20" s="57">
        <v>15.549543627215501</v>
      </c>
      <c r="S20" s="56">
        <v>25.226328075972098</v>
      </c>
      <c r="T20" s="56">
        <v>23.606592010315801</v>
      </c>
      <c r="U20" s="58">
        <v>6.4208158269339197</v>
      </c>
    </row>
    <row r="21" spans="1:21" ht="12" thickBot="1">
      <c r="A21" s="82"/>
      <c r="B21" s="69" t="s">
        <v>19</v>
      </c>
      <c r="C21" s="70"/>
      <c r="D21" s="56">
        <v>334044.45130000002</v>
      </c>
      <c r="E21" s="56">
        <v>417373.68369999999</v>
      </c>
      <c r="F21" s="57">
        <v>80.034861886525803</v>
      </c>
      <c r="G21" s="56">
        <v>335756.49080000003</v>
      </c>
      <c r="H21" s="57">
        <v>-0.50990510888433405</v>
      </c>
      <c r="I21" s="56">
        <v>44564.916400000002</v>
      </c>
      <c r="J21" s="57">
        <v>13.3410138161454</v>
      </c>
      <c r="K21" s="56">
        <v>47548.496500000001</v>
      </c>
      <c r="L21" s="57">
        <v>14.1616015781876</v>
      </c>
      <c r="M21" s="57">
        <v>-6.2748148093388995E-2</v>
      </c>
      <c r="N21" s="56">
        <v>7775657.7926000003</v>
      </c>
      <c r="O21" s="56">
        <v>84599462.971499994</v>
      </c>
      <c r="P21" s="56">
        <v>30041</v>
      </c>
      <c r="Q21" s="56">
        <v>26251</v>
      </c>
      <c r="R21" s="57">
        <v>14.437545236371999</v>
      </c>
      <c r="S21" s="56">
        <v>11.1196182317499</v>
      </c>
      <c r="T21" s="56">
        <v>11.911243617386001</v>
      </c>
      <c r="U21" s="58">
        <v>-7.1191777373770497</v>
      </c>
    </row>
    <row r="22" spans="1:21" ht="12" thickBot="1">
      <c r="A22" s="82"/>
      <c r="B22" s="69" t="s">
        <v>20</v>
      </c>
      <c r="C22" s="70"/>
      <c r="D22" s="56">
        <v>1390119.0966</v>
      </c>
      <c r="E22" s="56">
        <v>1561245.9864000001</v>
      </c>
      <c r="F22" s="57">
        <v>89.039082163177</v>
      </c>
      <c r="G22" s="56">
        <v>1332237.7176999999</v>
      </c>
      <c r="H22" s="57">
        <v>4.3446734866452896</v>
      </c>
      <c r="I22" s="56">
        <v>85072.247600000002</v>
      </c>
      <c r="J22" s="57">
        <v>6.1197812337139004</v>
      </c>
      <c r="K22" s="56">
        <v>171907.9608</v>
      </c>
      <c r="L22" s="57">
        <v>12.9037001817352</v>
      </c>
      <c r="M22" s="57">
        <v>-0.50512909812842099</v>
      </c>
      <c r="N22" s="56">
        <v>30971786.066300001</v>
      </c>
      <c r="O22" s="56">
        <v>296227876.80610001</v>
      </c>
      <c r="P22" s="56">
        <v>83394</v>
      </c>
      <c r="Q22" s="56">
        <v>84155</v>
      </c>
      <c r="R22" s="57">
        <v>-0.90428376210563999</v>
      </c>
      <c r="S22" s="56">
        <v>16.669293913231201</v>
      </c>
      <c r="T22" s="56">
        <v>16.7794549319708</v>
      </c>
      <c r="U22" s="58">
        <v>-0.66086193760228795</v>
      </c>
    </row>
    <row r="23" spans="1:21" ht="12" thickBot="1">
      <c r="A23" s="82"/>
      <c r="B23" s="69" t="s">
        <v>21</v>
      </c>
      <c r="C23" s="70"/>
      <c r="D23" s="56">
        <v>2716446.9810000001</v>
      </c>
      <c r="E23" s="56">
        <v>2708944.3758999999</v>
      </c>
      <c r="F23" s="57">
        <v>100.27695677942801</v>
      </c>
      <c r="G23" s="56">
        <v>2517296.9010999999</v>
      </c>
      <c r="H23" s="57">
        <v>7.9112670346106304</v>
      </c>
      <c r="I23" s="56">
        <v>105235.92630000001</v>
      </c>
      <c r="J23" s="57">
        <v>3.87402835527678</v>
      </c>
      <c r="K23" s="56">
        <v>304435.76179999998</v>
      </c>
      <c r="L23" s="57">
        <v>12.093756666802699</v>
      </c>
      <c r="M23" s="57">
        <v>-0.65432469011595595</v>
      </c>
      <c r="N23" s="56">
        <v>53642989.098499998</v>
      </c>
      <c r="O23" s="56">
        <v>649298430.76919997</v>
      </c>
      <c r="P23" s="56">
        <v>85337</v>
      </c>
      <c r="Q23" s="56">
        <v>70648</v>
      </c>
      <c r="R23" s="57">
        <v>20.7918129317178</v>
      </c>
      <c r="S23" s="56">
        <v>31.831995277546699</v>
      </c>
      <c r="T23" s="56">
        <v>29.5193868021742</v>
      </c>
      <c r="U23" s="58">
        <v>7.2650440388942599</v>
      </c>
    </row>
    <row r="24" spans="1:21" ht="12" thickBot="1">
      <c r="A24" s="82"/>
      <c r="B24" s="69" t="s">
        <v>22</v>
      </c>
      <c r="C24" s="70"/>
      <c r="D24" s="56">
        <v>273067.98249999998</v>
      </c>
      <c r="E24" s="56">
        <v>313025.67119999998</v>
      </c>
      <c r="F24" s="57">
        <v>87.235012212634203</v>
      </c>
      <c r="G24" s="56">
        <v>255408.44140000001</v>
      </c>
      <c r="H24" s="57">
        <v>6.9142354901039296</v>
      </c>
      <c r="I24" s="56">
        <v>40790.040999999997</v>
      </c>
      <c r="J24" s="57">
        <v>14.9376871746581</v>
      </c>
      <c r="K24" s="56">
        <v>40042.422200000001</v>
      </c>
      <c r="L24" s="57">
        <v>15.6777990502236</v>
      </c>
      <c r="M24" s="57">
        <v>1.8670668728926001E-2</v>
      </c>
      <c r="N24" s="56">
        <v>6435917.3051000005</v>
      </c>
      <c r="O24" s="56">
        <v>61677043.320100002</v>
      </c>
      <c r="P24" s="56">
        <v>26242</v>
      </c>
      <c r="Q24" s="56">
        <v>25492</v>
      </c>
      <c r="R24" s="57">
        <v>2.94209948219049</v>
      </c>
      <c r="S24" s="56">
        <v>10.405761089093801</v>
      </c>
      <c r="T24" s="56">
        <v>10.8407543425388</v>
      </c>
      <c r="U24" s="58">
        <v>-4.1803117496223399</v>
      </c>
    </row>
    <row r="25" spans="1:21" ht="12" thickBot="1">
      <c r="A25" s="82"/>
      <c r="B25" s="69" t="s">
        <v>23</v>
      </c>
      <c r="C25" s="70"/>
      <c r="D25" s="56">
        <v>272501.9681</v>
      </c>
      <c r="E25" s="56">
        <v>290916.68650000001</v>
      </c>
      <c r="F25" s="57">
        <v>93.670105822547896</v>
      </c>
      <c r="G25" s="56">
        <v>252119.89730000001</v>
      </c>
      <c r="H25" s="57">
        <v>8.0842769722958998</v>
      </c>
      <c r="I25" s="56">
        <v>19586.356199999998</v>
      </c>
      <c r="J25" s="57">
        <v>7.1876017397468503</v>
      </c>
      <c r="K25" s="56">
        <v>23172.0448</v>
      </c>
      <c r="L25" s="57">
        <v>9.1908830077093597</v>
      </c>
      <c r="M25" s="57">
        <v>-0.15474200187978199</v>
      </c>
      <c r="N25" s="56">
        <v>6268669.1661</v>
      </c>
      <c r="O25" s="56">
        <v>74563020.557999998</v>
      </c>
      <c r="P25" s="56">
        <v>18866</v>
      </c>
      <c r="Q25" s="56">
        <v>18442</v>
      </c>
      <c r="R25" s="57">
        <v>2.2990998807070899</v>
      </c>
      <c r="S25" s="56">
        <v>14.4440776052157</v>
      </c>
      <c r="T25" s="56">
        <v>14.252860215811699</v>
      </c>
      <c r="U25" s="58">
        <v>1.3238463170188901</v>
      </c>
    </row>
    <row r="26" spans="1:21" ht="12" thickBot="1">
      <c r="A26" s="82"/>
      <c r="B26" s="69" t="s">
        <v>24</v>
      </c>
      <c r="C26" s="70"/>
      <c r="D26" s="56">
        <v>673919.22860000003</v>
      </c>
      <c r="E26" s="56">
        <v>661759.00450000004</v>
      </c>
      <c r="F26" s="57">
        <v>101.83756080647299</v>
      </c>
      <c r="G26" s="56">
        <v>569251.5355</v>
      </c>
      <c r="H26" s="57">
        <v>18.386896929152002</v>
      </c>
      <c r="I26" s="56">
        <v>133389.5037</v>
      </c>
      <c r="J26" s="57">
        <v>19.793099534658399</v>
      </c>
      <c r="K26" s="56">
        <v>111573.2228</v>
      </c>
      <c r="L26" s="57">
        <v>19.599986270041398</v>
      </c>
      <c r="M26" s="57">
        <v>0.195533304071593</v>
      </c>
      <c r="N26" s="56">
        <v>14322067.545700001</v>
      </c>
      <c r="O26" s="56">
        <v>145335305.53310001</v>
      </c>
      <c r="P26" s="56">
        <v>47054</v>
      </c>
      <c r="Q26" s="56">
        <v>45346</v>
      </c>
      <c r="R26" s="57">
        <v>3.7665946279716001</v>
      </c>
      <c r="S26" s="56">
        <v>14.322251638542999</v>
      </c>
      <c r="T26" s="56">
        <v>14.5749330811979</v>
      </c>
      <c r="U26" s="58">
        <v>-1.7642578068866801</v>
      </c>
    </row>
    <row r="27" spans="1:21" ht="12" thickBot="1">
      <c r="A27" s="82"/>
      <c r="B27" s="69" t="s">
        <v>25</v>
      </c>
      <c r="C27" s="70"/>
      <c r="D27" s="56">
        <v>217738.0748</v>
      </c>
      <c r="E27" s="56">
        <v>297391.40399999998</v>
      </c>
      <c r="F27" s="57">
        <v>73.215994770312903</v>
      </c>
      <c r="G27" s="56">
        <v>229098.27230000001</v>
      </c>
      <c r="H27" s="57">
        <v>-4.9586569928925703</v>
      </c>
      <c r="I27" s="56">
        <v>57260.145900000003</v>
      </c>
      <c r="J27" s="57">
        <v>26.297718464074499</v>
      </c>
      <c r="K27" s="56">
        <v>65114.750399999997</v>
      </c>
      <c r="L27" s="57">
        <v>28.4221918158918</v>
      </c>
      <c r="M27" s="57">
        <v>-0.120627115235014</v>
      </c>
      <c r="N27" s="56">
        <v>5156351.4341000002</v>
      </c>
      <c r="O27" s="56">
        <v>49294847.3116</v>
      </c>
      <c r="P27" s="56">
        <v>29360</v>
      </c>
      <c r="Q27" s="56">
        <v>30066</v>
      </c>
      <c r="R27" s="57">
        <v>-2.3481673651300499</v>
      </c>
      <c r="S27" s="56">
        <v>7.4161469618528599</v>
      </c>
      <c r="T27" s="56">
        <v>7.7685068116809699</v>
      </c>
      <c r="U27" s="58">
        <v>-4.75125225592984</v>
      </c>
    </row>
    <row r="28" spans="1:21" ht="12" thickBot="1">
      <c r="A28" s="82"/>
      <c r="B28" s="69" t="s">
        <v>26</v>
      </c>
      <c r="C28" s="70"/>
      <c r="D28" s="56">
        <v>926417.70819999999</v>
      </c>
      <c r="E28" s="56">
        <v>953023.02899999998</v>
      </c>
      <c r="F28" s="57">
        <v>97.208323409779794</v>
      </c>
      <c r="G28" s="56">
        <v>864249.83990000002</v>
      </c>
      <c r="H28" s="57">
        <v>7.1932750727721704</v>
      </c>
      <c r="I28" s="56">
        <v>55156.531799999997</v>
      </c>
      <c r="J28" s="57">
        <v>5.9537432533718899</v>
      </c>
      <c r="K28" s="56">
        <v>26486.016899999999</v>
      </c>
      <c r="L28" s="57">
        <v>3.0646250282284799</v>
      </c>
      <c r="M28" s="57">
        <v>1.08247740716348</v>
      </c>
      <c r="N28" s="56">
        <v>19867624.507599998</v>
      </c>
      <c r="O28" s="56">
        <v>208650287.14340001</v>
      </c>
      <c r="P28" s="56">
        <v>41725</v>
      </c>
      <c r="Q28" s="56">
        <v>40030</v>
      </c>
      <c r="R28" s="57">
        <v>4.2343242568073904</v>
      </c>
      <c r="S28" s="56">
        <v>22.202940879568601</v>
      </c>
      <c r="T28" s="56">
        <v>21.675502663002799</v>
      </c>
      <c r="U28" s="58">
        <v>2.3755331306187899</v>
      </c>
    </row>
    <row r="29" spans="1:21" ht="12" thickBot="1">
      <c r="A29" s="82"/>
      <c r="B29" s="69" t="s">
        <v>27</v>
      </c>
      <c r="C29" s="70"/>
      <c r="D29" s="56">
        <v>625130.20420000004</v>
      </c>
      <c r="E29" s="56">
        <v>624884.14170000004</v>
      </c>
      <c r="F29" s="57">
        <v>100.03937729949899</v>
      </c>
      <c r="G29" s="56">
        <v>570035.79029999999</v>
      </c>
      <c r="H29" s="57">
        <v>9.6650797787635003</v>
      </c>
      <c r="I29" s="56">
        <v>95674.193899999998</v>
      </c>
      <c r="J29" s="57">
        <v>15.304682649663</v>
      </c>
      <c r="K29" s="56">
        <v>85055.691800000001</v>
      </c>
      <c r="L29" s="57">
        <v>14.9211142962158</v>
      </c>
      <c r="M29" s="57">
        <v>0.12484175809149101</v>
      </c>
      <c r="N29" s="56">
        <v>12583918.1154</v>
      </c>
      <c r="O29" s="56">
        <v>152420804.8136</v>
      </c>
      <c r="P29" s="56">
        <v>100831</v>
      </c>
      <c r="Q29" s="56">
        <v>97323</v>
      </c>
      <c r="R29" s="57">
        <v>3.6044922577396901</v>
      </c>
      <c r="S29" s="56">
        <v>6.1997818547867203</v>
      </c>
      <c r="T29" s="56">
        <v>6.16159738088633</v>
      </c>
      <c r="U29" s="58">
        <v>0.61590028157059096</v>
      </c>
    </row>
    <row r="30" spans="1:21" ht="12" thickBot="1">
      <c r="A30" s="82"/>
      <c r="B30" s="69" t="s">
        <v>28</v>
      </c>
      <c r="C30" s="70"/>
      <c r="D30" s="56">
        <v>1023540.8362</v>
      </c>
      <c r="E30" s="56">
        <v>1385641.5318</v>
      </c>
      <c r="F30" s="57">
        <v>73.867649944815298</v>
      </c>
      <c r="G30" s="56">
        <v>1056990.2807</v>
      </c>
      <c r="H30" s="57">
        <v>-3.1645933847043501</v>
      </c>
      <c r="I30" s="56">
        <v>109834.7631</v>
      </c>
      <c r="J30" s="57">
        <v>10.7308628259301</v>
      </c>
      <c r="K30" s="56">
        <v>142307.42910000001</v>
      </c>
      <c r="L30" s="57">
        <v>13.463456731669799</v>
      </c>
      <c r="M30" s="57">
        <v>-0.22818672366838499</v>
      </c>
      <c r="N30" s="56">
        <v>22786460.990699999</v>
      </c>
      <c r="O30" s="56">
        <v>241078992.4619</v>
      </c>
      <c r="P30" s="56">
        <v>75171</v>
      </c>
      <c r="Q30" s="56">
        <v>70333</v>
      </c>
      <c r="R30" s="57">
        <v>6.8787055862824102</v>
      </c>
      <c r="S30" s="56">
        <v>13.6161662901917</v>
      </c>
      <c r="T30" s="56">
        <v>13.3579361068062</v>
      </c>
      <c r="U30" s="58">
        <v>1.89649698661154</v>
      </c>
    </row>
    <row r="31" spans="1:21" ht="12" thickBot="1">
      <c r="A31" s="82"/>
      <c r="B31" s="69" t="s">
        <v>29</v>
      </c>
      <c r="C31" s="70"/>
      <c r="D31" s="56">
        <v>910267.20160000003</v>
      </c>
      <c r="E31" s="56">
        <v>977887.38829999999</v>
      </c>
      <c r="F31" s="57">
        <v>93.0850742622263</v>
      </c>
      <c r="G31" s="56">
        <v>784040.63430000003</v>
      </c>
      <c r="H31" s="57">
        <v>16.0994930336355</v>
      </c>
      <c r="I31" s="56">
        <v>16559.292000000001</v>
      </c>
      <c r="J31" s="57">
        <v>1.8191682586050899</v>
      </c>
      <c r="K31" s="56">
        <v>38586.278100000003</v>
      </c>
      <c r="L31" s="57">
        <v>4.9214640685619901</v>
      </c>
      <c r="M31" s="57">
        <v>-0.57085023963479897</v>
      </c>
      <c r="N31" s="56">
        <v>20279450.716200002</v>
      </c>
      <c r="O31" s="56">
        <v>255922264.6891</v>
      </c>
      <c r="P31" s="56">
        <v>35640</v>
      </c>
      <c r="Q31" s="56">
        <v>31320</v>
      </c>
      <c r="R31" s="57">
        <v>13.7931034482759</v>
      </c>
      <c r="S31" s="56">
        <v>25.5406061054994</v>
      </c>
      <c r="T31" s="56">
        <v>24.2873365070243</v>
      </c>
      <c r="U31" s="58">
        <v>4.9069689000266701</v>
      </c>
    </row>
    <row r="32" spans="1:21" ht="12" thickBot="1">
      <c r="A32" s="82"/>
      <c r="B32" s="69" t="s">
        <v>30</v>
      </c>
      <c r="C32" s="70"/>
      <c r="D32" s="56">
        <v>107814.9909</v>
      </c>
      <c r="E32" s="56">
        <v>124170.2107</v>
      </c>
      <c r="F32" s="57">
        <v>86.828386850760197</v>
      </c>
      <c r="G32" s="56">
        <v>106728.64539999999</v>
      </c>
      <c r="H32" s="57">
        <v>1.0178574795253601</v>
      </c>
      <c r="I32" s="56">
        <v>25132.160800000001</v>
      </c>
      <c r="J32" s="57">
        <v>23.310451162872599</v>
      </c>
      <c r="K32" s="56">
        <v>28403.777099999999</v>
      </c>
      <c r="L32" s="57">
        <v>26.613077485943599</v>
      </c>
      <c r="M32" s="57">
        <v>-0.115182438183547</v>
      </c>
      <c r="N32" s="56">
        <v>2485965.4484999999</v>
      </c>
      <c r="O32" s="56">
        <v>25254561.915899999</v>
      </c>
      <c r="P32" s="56">
        <v>20335</v>
      </c>
      <c r="Q32" s="56">
        <v>21705</v>
      </c>
      <c r="R32" s="57">
        <v>-6.3119096982262199</v>
      </c>
      <c r="S32" s="56">
        <v>5.3019420162281801</v>
      </c>
      <c r="T32" s="56">
        <v>5.4779866666666699</v>
      </c>
      <c r="U32" s="58">
        <v>-3.3203805303726899</v>
      </c>
    </row>
    <row r="33" spans="1:21" ht="12" thickBot="1">
      <c r="A33" s="82"/>
      <c r="B33" s="69" t="s">
        <v>70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41.509700000000002</v>
      </c>
      <c r="O33" s="56">
        <v>366.80829999999997</v>
      </c>
      <c r="P33" s="59"/>
      <c r="Q33" s="59"/>
      <c r="R33" s="59"/>
      <c r="S33" s="59"/>
      <c r="T33" s="59"/>
      <c r="U33" s="60"/>
    </row>
    <row r="34" spans="1:21" ht="12" thickBot="1">
      <c r="A34" s="82"/>
      <c r="B34" s="69" t="s">
        <v>31</v>
      </c>
      <c r="C34" s="70"/>
      <c r="D34" s="56">
        <v>175649.12599999999</v>
      </c>
      <c r="E34" s="56">
        <v>151310.17910000001</v>
      </c>
      <c r="F34" s="57">
        <v>116.08546566051901</v>
      </c>
      <c r="G34" s="56">
        <v>140635.4179</v>
      </c>
      <c r="H34" s="57">
        <v>24.896792445909199</v>
      </c>
      <c r="I34" s="56">
        <v>25235.933300000001</v>
      </c>
      <c r="J34" s="57">
        <v>14.367241030279899</v>
      </c>
      <c r="K34" s="56">
        <v>19238.4074</v>
      </c>
      <c r="L34" s="57">
        <v>13.6796318361848</v>
      </c>
      <c r="M34" s="57">
        <v>0.311747525421465</v>
      </c>
      <c r="N34" s="56">
        <v>3984357.8969000001</v>
      </c>
      <c r="O34" s="56">
        <v>40400148.847499996</v>
      </c>
      <c r="P34" s="56">
        <v>12190</v>
      </c>
      <c r="Q34" s="56">
        <v>12409</v>
      </c>
      <c r="R34" s="57">
        <v>-1.76484809412523</v>
      </c>
      <c r="S34" s="56">
        <v>14.409280229696501</v>
      </c>
      <c r="T34" s="56">
        <v>14.406390506890199</v>
      </c>
      <c r="U34" s="58">
        <v>2.0054595096002999E-2</v>
      </c>
    </row>
    <row r="35" spans="1:21" ht="12" thickBot="1">
      <c r="A35" s="82"/>
      <c r="B35" s="69" t="s">
        <v>78</v>
      </c>
      <c r="C35" s="70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6">
        <v>60.768700000000003</v>
      </c>
      <c r="O35" s="56">
        <v>434482.78769999999</v>
      </c>
      <c r="P35" s="59"/>
      <c r="Q35" s="59"/>
      <c r="R35" s="59"/>
      <c r="S35" s="59"/>
      <c r="T35" s="59"/>
      <c r="U35" s="60"/>
    </row>
    <row r="36" spans="1:21" ht="12" thickBot="1">
      <c r="A36" s="82"/>
      <c r="B36" s="69" t="s">
        <v>64</v>
      </c>
      <c r="C36" s="70"/>
      <c r="D36" s="56">
        <v>96415.4</v>
      </c>
      <c r="E36" s="59"/>
      <c r="F36" s="59"/>
      <c r="G36" s="56">
        <v>100438.52</v>
      </c>
      <c r="H36" s="57">
        <v>-4.0055548409116399</v>
      </c>
      <c r="I36" s="56">
        <v>391.27</v>
      </c>
      <c r="J36" s="57">
        <v>0.40581691306575501</v>
      </c>
      <c r="K36" s="56">
        <v>2590.4899999999998</v>
      </c>
      <c r="L36" s="57">
        <v>2.5791797808251302</v>
      </c>
      <c r="M36" s="57">
        <v>-0.84895907724021302</v>
      </c>
      <c r="N36" s="56">
        <v>3098207.4</v>
      </c>
      <c r="O36" s="56">
        <v>32568455.649999999</v>
      </c>
      <c r="P36" s="56">
        <v>79</v>
      </c>
      <c r="Q36" s="56">
        <v>72</v>
      </c>
      <c r="R36" s="57">
        <v>9.7222222222222303</v>
      </c>
      <c r="S36" s="56">
        <v>1220.44810126582</v>
      </c>
      <c r="T36" s="56">
        <v>1478.5616666666699</v>
      </c>
      <c r="U36" s="58">
        <v>-21.149081647399399</v>
      </c>
    </row>
    <row r="37" spans="1:21" ht="12" thickBot="1">
      <c r="A37" s="82"/>
      <c r="B37" s="69" t="s">
        <v>35</v>
      </c>
      <c r="C37" s="70"/>
      <c r="D37" s="56">
        <v>153029.16</v>
      </c>
      <c r="E37" s="59"/>
      <c r="F37" s="59"/>
      <c r="G37" s="56">
        <v>179680.39</v>
      </c>
      <c r="H37" s="57">
        <v>-14.8325757752418</v>
      </c>
      <c r="I37" s="56">
        <v>-13070.29</v>
      </c>
      <c r="J37" s="57">
        <v>-8.5410453798478692</v>
      </c>
      <c r="K37" s="56">
        <v>-28193.73</v>
      </c>
      <c r="L37" s="57">
        <v>-15.6910445263392</v>
      </c>
      <c r="M37" s="57">
        <v>-0.53641146453484501</v>
      </c>
      <c r="N37" s="56">
        <v>5368546.33</v>
      </c>
      <c r="O37" s="56">
        <v>85308762.75</v>
      </c>
      <c r="P37" s="56">
        <v>94</v>
      </c>
      <c r="Q37" s="56">
        <v>85</v>
      </c>
      <c r="R37" s="57">
        <v>10.5882352941177</v>
      </c>
      <c r="S37" s="56">
        <v>1627.96978723404</v>
      </c>
      <c r="T37" s="56">
        <v>1476.2507058823501</v>
      </c>
      <c r="U37" s="58">
        <v>9.3195268451181708</v>
      </c>
    </row>
    <row r="38" spans="1:21" ht="12" thickBot="1">
      <c r="A38" s="82"/>
      <c r="B38" s="69" t="s">
        <v>36</v>
      </c>
      <c r="C38" s="70"/>
      <c r="D38" s="56">
        <v>283500.88</v>
      </c>
      <c r="E38" s="59"/>
      <c r="F38" s="59"/>
      <c r="G38" s="56">
        <v>110913.7</v>
      </c>
      <c r="H38" s="57">
        <v>155.60492527072901</v>
      </c>
      <c r="I38" s="56">
        <v>-7974.95</v>
      </c>
      <c r="J38" s="57">
        <v>-2.8130247779125099</v>
      </c>
      <c r="K38" s="56">
        <v>-8142.88</v>
      </c>
      <c r="L38" s="57">
        <v>-7.3416358844759504</v>
      </c>
      <c r="M38" s="57">
        <v>-2.0622924567229001E-2</v>
      </c>
      <c r="N38" s="56">
        <v>10524640.810000001</v>
      </c>
      <c r="O38" s="56">
        <v>75024158.930000007</v>
      </c>
      <c r="P38" s="56">
        <v>113</v>
      </c>
      <c r="Q38" s="56">
        <v>87</v>
      </c>
      <c r="R38" s="57">
        <v>29.8850574712644</v>
      </c>
      <c r="S38" s="56">
        <v>2508.8573451327402</v>
      </c>
      <c r="T38" s="56">
        <v>2441.82183908046</v>
      </c>
      <c r="U38" s="58">
        <v>2.6719536757374498</v>
      </c>
    </row>
    <row r="39" spans="1:21" ht="12" thickBot="1">
      <c r="A39" s="82"/>
      <c r="B39" s="69" t="s">
        <v>37</v>
      </c>
      <c r="C39" s="70"/>
      <c r="D39" s="56">
        <v>144986.43</v>
      </c>
      <c r="E39" s="59"/>
      <c r="F39" s="59"/>
      <c r="G39" s="56">
        <v>161959.15</v>
      </c>
      <c r="H39" s="57">
        <v>-10.479630203048099</v>
      </c>
      <c r="I39" s="56">
        <v>-14754.22</v>
      </c>
      <c r="J39" s="57">
        <v>-10.176276497048701</v>
      </c>
      <c r="K39" s="56">
        <v>-25156.43</v>
      </c>
      <c r="L39" s="57">
        <v>-15.5325771961634</v>
      </c>
      <c r="M39" s="57">
        <v>-0.41350104128447501</v>
      </c>
      <c r="N39" s="56">
        <v>5713196.2599999998</v>
      </c>
      <c r="O39" s="56">
        <v>57898143.240000002</v>
      </c>
      <c r="P39" s="56">
        <v>104</v>
      </c>
      <c r="Q39" s="56">
        <v>122</v>
      </c>
      <c r="R39" s="57">
        <v>-14.7540983606557</v>
      </c>
      <c r="S39" s="56">
        <v>1394.10028846154</v>
      </c>
      <c r="T39" s="56">
        <v>1427.4569672131099</v>
      </c>
      <c r="U39" s="58">
        <v>-2.3927029516927401</v>
      </c>
    </row>
    <row r="40" spans="1:21" ht="12" thickBot="1">
      <c r="A40" s="82"/>
      <c r="B40" s="69" t="s">
        <v>66</v>
      </c>
      <c r="C40" s="70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6">
        <v>77.930000000000007</v>
      </c>
      <c r="O40" s="56">
        <v>1380.76</v>
      </c>
      <c r="P40" s="59"/>
      <c r="Q40" s="56">
        <v>2</v>
      </c>
      <c r="R40" s="59"/>
      <c r="S40" s="59"/>
      <c r="T40" s="56">
        <v>0.05</v>
      </c>
      <c r="U40" s="60"/>
    </row>
    <row r="41" spans="1:21" ht="12" thickBot="1">
      <c r="A41" s="82"/>
      <c r="B41" s="69" t="s">
        <v>32</v>
      </c>
      <c r="C41" s="70"/>
      <c r="D41" s="56">
        <v>36879.487300000001</v>
      </c>
      <c r="E41" s="59"/>
      <c r="F41" s="59"/>
      <c r="G41" s="56">
        <v>123986.3251</v>
      </c>
      <c r="H41" s="57">
        <v>-70.255197683893599</v>
      </c>
      <c r="I41" s="56">
        <v>2656.8539000000001</v>
      </c>
      <c r="J41" s="57">
        <v>7.20415085596919</v>
      </c>
      <c r="K41" s="56">
        <v>8393.7720000000008</v>
      </c>
      <c r="L41" s="57">
        <v>6.7699175640781997</v>
      </c>
      <c r="M41" s="57">
        <v>-0.68347318702485604</v>
      </c>
      <c r="N41" s="56">
        <v>1136320.5115</v>
      </c>
      <c r="O41" s="56">
        <v>15809583.748600001</v>
      </c>
      <c r="P41" s="56">
        <v>84</v>
      </c>
      <c r="Q41" s="56">
        <v>107</v>
      </c>
      <c r="R41" s="57">
        <v>-21.495327102803699</v>
      </c>
      <c r="S41" s="56">
        <v>439.04151547619102</v>
      </c>
      <c r="T41" s="56">
        <v>550.41935887850502</v>
      </c>
      <c r="U41" s="58">
        <v>-25.368408106352401</v>
      </c>
    </row>
    <row r="42" spans="1:21" ht="12" thickBot="1">
      <c r="A42" s="82"/>
      <c r="B42" s="69" t="s">
        <v>33</v>
      </c>
      <c r="C42" s="70"/>
      <c r="D42" s="56">
        <v>292771.24489999999</v>
      </c>
      <c r="E42" s="56">
        <v>849849.30319999997</v>
      </c>
      <c r="F42" s="57">
        <v>34.449783484861001</v>
      </c>
      <c r="G42" s="56">
        <v>320938.83840000001</v>
      </c>
      <c r="H42" s="57">
        <v>-8.7766234963726806</v>
      </c>
      <c r="I42" s="56">
        <v>15917.936299999999</v>
      </c>
      <c r="J42" s="57">
        <v>5.4369876062920701</v>
      </c>
      <c r="K42" s="56">
        <v>20467.514200000001</v>
      </c>
      <c r="L42" s="57">
        <v>6.37738776087002</v>
      </c>
      <c r="M42" s="57">
        <v>-0.222282874976581</v>
      </c>
      <c r="N42" s="56">
        <v>8233530.2810000004</v>
      </c>
      <c r="O42" s="56">
        <v>99360475.101899996</v>
      </c>
      <c r="P42" s="56">
        <v>1543</v>
      </c>
      <c r="Q42" s="56">
        <v>1562</v>
      </c>
      <c r="R42" s="57">
        <v>-1.21638924455826</v>
      </c>
      <c r="S42" s="56">
        <v>189.74157154893101</v>
      </c>
      <c r="T42" s="56">
        <v>192.644056914213</v>
      </c>
      <c r="U42" s="58">
        <v>-1.5297045036508401</v>
      </c>
    </row>
    <row r="43" spans="1:21" ht="12" thickBot="1">
      <c r="A43" s="82"/>
      <c r="B43" s="69" t="s">
        <v>38</v>
      </c>
      <c r="C43" s="70"/>
      <c r="D43" s="56">
        <v>60526.58</v>
      </c>
      <c r="E43" s="59"/>
      <c r="F43" s="59"/>
      <c r="G43" s="56">
        <v>72865.820000000007</v>
      </c>
      <c r="H43" s="57">
        <v>-16.934194935293402</v>
      </c>
      <c r="I43" s="56">
        <v>-5891.75</v>
      </c>
      <c r="J43" s="57">
        <v>-9.7341531604792504</v>
      </c>
      <c r="K43" s="56">
        <v>-10490.89</v>
      </c>
      <c r="L43" s="57">
        <v>-14.3975460648079</v>
      </c>
      <c r="M43" s="57">
        <v>-0.438393692050913</v>
      </c>
      <c r="N43" s="56">
        <v>2413708.37</v>
      </c>
      <c r="O43" s="56">
        <v>40192636.109999999</v>
      </c>
      <c r="P43" s="56">
        <v>61</v>
      </c>
      <c r="Q43" s="56">
        <v>47</v>
      </c>
      <c r="R43" s="57">
        <v>29.787234042553202</v>
      </c>
      <c r="S43" s="56">
        <v>992.23901639344297</v>
      </c>
      <c r="T43" s="56">
        <v>1127.55234042553</v>
      </c>
      <c r="U43" s="58">
        <v>-13.6371702580213</v>
      </c>
    </row>
    <row r="44" spans="1:21" ht="12" thickBot="1">
      <c r="A44" s="82"/>
      <c r="B44" s="69" t="s">
        <v>39</v>
      </c>
      <c r="C44" s="70"/>
      <c r="D44" s="56">
        <v>43709.440000000002</v>
      </c>
      <c r="E44" s="59"/>
      <c r="F44" s="59"/>
      <c r="G44" s="56">
        <v>60936.78</v>
      </c>
      <c r="H44" s="57">
        <v>-28.2708406975229</v>
      </c>
      <c r="I44" s="56">
        <v>6139.77</v>
      </c>
      <c r="J44" s="57">
        <v>14.046782571453701</v>
      </c>
      <c r="K44" s="56">
        <v>7264.15</v>
      </c>
      <c r="L44" s="57">
        <v>11.920797259060899</v>
      </c>
      <c r="M44" s="57">
        <v>-0.15478479932270101</v>
      </c>
      <c r="N44" s="56">
        <v>1347308.47</v>
      </c>
      <c r="O44" s="56">
        <v>16974617.960000001</v>
      </c>
      <c r="P44" s="56">
        <v>41</v>
      </c>
      <c r="Q44" s="56">
        <v>45</v>
      </c>
      <c r="R44" s="57">
        <v>-8.8888888888888893</v>
      </c>
      <c r="S44" s="56">
        <v>1066.08390243902</v>
      </c>
      <c r="T44" s="56">
        <v>854.51133333333303</v>
      </c>
      <c r="U44" s="58">
        <v>19.845770921186201</v>
      </c>
    </row>
    <row r="45" spans="1:21" ht="12" thickBot="1">
      <c r="A45" s="82"/>
      <c r="B45" s="69" t="s">
        <v>72</v>
      </c>
      <c r="C45" s="7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6">
        <v>98.889099999999999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69" t="s">
        <v>34</v>
      </c>
      <c r="C46" s="70"/>
      <c r="D46" s="61">
        <v>21283.0965</v>
      </c>
      <c r="E46" s="62"/>
      <c r="F46" s="62"/>
      <c r="G46" s="61">
        <v>32153.3812</v>
      </c>
      <c r="H46" s="63">
        <v>-33.807594393836297</v>
      </c>
      <c r="I46" s="61">
        <v>3206.7435999999998</v>
      </c>
      <c r="J46" s="63">
        <v>15.067091388699</v>
      </c>
      <c r="K46" s="61">
        <v>2793.7089000000001</v>
      </c>
      <c r="L46" s="63">
        <v>8.6886939902917604</v>
      </c>
      <c r="M46" s="63">
        <v>0.14784457321233399</v>
      </c>
      <c r="N46" s="61">
        <v>265005.13870000001</v>
      </c>
      <c r="O46" s="61">
        <v>5603154.3563999999</v>
      </c>
      <c r="P46" s="61">
        <v>21</v>
      </c>
      <c r="Q46" s="61">
        <v>17</v>
      </c>
      <c r="R46" s="63">
        <v>23.529411764705898</v>
      </c>
      <c r="S46" s="61">
        <v>1013.4807857142901</v>
      </c>
      <c r="T46" s="61">
        <v>427.95362352941203</v>
      </c>
      <c r="U46" s="64">
        <v>57.773878936659202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L23" sqref="L23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204467</v>
      </c>
      <c r="D2" s="37">
        <v>763174.04480683804</v>
      </c>
      <c r="E2" s="37">
        <v>624843.04577350395</v>
      </c>
      <c r="F2" s="37">
        <v>138221.38364871801</v>
      </c>
      <c r="G2" s="37">
        <v>624843.04577350395</v>
      </c>
      <c r="H2" s="37">
        <v>0.181139859649042</v>
      </c>
    </row>
    <row r="3" spans="1:8">
      <c r="A3" s="37">
        <v>2</v>
      </c>
      <c r="B3" s="37">
        <v>13</v>
      </c>
      <c r="C3" s="37">
        <v>10218</v>
      </c>
      <c r="D3" s="37">
        <v>89666.393905982899</v>
      </c>
      <c r="E3" s="37">
        <v>70893.269370940194</v>
      </c>
      <c r="F3" s="37">
        <v>18773.124535042702</v>
      </c>
      <c r="G3" s="37">
        <v>70893.269370940194</v>
      </c>
      <c r="H3" s="37">
        <v>0.209366338014293</v>
      </c>
    </row>
    <row r="4" spans="1:8">
      <c r="A4" s="37">
        <v>3</v>
      </c>
      <c r="B4" s="37">
        <v>14</v>
      </c>
      <c r="C4" s="37">
        <v>117552</v>
      </c>
      <c r="D4" s="37">
        <v>132548.763409757</v>
      </c>
      <c r="E4" s="37">
        <v>92467.045184774193</v>
      </c>
      <c r="F4" s="37">
        <v>40081.718224983</v>
      </c>
      <c r="G4" s="37">
        <v>92467.045184774193</v>
      </c>
      <c r="H4" s="37">
        <v>0.30239224564529199</v>
      </c>
    </row>
    <row r="5" spans="1:8">
      <c r="A5" s="37">
        <v>4</v>
      </c>
      <c r="B5" s="37">
        <v>15</v>
      </c>
      <c r="C5" s="37">
        <v>4904</v>
      </c>
      <c r="D5" s="37">
        <v>49263.804387716496</v>
      </c>
      <c r="E5" s="37">
        <v>42836.388186241602</v>
      </c>
      <c r="F5" s="37">
        <v>6427.4162014749299</v>
      </c>
      <c r="G5" s="37">
        <v>42836.388186241602</v>
      </c>
      <c r="H5" s="37">
        <v>0.13046934318936901</v>
      </c>
    </row>
    <row r="6" spans="1:8">
      <c r="A6" s="37">
        <v>5</v>
      </c>
      <c r="B6" s="37">
        <v>16</v>
      </c>
      <c r="C6" s="37">
        <v>5322</v>
      </c>
      <c r="D6" s="37">
        <v>194504.86895555601</v>
      </c>
      <c r="E6" s="37">
        <v>168882.11581025599</v>
      </c>
      <c r="F6" s="37">
        <v>25588.5651111111</v>
      </c>
      <c r="G6" s="37">
        <v>168882.11581025599</v>
      </c>
      <c r="H6" s="37">
        <v>0.131580580629826</v>
      </c>
    </row>
    <row r="7" spans="1:8">
      <c r="A7" s="37">
        <v>6</v>
      </c>
      <c r="B7" s="37">
        <v>17</v>
      </c>
      <c r="C7" s="37">
        <v>28171</v>
      </c>
      <c r="D7" s="37">
        <v>248185.31874102601</v>
      </c>
      <c r="E7" s="37">
        <v>220477.887571795</v>
      </c>
      <c r="F7" s="37">
        <v>27707.4311692308</v>
      </c>
      <c r="G7" s="37">
        <v>220477.887571795</v>
      </c>
      <c r="H7" s="37">
        <v>0.11164008938877901</v>
      </c>
    </row>
    <row r="8" spans="1:8">
      <c r="A8" s="37">
        <v>7</v>
      </c>
      <c r="B8" s="37">
        <v>18</v>
      </c>
      <c r="C8" s="37">
        <v>41706</v>
      </c>
      <c r="D8" s="37">
        <v>109372.313223077</v>
      </c>
      <c r="E8" s="37">
        <v>87192.030962393197</v>
      </c>
      <c r="F8" s="37">
        <v>22180.282260683802</v>
      </c>
      <c r="G8" s="37">
        <v>87192.030962393197</v>
      </c>
      <c r="H8" s="37">
        <v>0.20279613374771199</v>
      </c>
    </row>
    <row r="9" spans="1:8">
      <c r="A9" s="37">
        <v>8</v>
      </c>
      <c r="B9" s="37">
        <v>19</v>
      </c>
      <c r="C9" s="37">
        <v>16239</v>
      </c>
      <c r="D9" s="37">
        <v>93832.697146153805</v>
      </c>
      <c r="E9" s="37">
        <v>91910.183067521401</v>
      </c>
      <c r="F9" s="37">
        <v>1922.5140786324801</v>
      </c>
      <c r="G9" s="37">
        <v>91910.183067521401</v>
      </c>
      <c r="H9" s="37">
        <v>2.0488743658705299E-2</v>
      </c>
    </row>
    <row r="10" spans="1:8">
      <c r="A10" s="37">
        <v>9</v>
      </c>
      <c r="B10" s="37">
        <v>21</v>
      </c>
      <c r="C10" s="37">
        <v>308949</v>
      </c>
      <c r="D10" s="37">
        <v>1149033.1843405</v>
      </c>
      <c r="E10" s="37">
        <v>1119740.48643333</v>
      </c>
      <c r="F10" s="37">
        <v>28390.627488888898</v>
      </c>
      <c r="G10" s="37">
        <v>1119740.48643333</v>
      </c>
      <c r="H10" s="37">
        <v>2.47276875825631E-2</v>
      </c>
    </row>
    <row r="11" spans="1:8">
      <c r="A11" s="37">
        <v>10</v>
      </c>
      <c r="B11" s="37">
        <v>22</v>
      </c>
      <c r="C11" s="37">
        <v>43708.576000000001</v>
      </c>
      <c r="D11" s="37">
        <v>497331.890089744</v>
      </c>
      <c r="E11" s="37">
        <v>444424.63843846199</v>
      </c>
      <c r="F11" s="37">
        <v>52907.251651282102</v>
      </c>
      <c r="G11" s="37">
        <v>444424.63843846199</v>
      </c>
      <c r="H11" s="37">
        <v>0.106382182010759</v>
      </c>
    </row>
    <row r="12" spans="1:8">
      <c r="A12" s="37">
        <v>11</v>
      </c>
      <c r="B12" s="37">
        <v>23</v>
      </c>
      <c r="C12" s="37">
        <v>253892.35399999999</v>
      </c>
      <c r="D12" s="37">
        <v>1742885.9011658099</v>
      </c>
      <c r="E12" s="37">
        <v>1511272.4123846199</v>
      </c>
      <c r="F12" s="37">
        <v>231527.33493504301</v>
      </c>
      <c r="G12" s="37">
        <v>1511272.4123846199</v>
      </c>
      <c r="H12" s="37">
        <v>0.13284792776170701</v>
      </c>
    </row>
    <row r="13" spans="1:8">
      <c r="A13" s="37">
        <v>12</v>
      </c>
      <c r="B13" s="37">
        <v>24</v>
      </c>
      <c r="C13" s="37">
        <v>14696</v>
      </c>
      <c r="D13" s="37">
        <v>433013.38936324802</v>
      </c>
      <c r="E13" s="37">
        <v>408170.15147350403</v>
      </c>
      <c r="F13" s="37">
        <v>24843.237889743599</v>
      </c>
      <c r="G13" s="37">
        <v>408170.15147350403</v>
      </c>
      <c r="H13" s="37">
        <v>5.7372909244852499E-2</v>
      </c>
    </row>
    <row r="14" spans="1:8">
      <c r="A14" s="37">
        <v>13</v>
      </c>
      <c r="B14" s="37">
        <v>25</v>
      </c>
      <c r="C14" s="37">
        <v>96986</v>
      </c>
      <c r="D14" s="37">
        <v>1152868.32970885</v>
      </c>
      <c r="E14" s="37">
        <v>1085896.6041000001</v>
      </c>
      <c r="F14" s="37">
        <v>66966.902600000001</v>
      </c>
      <c r="G14" s="37">
        <v>1085896.6041000001</v>
      </c>
      <c r="H14" s="37">
        <v>5.80874511256659E-2</v>
      </c>
    </row>
    <row r="15" spans="1:8">
      <c r="A15" s="37">
        <v>14</v>
      </c>
      <c r="B15" s="37">
        <v>26</v>
      </c>
      <c r="C15" s="37">
        <v>66104</v>
      </c>
      <c r="D15" s="37">
        <v>334043.77058126498</v>
      </c>
      <c r="E15" s="37">
        <v>289479.53475582</v>
      </c>
      <c r="F15" s="37">
        <v>44540.731551940102</v>
      </c>
      <c r="G15" s="37">
        <v>289479.53475582</v>
      </c>
      <c r="H15" s="37">
        <v>0.133347392492948</v>
      </c>
    </row>
    <row r="16" spans="1:8">
      <c r="A16" s="37">
        <v>15</v>
      </c>
      <c r="B16" s="37">
        <v>27</v>
      </c>
      <c r="C16" s="37">
        <v>184637.924</v>
      </c>
      <c r="D16" s="37">
        <v>1390120.4905815099</v>
      </c>
      <c r="E16" s="37">
        <v>1305046.84764216</v>
      </c>
      <c r="F16" s="37">
        <v>85040.480546184102</v>
      </c>
      <c r="G16" s="37">
        <v>1305046.84764216</v>
      </c>
      <c r="H16" s="37">
        <v>6.11763583637688E-2</v>
      </c>
    </row>
    <row r="17" spans="1:8">
      <c r="A17" s="37">
        <v>16</v>
      </c>
      <c r="B17" s="37">
        <v>29</v>
      </c>
      <c r="C17" s="37">
        <v>218487</v>
      </c>
      <c r="D17" s="37">
        <v>2716447.7148581198</v>
      </c>
      <c r="E17" s="37">
        <v>2611211.0815119701</v>
      </c>
      <c r="F17" s="37">
        <v>102227.30855982901</v>
      </c>
      <c r="G17" s="37">
        <v>2611211.0815119701</v>
      </c>
      <c r="H17" s="37">
        <v>3.7674453539785102E-2</v>
      </c>
    </row>
    <row r="18" spans="1:8">
      <c r="A18" s="37">
        <v>17</v>
      </c>
      <c r="B18" s="37">
        <v>31</v>
      </c>
      <c r="C18" s="37">
        <v>28338.826000000001</v>
      </c>
      <c r="D18" s="37">
        <v>273067.99401235901</v>
      </c>
      <c r="E18" s="37">
        <v>232277.93001902101</v>
      </c>
      <c r="F18" s="37">
        <v>40790.063993338001</v>
      </c>
      <c r="G18" s="37">
        <v>232277.93001902101</v>
      </c>
      <c r="H18" s="37">
        <v>0.14937694965266399</v>
      </c>
    </row>
    <row r="19" spans="1:8">
      <c r="A19" s="37">
        <v>18</v>
      </c>
      <c r="B19" s="37">
        <v>32</v>
      </c>
      <c r="C19" s="37">
        <v>14789.43</v>
      </c>
      <c r="D19" s="37">
        <v>272501.952684146</v>
      </c>
      <c r="E19" s="37">
        <v>252915.617335927</v>
      </c>
      <c r="F19" s="37">
        <v>19586.335348219302</v>
      </c>
      <c r="G19" s="37">
        <v>252915.617335927</v>
      </c>
      <c r="H19" s="37">
        <v>7.1875944943857198E-2</v>
      </c>
    </row>
    <row r="20" spans="1:8">
      <c r="A20" s="37">
        <v>19</v>
      </c>
      <c r="B20" s="37">
        <v>33</v>
      </c>
      <c r="C20" s="37">
        <v>60323.815000000002</v>
      </c>
      <c r="D20" s="37">
        <v>673919.13814454305</v>
      </c>
      <c r="E20" s="37">
        <v>540529.73076586705</v>
      </c>
      <c r="F20" s="37">
        <v>133389.407378676</v>
      </c>
      <c r="G20" s="37">
        <v>540529.73076586705</v>
      </c>
      <c r="H20" s="37">
        <v>0.197930878986354</v>
      </c>
    </row>
    <row r="21" spans="1:8">
      <c r="A21" s="37">
        <v>20</v>
      </c>
      <c r="B21" s="37">
        <v>34</v>
      </c>
      <c r="C21" s="37">
        <v>43217.114999999998</v>
      </c>
      <c r="D21" s="37">
        <v>217737.92726482899</v>
      </c>
      <c r="E21" s="37">
        <v>160477.920278971</v>
      </c>
      <c r="F21" s="37">
        <v>57260.006985857297</v>
      </c>
      <c r="G21" s="37">
        <v>160477.920278971</v>
      </c>
      <c r="H21" s="37">
        <v>0.26297672484138901</v>
      </c>
    </row>
    <row r="22" spans="1:8">
      <c r="A22" s="37">
        <v>21</v>
      </c>
      <c r="B22" s="37">
        <v>35</v>
      </c>
      <c r="C22" s="37">
        <v>29711.184000000001</v>
      </c>
      <c r="D22" s="37">
        <v>926417.70857964596</v>
      </c>
      <c r="E22" s="37">
        <v>871261.17992566398</v>
      </c>
      <c r="F22" s="37">
        <v>55156.528653982299</v>
      </c>
      <c r="G22" s="37">
        <v>871261.17992566398</v>
      </c>
      <c r="H22" s="37">
        <v>5.9537429113425001E-2</v>
      </c>
    </row>
    <row r="23" spans="1:8">
      <c r="A23" s="37">
        <v>22</v>
      </c>
      <c r="B23" s="37">
        <v>36</v>
      </c>
      <c r="C23" s="37">
        <v>145911.42000000001</v>
      </c>
      <c r="D23" s="37">
        <v>625131.079187611</v>
      </c>
      <c r="E23" s="37">
        <v>529455.96378359105</v>
      </c>
      <c r="F23" s="37">
        <v>95675.115404019802</v>
      </c>
      <c r="G23" s="37">
        <v>529455.96378359105</v>
      </c>
      <c r="H23" s="37">
        <v>0.15304808637630801</v>
      </c>
    </row>
    <row r="24" spans="1:8">
      <c r="A24" s="37">
        <v>23</v>
      </c>
      <c r="B24" s="37">
        <v>37</v>
      </c>
      <c r="C24" s="37">
        <v>142184.37400000001</v>
      </c>
      <c r="D24" s="37">
        <v>1023540.78449646</v>
      </c>
      <c r="E24" s="37">
        <v>913706.05081309797</v>
      </c>
      <c r="F24" s="37">
        <v>109834.73368336201</v>
      </c>
      <c r="G24" s="37">
        <v>913706.05081309797</v>
      </c>
      <c r="H24" s="37">
        <v>0.107308604939857</v>
      </c>
    </row>
    <row r="25" spans="1:8">
      <c r="A25" s="37">
        <v>24</v>
      </c>
      <c r="B25" s="37">
        <v>38</v>
      </c>
      <c r="C25" s="37">
        <v>204022.10500000001</v>
      </c>
      <c r="D25" s="37">
        <v>910267.13535840705</v>
      </c>
      <c r="E25" s="37">
        <v>893707.86654159299</v>
      </c>
      <c r="F25" s="37">
        <v>16559.268816814201</v>
      </c>
      <c r="G25" s="37">
        <v>893707.86654159299</v>
      </c>
      <c r="H25" s="37">
        <v>1.8191658441336699E-2</v>
      </c>
    </row>
    <row r="26" spans="1:8">
      <c r="A26" s="37">
        <v>25</v>
      </c>
      <c r="B26" s="37">
        <v>39</v>
      </c>
      <c r="C26" s="37">
        <v>53125.188000000002</v>
      </c>
      <c r="D26" s="37">
        <v>107814.903198835</v>
      </c>
      <c r="E26" s="37">
        <v>82682.834211653302</v>
      </c>
      <c r="F26" s="37">
        <v>25132.068987181901</v>
      </c>
      <c r="G26" s="37">
        <v>82682.834211653302</v>
      </c>
      <c r="H26" s="37">
        <v>0.233103849667542</v>
      </c>
    </row>
    <row r="27" spans="1:8">
      <c r="A27" s="37">
        <v>26</v>
      </c>
      <c r="B27" s="37">
        <v>42</v>
      </c>
      <c r="C27" s="37">
        <v>9043.8909999999996</v>
      </c>
      <c r="D27" s="37">
        <v>175649.12520000001</v>
      </c>
      <c r="E27" s="37">
        <v>150413.17420000001</v>
      </c>
      <c r="F27" s="37">
        <v>25235.951000000001</v>
      </c>
      <c r="G27" s="37">
        <v>150413.17420000001</v>
      </c>
      <c r="H27" s="37">
        <v>0.14367251172623499</v>
      </c>
    </row>
    <row r="28" spans="1:8">
      <c r="A28" s="37">
        <v>27</v>
      </c>
      <c r="B28" s="37">
        <v>75</v>
      </c>
      <c r="C28" s="37">
        <v>91</v>
      </c>
      <c r="D28" s="37">
        <v>36879.487179487202</v>
      </c>
      <c r="E28" s="37">
        <v>34222.632478632499</v>
      </c>
      <c r="F28" s="37">
        <v>2656.8547008546998</v>
      </c>
      <c r="G28" s="37">
        <v>34222.632478632499</v>
      </c>
      <c r="H28" s="37">
        <v>7.2041530510556395E-2</v>
      </c>
    </row>
    <row r="29" spans="1:8">
      <c r="A29" s="37">
        <v>28</v>
      </c>
      <c r="B29" s="37">
        <v>76</v>
      </c>
      <c r="C29" s="37">
        <v>1634</v>
      </c>
      <c r="D29" s="37">
        <v>292771.241963248</v>
      </c>
      <c r="E29" s="37">
        <v>276853.306046154</v>
      </c>
      <c r="F29" s="37">
        <v>15704.2607034188</v>
      </c>
      <c r="G29" s="37">
        <v>276853.306046154</v>
      </c>
      <c r="H29" s="37">
        <v>5.3679215608398702E-2</v>
      </c>
    </row>
    <row r="30" spans="1:8">
      <c r="A30" s="37">
        <v>29</v>
      </c>
      <c r="B30" s="37">
        <v>99</v>
      </c>
      <c r="C30" s="37">
        <v>22</v>
      </c>
      <c r="D30" s="37">
        <v>21283.096588760302</v>
      </c>
      <c r="E30" s="37">
        <v>18076.352877997098</v>
      </c>
      <c r="F30" s="37">
        <v>3206.7437107631799</v>
      </c>
      <c r="G30" s="37">
        <v>18076.352877997098</v>
      </c>
      <c r="H30" s="37">
        <v>0.15067091846290201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70</v>
      </c>
      <c r="D34" s="34">
        <v>96415.4</v>
      </c>
      <c r="E34" s="34">
        <v>96024.13</v>
      </c>
      <c r="F34" s="30"/>
      <c r="G34" s="30"/>
      <c r="H34" s="30"/>
    </row>
    <row r="35" spans="1:8">
      <c r="A35" s="30"/>
      <c r="B35" s="33">
        <v>71</v>
      </c>
      <c r="C35" s="34">
        <v>86</v>
      </c>
      <c r="D35" s="34">
        <v>153029.16</v>
      </c>
      <c r="E35" s="34">
        <v>166099.45000000001</v>
      </c>
      <c r="F35" s="30"/>
      <c r="G35" s="30"/>
      <c r="H35" s="30"/>
    </row>
    <row r="36" spans="1:8">
      <c r="A36" s="30"/>
      <c r="B36" s="33">
        <v>72</v>
      </c>
      <c r="C36" s="34">
        <v>108</v>
      </c>
      <c r="D36" s="34">
        <v>283500.88</v>
      </c>
      <c r="E36" s="34">
        <v>291475.83</v>
      </c>
      <c r="F36" s="30"/>
      <c r="G36" s="30"/>
      <c r="H36" s="30"/>
    </row>
    <row r="37" spans="1:8">
      <c r="A37" s="30"/>
      <c r="B37" s="33">
        <v>73</v>
      </c>
      <c r="C37" s="34">
        <v>92</v>
      </c>
      <c r="D37" s="34">
        <v>144986.43</v>
      </c>
      <c r="E37" s="34">
        <v>159740.65</v>
      </c>
      <c r="F37" s="30"/>
      <c r="G37" s="30"/>
      <c r="H37" s="30"/>
    </row>
    <row r="38" spans="1:8">
      <c r="A38" s="30"/>
      <c r="B38" s="33">
        <v>77</v>
      </c>
      <c r="C38" s="34">
        <v>49</v>
      </c>
      <c r="D38" s="34">
        <v>60526.58</v>
      </c>
      <c r="E38" s="34">
        <v>66418.33</v>
      </c>
      <c r="F38" s="30"/>
      <c r="G38" s="30"/>
      <c r="H38" s="30"/>
    </row>
    <row r="39" spans="1:8">
      <c r="A39" s="30"/>
      <c r="B39" s="33">
        <v>78</v>
      </c>
      <c r="C39" s="34">
        <v>39</v>
      </c>
      <c r="D39" s="34">
        <v>43709.440000000002</v>
      </c>
      <c r="E39" s="34">
        <v>37569.67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2016-07-22T03:16:53Z</dcterms:modified>
</cp:coreProperties>
</file>