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<sst xmlns="http://schemas.openxmlformats.org/spreadsheetml/2006/main" count="120" uniqueCount="79">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</sst>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21910592.018800002</v>
      </c>
      <c r="F3" s="25">
        <f>RA!I7</f>
        <v>1434548.6074999999</v>
      </c>
      <c r="G3" s="16">
        <f>SUM(G4:G42)</f>
        <v>20476043.411300011</v>
      </c>
      <c r="H3" s="27">
        <f>RA!J7</f>
        <v>6.5472836437696902</v>
      </c>
      <c r="I3" s="20">
        <f>SUM(I4:I42)</f>
        <v>21910595.621803813</v>
      </c>
      <c r="J3" s="21">
        <f>SUM(J4:J42)</f>
        <v>20476043.326711278</v>
      </c>
      <c r="K3" s="22">
        <f>E3-I3</f>
        <v>-3.6030038110911846</v>
      </c>
      <c r="L3" s="22">
        <f>G3-J3</f>
        <v>8.4588732570409775E-2</v>
      </c>
    </row>
    <row r="4" spans="1:13">
      <c r="A4" s="70">
        <f>RA!A8</f>
        <v>42574</v>
      </c>
      <c r="B4" s="12">
        <v>12</v>
      </c>
      <c r="C4" s="65" t="s">
        <v>6</v>
      </c>
      <c r="D4" s="65"/>
      <c r="E4" s="15">
        <f>VLOOKUP(C4,RA!B8:D35,3,0)</f>
        <v>864684.2611</v>
      </c>
      <c r="F4" s="25">
        <f>VLOOKUP(C4,RA!B8:I38,8,0)</f>
        <v>148331.6605</v>
      </c>
      <c r="G4" s="16">
        <f t="shared" ref="G4:G42" si="0">E4-F4</f>
        <v>716352.60060000001</v>
      </c>
      <c r="H4" s="27">
        <f>RA!J8</f>
        <v>17.1544304867191</v>
      </c>
      <c r="I4" s="20">
        <f>VLOOKUP(B4,RMS!B:D,3,FALSE)</f>
        <v>864685.11702478596</v>
      </c>
      <c r="J4" s="21">
        <f>VLOOKUP(B4,RMS!B:E,4,FALSE)</f>
        <v>716352.61412820499</v>
      </c>
      <c r="K4" s="22">
        <f t="shared" ref="K4:K42" si="1">E4-I4</f>
        <v>-0.85592478595208377</v>
      </c>
      <c r="L4" s="22">
        <f t="shared" ref="L4:L42" si="2">G4-J4</f>
        <v>-1.3528204988688231E-2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101069.9808</v>
      </c>
      <c r="F5" s="25">
        <f>VLOOKUP(C5,RA!B9:I39,8,0)</f>
        <v>21099.4676</v>
      </c>
      <c r="G5" s="16">
        <f t="shared" si="0"/>
        <v>79970.513200000001</v>
      </c>
      <c r="H5" s="27">
        <f>RA!J9</f>
        <v>20.876097366390301</v>
      </c>
      <c r="I5" s="20">
        <f>VLOOKUP(B5,RMS!B:D,3,FALSE)</f>
        <v>101070.007808547</v>
      </c>
      <c r="J5" s="21">
        <f>VLOOKUP(B5,RMS!B:E,4,FALSE)</f>
        <v>79970.506036752093</v>
      </c>
      <c r="K5" s="22">
        <f t="shared" si="1"/>
        <v>-2.700854699651245E-2</v>
      </c>
      <c r="L5" s="22">
        <f t="shared" si="2"/>
        <v>7.1632479084655643E-3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166813.48120000001</v>
      </c>
      <c r="F6" s="25">
        <f>VLOOKUP(C6,RA!B10:I40,8,0)</f>
        <v>48791.8963</v>
      </c>
      <c r="G6" s="16">
        <f t="shared" si="0"/>
        <v>118021.58490000002</v>
      </c>
      <c r="H6" s="27">
        <f>RA!J10</f>
        <v>29.2493723822604</v>
      </c>
      <c r="I6" s="20">
        <f>VLOOKUP(B6,RMS!B:D,3,FALSE)</f>
        <v>166816.06540069601</v>
      </c>
      <c r="J6" s="21">
        <f>VLOOKUP(B6,RMS!B:E,4,FALSE)</f>
        <v>118021.590866557</v>
      </c>
      <c r="K6" s="22">
        <f>E6-I6</f>
        <v>-2.5842006960010622</v>
      </c>
      <c r="L6" s="22">
        <f t="shared" si="2"/>
        <v>-5.9665569860953838E-3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58136.888299999999</v>
      </c>
      <c r="F7" s="25">
        <f>VLOOKUP(C7,RA!B11:I41,8,0)</f>
        <v>7069.7425999999996</v>
      </c>
      <c r="G7" s="16">
        <f t="shared" si="0"/>
        <v>51067.145700000001</v>
      </c>
      <c r="H7" s="27">
        <f>RA!J11</f>
        <v>12.1605108335322</v>
      </c>
      <c r="I7" s="20">
        <f>VLOOKUP(B7,RMS!B:D,3,FALSE)</f>
        <v>58136.943923364299</v>
      </c>
      <c r="J7" s="21">
        <f>VLOOKUP(B7,RMS!B:E,4,FALSE)</f>
        <v>51067.144989289802</v>
      </c>
      <c r="K7" s="22">
        <f t="shared" si="1"/>
        <v>-5.5623364300117828E-2</v>
      </c>
      <c r="L7" s="22">
        <f t="shared" si="2"/>
        <v>7.1071019920054823E-4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195236.4927</v>
      </c>
      <c r="F8" s="25">
        <f>VLOOKUP(C8,RA!B12:I42,8,0)</f>
        <v>23481.184600000001</v>
      </c>
      <c r="G8" s="16">
        <f t="shared" si="0"/>
        <v>171755.30809999999</v>
      </c>
      <c r="H8" s="27">
        <f>RA!J12</f>
        <v>12.027046929223999</v>
      </c>
      <c r="I8" s="20">
        <f>VLOOKUP(B8,RMS!B:D,3,FALSE)</f>
        <v>195236.51719059801</v>
      </c>
      <c r="J8" s="21">
        <f>VLOOKUP(B8,RMS!B:E,4,FALSE)</f>
        <v>171755.309489743</v>
      </c>
      <c r="K8" s="22">
        <f t="shared" si="1"/>
        <v>-2.4490598007105291E-2</v>
      </c>
      <c r="L8" s="22">
        <f t="shared" si="2"/>
        <v>-1.3897430035285652E-3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314747.99400000001</v>
      </c>
      <c r="F9" s="25">
        <f>VLOOKUP(C9,RA!B13:I43,8,0)</f>
        <v>22470.172500000001</v>
      </c>
      <c r="G9" s="16">
        <f t="shared" si="0"/>
        <v>292277.82150000002</v>
      </c>
      <c r="H9" s="27">
        <f>RA!J13</f>
        <v>7.1390995108296096</v>
      </c>
      <c r="I9" s="20">
        <f>VLOOKUP(B9,RMS!B:D,3,FALSE)</f>
        <v>314748.15567692299</v>
      </c>
      <c r="J9" s="21">
        <f>VLOOKUP(B9,RMS!B:E,4,FALSE)</f>
        <v>292277.82048376102</v>
      </c>
      <c r="K9" s="22">
        <f t="shared" si="1"/>
        <v>-0.16167692298768088</v>
      </c>
      <c r="L9" s="22">
        <f t="shared" si="2"/>
        <v>1.0162389953620732E-3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129231.6874</v>
      </c>
      <c r="F10" s="25">
        <f>VLOOKUP(C10,RA!B14:I43,8,0)</f>
        <v>24873.913199999999</v>
      </c>
      <c r="G10" s="16">
        <f t="shared" si="0"/>
        <v>104357.7742</v>
      </c>
      <c r="H10" s="27">
        <f>RA!J14</f>
        <v>19.247534177132501</v>
      </c>
      <c r="I10" s="20">
        <f>VLOOKUP(B10,RMS!B:D,3,FALSE)</f>
        <v>129231.691850427</v>
      </c>
      <c r="J10" s="21">
        <f>VLOOKUP(B10,RMS!B:E,4,FALSE)</f>
        <v>104357.772182906</v>
      </c>
      <c r="K10" s="22">
        <f t="shared" si="1"/>
        <v>-4.4504270044853911E-3</v>
      </c>
      <c r="L10" s="22">
        <f t="shared" si="2"/>
        <v>2.0170939969830215E-3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115963.16869999999</v>
      </c>
      <c r="F11" s="25">
        <f>VLOOKUP(C11,RA!B15:I44,8,0)</f>
        <v>1264.2317</v>
      </c>
      <c r="G11" s="16">
        <f t="shared" si="0"/>
        <v>114698.93699999999</v>
      </c>
      <c r="H11" s="27">
        <f>RA!J15</f>
        <v>1.09020106484896</v>
      </c>
      <c r="I11" s="20">
        <f>VLOOKUP(B11,RMS!B:D,3,FALSE)</f>
        <v>115963.20391452999</v>
      </c>
      <c r="J11" s="21">
        <f>VLOOKUP(B11,RMS!B:E,4,FALSE)</f>
        <v>114698.937206838</v>
      </c>
      <c r="K11" s="22">
        <f t="shared" si="1"/>
        <v>-3.5214529998484068E-2</v>
      </c>
      <c r="L11" s="22">
        <f t="shared" si="2"/>
        <v>-2.0683801267296076E-4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1404374.0023000001</v>
      </c>
      <c r="F12" s="25">
        <f>VLOOKUP(C12,RA!B16:I45,8,0)</f>
        <v>21402.548299999999</v>
      </c>
      <c r="G12" s="16">
        <f t="shared" si="0"/>
        <v>1382971.4540000001</v>
      </c>
      <c r="H12" s="27">
        <f>RA!J16</f>
        <v>1.52399206087183</v>
      </c>
      <c r="I12" s="20">
        <f>VLOOKUP(B12,RMS!B:D,3,FALSE)</f>
        <v>1404372.7322428699</v>
      </c>
      <c r="J12" s="21">
        <f>VLOOKUP(B12,RMS!B:E,4,FALSE)</f>
        <v>1382971.45366667</v>
      </c>
      <c r="K12" s="22">
        <f t="shared" si="1"/>
        <v>1.2700571301393211</v>
      </c>
      <c r="L12" s="22">
        <f t="shared" si="2"/>
        <v>3.3333012834191322E-4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646671.91599999997</v>
      </c>
      <c r="F13" s="25">
        <f>VLOOKUP(C13,RA!B17:I46,8,0)</f>
        <v>61110.866999999998</v>
      </c>
      <c r="G13" s="16">
        <f t="shared" si="0"/>
        <v>585561.049</v>
      </c>
      <c r="H13" s="27">
        <f>RA!J17</f>
        <v>9.4500573610807592</v>
      </c>
      <c r="I13" s="20">
        <f>VLOOKUP(B13,RMS!B:D,3,FALSE)</f>
        <v>646671.90739914495</v>
      </c>
      <c r="J13" s="21">
        <f>VLOOKUP(B13,RMS!B:E,4,FALSE)</f>
        <v>585561.047523077</v>
      </c>
      <c r="K13" s="22">
        <f t="shared" si="1"/>
        <v>8.6008550133556128E-3</v>
      </c>
      <c r="L13" s="22">
        <f t="shared" si="2"/>
        <v>1.4769230037927628E-3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1953067.6194</v>
      </c>
      <c r="F14" s="25">
        <f>VLOOKUP(C14,RA!B18:I47,8,0)</f>
        <v>223457.5404</v>
      </c>
      <c r="G14" s="16">
        <f t="shared" si="0"/>
        <v>1729610.0789999999</v>
      </c>
      <c r="H14" s="27">
        <f>RA!J18</f>
        <v>11.4413622027407</v>
      </c>
      <c r="I14" s="20">
        <f>VLOOKUP(B14,RMS!B:D,3,FALSE)</f>
        <v>1953066.6667846199</v>
      </c>
      <c r="J14" s="21">
        <f>VLOOKUP(B14,RMS!B:E,4,FALSE)</f>
        <v>1729610.08287094</v>
      </c>
      <c r="K14" s="22">
        <f t="shared" si="1"/>
        <v>0.95261538005433977</v>
      </c>
      <c r="L14" s="22">
        <f t="shared" si="2"/>
        <v>-3.8709400687366724E-3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561615.39619999996</v>
      </c>
      <c r="F15" s="25">
        <f>VLOOKUP(C15,RA!B19:I48,8,0)</f>
        <v>10966.4295</v>
      </c>
      <c r="G15" s="16">
        <f t="shared" si="0"/>
        <v>550648.96669999999</v>
      </c>
      <c r="H15" s="27">
        <f>RA!J19</f>
        <v>1.9526582736515099</v>
      </c>
      <c r="I15" s="20">
        <f>VLOOKUP(B15,RMS!B:D,3,FALSE)</f>
        <v>561615.44145982899</v>
      </c>
      <c r="J15" s="21">
        <f>VLOOKUP(B15,RMS!B:E,4,FALSE)</f>
        <v>550648.96491025598</v>
      </c>
      <c r="K15" s="22">
        <f t="shared" si="1"/>
        <v>-4.5259829028509557E-2</v>
      </c>
      <c r="L15" s="22">
        <f t="shared" si="2"/>
        <v>1.7897440120577812E-3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1372485.6702000001</v>
      </c>
      <c r="F16" s="25">
        <f>VLOOKUP(C16,RA!B20:I49,8,0)</f>
        <v>29538.008600000001</v>
      </c>
      <c r="G16" s="16">
        <f t="shared" si="0"/>
        <v>1342947.6616</v>
      </c>
      <c r="H16" s="27">
        <f>RA!J20</f>
        <v>2.1521542440363501</v>
      </c>
      <c r="I16" s="20">
        <f>VLOOKUP(B16,RMS!B:D,3,FALSE)</f>
        <v>1372485.4857000001</v>
      </c>
      <c r="J16" s="21">
        <f>VLOOKUP(B16,RMS!B:E,4,FALSE)</f>
        <v>1342947.6616</v>
      </c>
      <c r="K16" s="22">
        <f t="shared" si="1"/>
        <v>0.18449999997392297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431035.02470000001</v>
      </c>
      <c r="F17" s="25">
        <f>VLOOKUP(C17,RA!B21:I50,8,0)</f>
        <v>46200.262000000002</v>
      </c>
      <c r="G17" s="16">
        <f t="shared" si="0"/>
        <v>384834.76270000002</v>
      </c>
      <c r="H17" s="27">
        <f>RA!J21</f>
        <v>10.7184473076533</v>
      </c>
      <c r="I17" s="20">
        <f>VLOOKUP(B17,RMS!B:D,3,FALSE)</f>
        <v>431034.25695097999</v>
      </c>
      <c r="J17" s="21">
        <f>VLOOKUP(B17,RMS!B:E,4,FALSE)</f>
        <v>384834.76276643999</v>
      </c>
      <c r="K17" s="22">
        <f t="shared" si="1"/>
        <v>0.76774902001488954</v>
      </c>
      <c r="L17" s="22">
        <f t="shared" si="2"/>
        <v>-6.6439970396459103E-5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1666855.0748000001</v>
      </c>
      <c r="F18" s="25">
        <f>VLOOKUP(C18,RA!B22:I51,8,0)</f>
        <v>86639.1446</v>
      </c>
      <c r="G18" s="16">
        <f t="shared" si="0"/>
        <v>1580215.9302000001</v>
      </c>
      <c r="H18" s="27">
        <f>RA!J22</f>
        <v>5.1977610957206704</v>
      </c>
      <c r="I18" s="20">
        <f>VLOOKUP(B18,RMS!B:D,3,FALSE)</f>
        <v>1666856.8584183599</v>
      </c>
      <c r="J18" s="21">
        <f>VLOOKUP(B18,RMS!B:E,4,FALSE)</f>
        <v>1580215.93275462</v>
      </c>
      <c r="K18" s="22">
        <f t="shared" si="1"/>
        <v>-1.7836183598265052</v>
      </c>
      <c r="L18" s="22">
        <f t="shared" si="2"/>
        <v>-2.5546199176460505E-3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3218844.4035999998</v>
      </c>
      <c r="F19" s="25">
        <f>VLOOKUP(C19,RA!B23:I52,8,0)</f>
        <v>47249.471700000002</v>
      </c>
      <c r="G19" s="16">
        <f t="shared" si="0"/>
        <v>3171594.9318999997</v>
      </c>
      <c r="H19" s="27">
        <f>RA!J23</f>
        <v>1.4679016993538301</v>
      </c>
      <c r="I19" s="20">
        <f>VLOOKUP(B19,RMS!B:D,3,FALSE)</f>
        <v>3218845.2014401699</v>
      </c>
      <c r="J19" s="21">
        <f>VLOOKUP(B19,RMS!B:E,4,FALSE)</f>
        <v>3171594.9607435898</v>
      </c>
      <c r="K19" s="22">
        <f t="shared" si="1"/>
        <v>-0.79784017009660602</v>
      </c>
      <c r="L19" s="22">
        <f t="shared" si="2"/>
        <v>-2.8843590058386326E-2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338392.01169999997</v>
      </c>
      <c r="F20" s="25">
        <f>VLOOKUP(C20,RA!B24:I53,8,0)</f>
        <v>50290.5429</v>
      </c>
      <c r="G20" s="16">
        <f t="shared" si="0"/>
        <v>288101.46879999997</v>
      </c>
      <c r="H20" s="27">
        <f>RA!J24</f>
        <v>14.8616223673107</v>
      </c>
      <c r="I20" s="20">
        <f>VLOOKUP(B20,RMS!B:D,3,FALSE)</f>
        <v>338392.02637629502</v>
      </c>
      <c r="J20" s="21">
        <f>VLOOKUP(B20,RMS!B:E,4,FALSE)</f>
        <v>288101.46715589601</v>
      </c>
      <c r="K20" s="22">
        <f t="shared" si="1"/>
        <v>-1.4676295046228915E-2</v>
      </c>
      <c r="L20" s="22">
        <f t="shared" si="2"/>
        <v>1.6441039624623954E-3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410475.51740000001</v>
      </c>
      <c r="F21" s="25">
        <f>VLOOKUP(C21,RA!B25:I54,8,0)</f>
        <v>25085.085800000001</v>
      </c>
      <c r="G21" s="16">
        <f t="shared" si="0"/>
        <v>385390.43160000001</v>
      </c>
      <c r="H21" s="27">
        <f>RA!J25</f>
        <v>6.1112258189944901</v>
      </c>
      <c r="I21" s="20">
        <f>VLOOKUP(B21,RMS!B:D,3,FALSE)</f>
        <v>410475.502235497</v>
      </c>
      <c r="J21" s="21">
        <f>VLOOKUP(B21,RMS!B:E,4,FALSE)</f>
        <v>385390.42770762398</v>
      </c>
      <c r="K21" s="22">
        <f t="shared" si="1"/>
        <v>1.5164503012783825E-2</v>
      </c>
      <c r="L21" s="22">
        <f t="shared" si="2"/>
        <v>3.8923760293982923E-3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822440.50089999998</v>
      </c>
      <c r="F22" s="25">
        <f>VLOOKUP(C22,RA!B26:I55,8,0)</f>
        <v>164568.8645</v>
      </c>
      <c r="G22" s="16">
        <f t="shared" si="0"/>
        <v>657871.63639999996</v>
      </c>
      <c r="H22" s="27">
        <f>RA!J26</f>
        <v>20.009820080590799</v>
      </c>
      <c r="I22" s="20">
        <f>VLOOKUP(B22,RMS!B:D,3,FALSE)</f>
        <v>822440.41018795897</v>
      </c>
      <c r="J22" s="21">
        <f>VLOOKUP(B22,RMS!B:E,4,FALSE)</f>
        <v>657871.63450556202</v>
      </c>
      <c r="K22" s="22">
        <f t="shared" si="1"/>
        <v>9.0712041012011468E-2</v>
      </c>
      <c r="L22" s="22">
        <f t="shared" si="2"/>
        <v>1.8944379407912493E-3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241698.9731</v>
      </c>
      <c r="F23" s="25">
        <f>VLOOKUP(C23,RA!B27:I56,8,0)</f>
        <v>63019.7281</v>
      </c>
      <c r="G23" s="16">
        <f t="shared" si="0"/>
        <v>178679.245</v>
      </c>
      <c r="H23" s="27">
        <f>RA!J27</f>
        <v>26.073643297576801</v>
      </c>
      <c r="I23" s="20">
        <f>VLOOKUP(B23,RMS!B:D,3,FALSE)</f>
        <v>241698.79806720401</v>
      </c>
      <c r="J23" s="21">
        <f>VLOOKUP(B23,RMS!B:E,4,FALSE)</f>
        <v>178679.25772788699</v>
      </c>
      <c r="K23" s="22">
        <f t="shared" si="1"/>
        <v>0.1750327959889546</v>
      </c>
      <c r="L23" s="22">
        <f t="shared" si="2"/>
        <v>-1.272788699134253E-2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1177319.9143000001</v>
      </c>
      <c r="F24" s="25">
        <f>VLOOKUP(C24,RA!B28:I57,8,0)</f>
        <v>64404.719599999997</v>
      </c>
      <c r="G24" s="16">
        <f t="shared" si="0"/>
        <v>1112915.1947000001</v>
      </c>
      <c r="H24" s="27">
        <f>RA!J28</f>
        <v>5.4704518982245496</v>
      </c>
      <c r="I24" s="20">
        <f>VLOOKUP(B24,RMS!B:D,3,FALSE)</f>
        <v>1177319.9149132699</v>
      </c>
      <c r="J24" s="21">
        <f>VLOOKUP(B24,RMS!B:E,4,FALSE)</f>
        <v>1112915.19838761</v>
      </c>
      <c r="K24" s="22">
        <f t="shared" si="1"/>
        <v>-6.132698617875576E-4</v>
      </c>
      <c r="L24" s="22">
        <f t="shared" si="2"/>
        <v>-3.6876099184155464E-3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735262.69830000005</v>
      </c>
      <c r="F25" s="25">
        <f>VLOOKUP(C25,RA!B29:I58,8,0)</f>
        <v>117797.31510000001</v>
      </c>
      <c r="G25" s="16">
        <f t="shared" si="0"/>
        <v>617465.38320000004</v>
      </c>
      <c r="H25" s="27">
        <f>RA!J29</f>
        <v>16.021119441032301</v>
      </c>
      <c r="I25" s="20">
        <f>VLOOKUP(B25,RMS!B:D,3,FALSE)</f>
        <v>735263.57652920403</v>
      </c>
      <c r="J25" s="21">
        <f>VLOOKUP(B25,RMS!B:E,4,FALSE)</f>
        <v>617465.36025061598</v>
      </c>
      <c r="K25" s="22">
        <f t="shared" si="1"/>
        <v>-0.87822920398321003</v>
      </c>
      <c r="L25" s="22">
        <f t="shared" si="2"/>
        <v>2.2949384059756994E-2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1280277.5900000001</v>
      </c>
      <c r="F26" s="25">
        <f>VLOOKUP(C26,RA!B30:I59,8,0)</f>
        <v>136755.00899999999</v>
      </c>
      <c r="G26" s="16">
        <f t="shared" si="0"/>
        <v>1143522.581</v>
      </c>
      <c r="H26" s="27">
        <f>RA!J30</f>
        <v>10.6816685747034</v>
      </c>
      <c r="I26" s="20">
        <f>VLOOKUP(B26,RMS!B:D,3,FALSE)</f>
        <v>1280277.5421247799</v>
      </c>
      <c r="J26" s="21">
        <f>VLOOKUP(B26,RMS!B:E,4,FALSE)</f>
        <v>1143522.52812144</v>
      </c>
      <c r="K26" s="22">
        <f t="shared" si="1"/>
        <v>4.7875220188871026E-2</v>
      </c>
      <c r="L26" s="22">
        <f t="shared" si="2"/>
        <v>5.2878560032695532E-2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1202862.8066</v>
      </c>
      <c r="F27" s="25">
        <f>VLOOKUP(C27,RA!B31:I60,8,0)</f>
        <v>6983.7066000000004</v>
      </c>
      <c r="G27" s="16">
        <f t="shared" si="0"/>
        <v>1195879.1000000001</v>
      </c>
      <c r="H27" s="27">
        <f>RA!J31</f>
        <v>0.580590451519577</v>
      </c>
      <c r="I27" s="20">
        <f>VLOOKUP(B27,RMS!B:D,3,FALSE)</f>
        <v>1202862.7416292001</v>
      </c>
      <c r="J27" s="21">
        <f>VLOOKUP(B27,RMS!B:E,4,FALSE)</f>
        <v>1195879.0706309699</v>
      </c>
      <c r="K27" s="22">
        <f t="shared" si="1"/>
        <v>6.4970799954608083E-2</v>
      </c>
      <c r="L27" s="22">
        <f t="shared" si="2"/>
        <v>2.9369030147790909E-2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125339.7071</v>
      </c>
      <c r="F28" s="25">
        <f>VLOOKUP(C28,RA!B32:I61,8,0)</f>
        <v>27061.9198</v>
      </c>
      <c r="G28" s="16">
        <f t="shared" si="0"/>
        <v>98277.787299999996</v>
      </c>
      <c r="H28" s="27">
        <f>RA!J32</f>
        <v>21.590859294420699</v>
      </c>
      <c r="I28" s="20">
        <f>VLOOKUP(B28,RMS!B:D,3,FALSE)</f>
        <v>125339.63219497001</v>
      </c>
      <c r="J28" s="21">
        <f>VLOOKUP(B28,RMS!B:E,4,FALSE)</f>
        <v>98277.787066205303</v>
      </c>
      <c r="K28" s="22">
        <f t="shared" si="1"/>
        <v>7.4905029992805794E-2</v>
      </c>
      <c r="L28" s="22">
        <f t="shared" si="2"/>
        <v>2.337946934858337E-4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231271.24540000001</v>
      </c>
      <c r="F30" s="25">
        <f>VLOOKUP(C30,RA!B34:I64,8,0)</f>
        <v>22573.0324</v>
      </c>
      <c r="G30" s="16">
        <f t="shared" si="0"/>
        <v>208698.21300000002</v>
      </c>
      <c r="H30" s="27">
        <f>RA!J34</f>
        <v>9.7604145992980396</v>
      </c>
      <c r="I30" s="20">
        <f>VLOOKUP(B30,RMS!B:D,3,FALSE)</f>
        <v>231271.23989999999</v>
      </c>
      <c r="J30" s="21">
        <f>VLOOKUP(B30,RMS!B:E,4,FALSE)</f>
        <v>208698.19889999999</v>
      </c>
      <c r="K30" s="22">
        <f t="shared" si="1"/>
        <v>5.5000000284053385E-3</v>
      </c>
      <c r="L30" s="22">
        <f t="shared" si="2"/>
        <v>1.4100000029429793E-2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160732.43</v>
      </c>
      <c r="F32" s="25">
        <f>VLOOKUP(C32,RA!B34:I65,8,0)</f>
        <v>2884.75</v>
      </c>
      <c r="G32" s="16">
        <f t="shared" si="0"/>
        <v>157847.67999999999</v>
      </c>
      <c r="H32" s="27">
        <f>RA!J34</f>
        <v>9.7604145992980396</v>
      </c>
      <c r="I32" s="20">
        <f>VLOOKUP(B32,RMS!B:D,3,FALSE)</f>
        <v>160732.43</v>
      </c>
      <c r="J32" s="21">
        <f>VLOOKUP(B32,RMS!B:E,4,FALSE)</f>
        <v>157847.67999999999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215433.46</v>
      </c>
      <c r="F33" s="25">
        <f>VLOOKUP(C33,RA!B34:I65,8,0)</f>
        <v>-16956.8</v>
      </c>
      <c r="G33" s="16">
        <f t="shared" si="0"/>
        <v>232390.25999999998</v>
      </c>
      <c r="H33" s="27">
        <f>RA!J34</f>
        <v>9.7604145992980396</v>
      </c>
      <c r="I33" s="20">
        <f>VLOOKUP(B33,RMS!B:D,3,FALSE)</f>
        <v>215433.46</v>
      </c>
      <c r="J33" s="21">
        <f>VLOOKUP(B33,RMS!B:E,4,FALSE)</f>
        <v>232390.26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588219.09</v>
      </c>
      <c r="F34" s="25">
        <f>VLOOKUP(C34,RA!B34:I66,8,0)</f>
        <v>-19755.03</v>
      </c>
      <c r="G34" s="16">
        <f t="shared" si="0"/>
        <v>607974.12</v>
      </c>
      <c r="H34" s="27">
        <f>RA!J35</f>
        <v>0</v>
      </c>
      <c r="I34" s="20">
        <f>VLOOKUP(B34,RMS!B:D,3,FALSE)</f>
        <v>588219.09</v>
      </c>
      <c r="J34" s="21">
        <f>VLOOKUP(B34,RMS!B:E,4,FALSE)</f>
        <v>607974.12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310478.94</v>
      </c>
      <c r="F35" s="25">
        <f>VLOOKUP(C35,RA!B34:I67,8,0)</f>
        <v>-52431.75</v>
      </c>
      <c r="G35" s="16">
        <f t="shared" si="0"/>
        <v>362910.69</v>
      </c>
      <c r="H35" s="27">
        <f>RA!J34</f>
        <v>9.7604145992980396</v>
      </c>
      <c r="I35" s="20">
        <f>VLOOKUP(B35,RMS!B:D,3,FALSE)</f>
        <v>310478.94</v>
      </c>
      <c r="J35" s="21">
        <f>VLOOKUP(B35,RMS!B:E,4,FALSE)</f>
        <v>362910.69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47293.163</v>
      </c>
      <c r="F37" s="25">
        <f>VLOOKUP(C37,RA!B8:I68,8,0)</f>
        <v>2967.2105999999999</v>
      </c>
      <c r="G37" s="16">
        <f t="shared" si="0"/>
        <v>44325.952400000002</v>
      </c>
      <c r="H37" s="27">
        <f>RA!J35</f>
        <v>0</v>
      </c>
      <c r="I37" s="20">
        <f>VLOOKUP(B37,RMS!B:D,3,FALSE)</f>
        <v>47293.162393162398</v>
      </c>
      <c r="J37" s="21">
        <f>VLOOKUP(B37,RMS!B:E,4,FALSE)</f>
        <v>44325.952991452999</v>
      </c>
      <c r="K37" s="22">
        <f t="shared" si="1"/>
        <v>6.0683760239044204E-4</v>
      </c>
      <c r="L37" s="22">
        <f t="shared" si="2"/>
        <v>-5.9145299746887758E-4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603729.16370000003</v>
      </c>
      <c r="F38" s="25">
        <f>VLOOKUP(C38,RA!B8:I69,8,0)</f>
        <v>22763.109700000001</v>
      </c>
      <c r="G38" s="16">
        <f t="shared" si="0"/>
        <v>580966.054</v>
      </c>
      <c r="H38" s="27">
        <f>RA!J36</f>
        <v>1.7947529319378801</v>
      </c>
      <c r="I38" s="20">
        <f>VLOOKUP(B38,RMS!B:D,3,FALSE)</f>
        <v>603729.15637094004</v>
      </c>
      <c r="J38" s="21">
        <f>VLOOKUP(B38,RMS!B:E,4,FALSE)</f>
        <v>580966.037675214</v>
      </c>
      <c r="K38" s="22">
        <f t="shared" si="1"/>
        <v>7.3290599975734949E-3</v>
      </c>
      <c r="L38" s="22">
        <f t="shared" si="2"/>
        <v>1.6324786003679037E-2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122101.77</v>
      </c>
      <c r="F39" s="25">
        <f>VLOOKUP(C39,RA!B9:I70,8,0)</f>
        <v>-19814.759999999998</v>
      </c>
      <c r="G39" s="16">
        <f t="shared" si="0"/>
        <v>141916.53</v>
      </c>
      <c r="H39" s="27">
        <f>RA!J37</f>
        <v>-7.8710150224575202</v>
      </c>
      <c r="I39" s="20">
        <f>VLOOKUP(B39,RMS!B:D,3,FALSE)</f>
        <v>122101.77</v>
      </c>
      <c r="J39" s="21">
        <f>VLOOKUP(B39,RMS!B:E,4,FALSE)</f>
        <v>141916.53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79269.27</v>
      </c>
      <c r="F40" s="25">
        <f>VLOOKUP(C40,RA!B10:I71,8,0)</f>
        <v>10928.54</v>
      </c>
      <c r="G40" s="16">
        <f t="shared" si="0"/>
        <v>68340.73000000001</v>
      </c>
      <c r="H40" s="27">
        <f>RA!J38</f>
        <v>-3.35844761515646</v>
      </c>
      <c r="I40" s="20">
        <f>VLOOKUP(B40,RMS!B:D,3,FALSE)</f>
        <v>79269.27</v>
      </c>
      <c r="J40" s="21">
        <f>VLOOKUP(B40,RMS!B:E,4,FALSE)</f>
        <v>68340.73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-16.887377288778399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17160.705900000001</v>
      </c>
      <c r="F42" s="25">
        <f>VLOOKUP(C42,RA!B8:I72,8,0)</f>
        <v>1476.8723</v>
      </c>
      <c r="G42" s="16">
        <f t="shared" si="0"/>
        <v>15683.833600000002</v>
      </c>
      <c r="H42" s="27">
        <f>RA!J39</f>
        <v>-16.887377288778399</v>
      </c>
      <c r="I42" s="20">
        <f>VLOOKUP(B42,RMS!B:D,3,FALSE)</f>
        <v>17160.705695484499</v>
      </c>
      <c r="J42" s="21">
        <f>VLOOKUP(B42,RMS!B:E,4,FALSE)</f>
        <v>15683.833371152001</v>
      </c>
      <c r="K42" s="22">
        <f t="shared" si="1"/>
        <v>2.0451550153666176E-4</v>
      </c>
      <c r="L42" s="22">
        <f t="shared" si="2"/>
        <v>2.2884800091560464E-4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21910592.018800002</v>
      </c>
      <c r="E7" s="53">
        <v>24642179.256499998</v>
      </c>
      <c r="F7" s="54">
        <v>88.914993234701498</v>
      </c>
      <c r="G7" s="53">
        <v>16813868.003699999</v>
      </c>
      <c r="H7" s="54">
        <v>30.3126205937767</v>
      </c>
      <c r="I7" s="53">
        <v>1434548.6074999999</v>
      </c>
      <c r="J7" s="54">
        <v>6.5472836437696902</v>
      </c>
      <c r="K7" s="53">
        <v>1903841.5301999999</v>
      </c>
      <c r="L7" s="54">
        <v>11.323043155691799</v>
      </c>
      <c r="M7" s="54">
        <v>-0.24649789137161099</v>
      </c>
      <c r="N7" s="53">
        <v>429182108.50120002</v>
      </c>
      <c r="O7" s="53">
        <v>4486929036.0974998</v>
      </c>
      <c r="P7" s="53">
        <v>1183536</v>
      </c>
      <c r="Q7" s="53">
        <v>1054104</v>
      </c>
      <c r="R7" s="54">
        <v>12.2788643245828</v>
      </c>
      <c r="S7" s="53">
        <v>18.512822608522299</v>
      </c>
      <c r="T7" s="53">
        <v>18.281734308569199</v>
      </c>
      <c r="U7" s="55">
        <v>1.24826075871709</v>
      </c>
    </row>
    <row r="8" spans="1:23" ht="12" thickBot="1">
      <c r="A8" s="81">
        <v>42574</v>
      </c>
      <c r="B8" s="71" t="s">
        <v>6</v>
      </c>
      <c r="C8" s="72"/>
      <c r="D8" s="56">
        <v>864684.2611</v>
      </c>
      <c r="E8" s="56">
        <v>903506.36329999997</v>
      </c>
      <c r="F8" s="57">
        <v>95.7031733503011</v>
      </c>
      <c r="G8" s="56">
        <v>586667.97580000001</v>
      </c>
      <c r="H8" s="57">
        <v>47.3890337922208</v>
      </c>
      <c r="I8" s="56">
        <v>148331.6605</v>
      </c>
      <c r="J8" s="57">
        <v>17.1544304867191</v>
      </c>
      <c r="K8" s="56">
        <v>133172.27299999999</v>
      </c>
      <c r="L8" s="57">
        <v>22.699768607345899</v>
      </c>
      <c r="M8" s="57">
        <v>0.113832910999424</v>
      </c>
      <c r="N8" s="56">
        <v>16349882.225099999</v>
      </c>
      <c r="O8" s="56">
        <v>161458949.79609999</v>
      </c>
      <c r="P8" s="56">
        <v>60896</v>
      </c>
      <c r="Q8" s="56">
        <v>55780</v>
      </c>
      <c r="R8" s="57">
        <v>9.1717461455718805</v>
      </c>
      <c r="S8" s="56">
        <v>14.1993605671965</v>
      </c>
      <c r="T8" s="56">
        <v>13.8187732018645</v>
      </c>
      <c r="U8" s="58">
        <v>2.68031340940309</v>
      </c>
    </row>
    <row r="9" spans="1:23" ht="12" thickBot="1">
      <c r="A9" s="82"/>
      <c r="B9" s="71" t="s">
        <v>7</v>
      </c>
      <c r="C9" s="72"/>
      <c r="D9" s="56">
        <v>101069.9808</v>
      </c>
      <c r="E9" s="56">
        <v>175239.5337</v>
      </c>
      <c r="F9" s="57">
        <v>57.675330826333997</v>
      </c>
      <c r="G9" s="56">
        <v>103861.3187</v>
      </c>
      <c r="H9" s="57">
        <v>-2.6875625448803402</v>
      </c>
      <c r="I9" s="56">
        <v>21099.4676</v>
      </c>
      <c r="J9" s="57">
        <v>20.876097366390301</v>
      </c>
      <c r="K9" s="56">
        <v>21771.219400000002</v>
      </c>
      <c r="L9" s="57">
        <v>20.9618168462558</v>
      </c>
      <c r="M9" s="57">
        <v>-3.0855037913035E-2</v>
      </c>
      <c r="N9" s="56">
        <v>2460281.5129</v>
      </c>
      <c r="O9" s="56">
        <v>22867692.5878</v>
      </c>
      <c r="P9" s="56">
        <v>6246</v>
      </c>
      <c r="Q9" s="56">
        <v>5540</v>
      </c>
      <c r="R9" s="57">
        <v>12.7436823104693</v>
      </c>
      <c r="S9" s="56">
        <v>16.1815531219981</v>
      </c>
      <c r="T9" s="56">
        <v>15.566232743682299</v>
      </c>
      <c r="U9" s="58">
        <v>3.8026039507868199</v>
      </c>
    </row>
    <row r="10" spans="1:23" ht="12" thickBot="1">
      <c r="A10" s="82"/>
      <c r="B10" s="71" t="s">
        <v>8</v>
      </c>
      <c r="C10" s="72"/>
      <c r="D10" s="56">
        <v>166813.48120000001</v>
      </c>
      <c r="E10" s="56">
        <v>247701.62</v>
      </c>
      <c r="F10" s="57">
        <v>67.344525724135394</v>
      </c>
      <c r="G10" s="56">
        <v>168789.6795</v>
      </c>
      <c r="H10" s="57">
        <v>-1.1708051735473499</v>
      </c>
      <c r="I10" s="56">
        <v>48791.8963</v>
      </c>
      <c r="J10" s="57">
        <v>29.2493723822604</v>
      </c>
      <c r="K10" s="56">
        <v>45446.803399999997</v>
      </c>
      <c r="L10" s="57">
        <v>26.925107941804001</v>
      </c>
      <c r="M10" s="57">
        <v>7.3604580514897003E-2</v>
      </c>
      <c r="N10" s="56">
        <v>3561498.6690000002</v>
      </c>
      <c r="O10" s="56">
        <v>39843425.058399998</v>
      </c>
      <c r="P10" s="56">
        <v>117472</v>
      </c>
      <c r="Q10" s="56">
        <v>106378</v>
      </c>
      <c r="R10" s="57">
        <v>10.4288480700897</v>
      </c>
      <c r="S10" s="56">
        <v>1.42002759125579</v>
      </c>
      <c r="T10" s="56">
        <v>1.2291447263531901</v>
      </c>
      <c r="U10" s="58">
        <v>13.4421940867916</v>
      </c>
    </row>
    <row r="11" spans="1:23" ht="12" thickBot="1">
      <c r="A11" s="82"/>
      <c r="B11" s="71" t="s">
        <v>9</v>
      </c>
      <c r="C11" s="72"/>
      <c r="D11" s="56">
        <v>58136.888299999999</v>
      </c>
      <c r="E11" s="56">
        <v>75355.651500000007</v>
      </c>
      <c r="F11" s="57">
        <v>77.150004203732493</v>
      </c>
      <c r="G11" s="56">
        <v>48561.820599999999</v>
      </c>
      <c r="H11" s="57">
        <v>19.717274973830001</v>
      </c>
      <c r="I11" s="56">
        <v>7069.7425999999996</v>
      </c>
      <c r="J11" s="57">
        <v>12.1605108335322</v>
      </c>
      <c r="K11" s="56">
        <v>10605.9841</v>
      </c>
      <c r="L11" s="57">
        <v>21.840169847338899</v>
      </c>
      <c r="M11" s="57">
        <v>-0.333419460811751</v>
      </c>
      <c r="N11" s="56">
        <v>1389365.2938999999</v>
      </c>
      <c r="O11" s="56">
        <v>13666645.9188</v>
      </c>
      <c r="P11" s="56">
        <v>3830</v>
      </c>
      <c r="Q11" s="56">
        <v>3342</v>
      </c>
      <c r="R11" s="57">
        <v>14.6020347097546</v>
      </c>
      <c r="S11" s="56">
        <v>15.1793442036554</v>
      </c>
      <c r="T11" s="56">
        <v>15.216766038300401</v>
      </c>
      <c r="U11" s="58">
        <v>-0.246531300318338</v>
      </c>
    </row>
    <row r="12" spans="1:23" ht="12" thickBot="1">
      <c r="A12" s="82"/>
      <c r="B12" s="71" t="s">
        <v>10</v>
      </c>
      <c r="C12" s="72"/>
      <c r="D12" s="56">
        <v>195236.4927</v>
      </c>
      <c r="E12" s="56">
        <v>219750.78630000001</v>
      </c>
      <c r="F12" s="57">
        <v>88.844502441718902</v>
      </c>
      <c r="G12" s="56">
        <v>119663.6623</v>
      </c>
      <c r="H12" s="57">
        <v>63.154368625737803</v>
      </c>
      <c r="I12" s="56">
        <v>23481.184600000001</v>
      </c>
      <c r="J12" s="57">
        <v>12.027046929223999</v>
      </c>
      <c r="K12" s="56">
        <v>7277.1728999999996</v>
      </c>
      <c r="L12" s="57">
        <v>6.08135565979582</v>
      </c>
      <c r="M12" s="57">
        <v>2.2266904913032901</v>
      </c>
      <c r="N12" s="56">
        <v>4431168.8515999997</v>
      </c>
      <c r="O12" s="56">
        <v>49081850.4604</v>
      </c>
      <c r="P12" s="56">
        <v>3374</v>
      </c>
      <c r="Q12" s="56">
        <v>2962</v>
      </c>
      <c r="R12" s="57">
        <v>13.909520594193101</v>
      </c>
      <c r="S12" s="56">
        <v>57.864994872554803</v>
      </c>
      <c r="T12" s="56">
        <v>52.863714550979097</v>
      </c>
      <c r="U12" s="58">
        <v>8.6430152332871906</v>
      </c>
    </row>
    <row r="13" spans="1:23" ht="12" thickBot="1">
      <c r="A13" s="82"/>
      <c r="B13" s="71" t="s">
        <v>11</v>
      </c>
      <c r="C13" s="72"/>
      <c r="D13" s="56">
        <v>314747.99400000001</v>
      </c>
      <c r="E13" s="56">
        <v>444591.6741</v>
      </c>
      <c r="F13" s="57">
        <v>70.794846672995803</v>
      </c>
      <c r="G13" s="56">
        <v>268465.7732</v>
      </c>
      <c r="H13" s="57">
        <v>17.239523775539499</v>
      </c>
      <c r="I13" s="56">
        <v>22470.172500000001</v>
      </c>
      <c r="J13" s="57">
        <v>7.1390995108296096</v>
      </c>
      <c r="K13" s="56">
        <v>67958.414900000003</v>
      </c>
      <c r="L13" s="57">
        <v>25.3136234425581</v>
      </c>
      <c r="M13" s="57">
        <v>-0.66935408171210897</v>
      </c>
      <c r="N13" s="56">
        <v>6393472.3064999999</v>
      </c>
      <c r="O13" s="56">
        <v>69162735.698300004</v>
      </c>
      <c r="P13" s="56">
        <v>17582</v>
      </c>
      <c r="Q13" s="56">
        <v>15881</v>
      </c>
      <c r="R13" s="57">
        <v>10.710912411057199</v>
      </c>
      <c r="S13" s="56">
        <v>17.901717324536499</v>
      </c>
      <c r="T13" s="56">
        <v>17.447446691014399</v>
      </c>
      <c r="U13" s="58">
        <v>2.5375813129358602</v>
      </c>
    </row>
    <row r="14" spans="1:23" ht="12" thickBot="1">
      <c r="A14" s="82"/>
      <c r="B14" s="71" t="s">
        <v>12</v>
      </c>
      <c r="C14" s="72"/>
      <c r="D14" s="56">
        <v>129231.6874</v>
      </c>
      <c r="E14" s="56">
        <v>201537.5753</v>
      </c>
      <c r="F14" s="57">
        <v>64.122874956509406</v>
      </c>
      <c r="G14" s="56">
        <v>139517.08809999999</v>
      </c>
      <c r="H14" s="57">
        <v>-7.3721440434793299</v>
      </c>
      <c r="I14" s="56">
        <v>24873.913199999999</v>
      </c>
      <c r="J14" s="57">
        <v>19.247534177132501</v>
      </c>
      <c r="K14" s="56">
        <v>24935.059499999999</v>
      </c>
      <c r="L14" s="57">
        <v>17.872405337278501</v>
      </c>
      <c r="M14" s="57">
        <v>-2.4522219407579998E-3</v>
      </c>
      <c r="N14" s="56">
        <v>2923264.3226000001</v>
      </c>
      <c r="O14" s="56">
        <v>31496148.386599999</v>
      </c>
      <c r="P14" s="56">
        <v>2604</v>
      </c>
      <c r="Q14" s="56">
        <v>2136</v>
      </c>
      <c r="R14" s="57">
        <v>21.910112359550599</v>
      </c>
      <c r="S14" s="56">
        <v>49.628144162826402</v>
      </c>
      <c r="T14" s="56">
        <v>49.344322003745297</v>
      </c>
      <c r="U14" s="58">
        <v>0.57189758728416495</v>
      </c>
    </row>
    <row r="15" spans="1:23" ht="12" thickBot="1">
      <c r="A15" s="82"/>
      <c r="B15" s="71" t="s">
        <v>13</v>
      </c>
      <c r="C15" s="72"/>
      <c r="D15" s="56">
        <v>115963.16869999999</v>
      </c>
      <c r="E15" s="56">
        <v>178637.2597</v>
      </c>
      <c r="F15" s="57">
        <v>64.915443113461507</v>
      </c>
      <c r="G15" s="56">
        <v>103383.6814</v>
      </c>
      <c r="H15" s="57">
        <v>12.167768771290801</v>
      </c>
      <c r="I15" s="56">
        <v>1264.2317</v>
      </c>
      <c r="J15" s="57">
        <v>1.09020106484896</v>
      </c>
      <c r="K15" s="56">
        <v>13430.817800000001</v>
      </c>
      <c r="L15" s="57">
        <v>12.9912357715673</v>
      </c>
      <c r="M15" s="57">
        <v>-0.90587083237775701</v>
      </c>
      <c r="N15" s="56">
        <v>2401746.6683999998</v>
      </c>
      <c r="O15" s="56">
        <v>26422514.790899999</v>
      </c>
      <c r="P15" s="56">
        <v>6343</v>
      </c>
      <c r="Q15" s="56">
        <v>5630</v>
      </c>
      <c r="R15" s="57">
        <v>12.664298401421</v>
      </c>
      <c r="S15" s="56">
        <v>18.282069793473099</v>
      </c>
      <c r="T15" s="56">
        <v>17.464843285968001</v>
      </c>
      <c r="U15" s="58">
        <v>4.4700983900457896</v>
      </c>
    </row>
    <row r="16" spans="1:23" ht="12" thickBot="1">
      <c r="A16" s="82"/>
      <c r="B16" s="71" t="s">
        <v>14</v>
      </c>
      <c r="C16" s="72"/>
      <c r="D16" s="56">
        <v>1404374.0023000001</v>
      </c>
      <c r="E16" s="56">
        <v>1396945.6311999999</v>
      </c>
      <c r="F16" s="57">
        <v>100.53175806803701</v>
      </c>
      <c r="G16" s="56">
        <v>874648.75089999998</v>
      </c>
      <c r="H16" s="57">
        <v>60.564340925991303</v>
      </c>
      <c r="I16" s="56">
        <v>21402.548299999999</v>
      </c>
      <c r="J16" s="57">
        <v>1.52399206087183</v>
      </c>
      <c r="K16" s="56">
        <v>37714.107199999999</v>
      </c>
      <c r="L16" s="57">
        <v>4.3119146012833998</v>
      </c>
      <c r="M16" s="57">
        <v>-0.43250550287453199</v>
      </c>
      <c r="N16" s="56">
        <v>24215434.096799999</v>
      </c>
      <c r="O16" s="56">
        <v>230602709.44139999</v>
      </c>
      <c r="P16" s="56">
        <v>84320</v>
      </c>
      <c r="Q16" s="56">
        <v>71775</v>
      </c>
      <c r="R16" s="57">
        <v>17.478230581678901</v>
      </c>
      <c r="S16" s="56">
        <v>16.6552894010911</v>
      </c>
      <c r="T16" s="56">
        <v>15.362784342737701</v>
      </c>
      <c r="U16" s="58">
        <v>7.7603278287598396</v>
      </c>
    </row>
    <row r="17" spans="1:21" ht="12" thickBot="1">
      <c r="A17" s="82"/>
      <c r="B17" s="71" t="s">
        <v>15</v>
      </c>
      <c r="C17" s="72"/>
      <c r="D17" s="56">
        <v>646671.91599999997</v>
      </c>
      <c r="E17" s="56">
        <v>1087604.2024999999</v>
      </c>
      <c r="F17" s="57">
        <v>59.458387022920697</v>
      </c>
      <c r="G17" s="56">
        <v>458557.43400000001</v>
      </c>
      <c r="H17" s="57">
        <v>41.023101590366998</v>
      </c>
      <c r="I17" s="56">
        <v>61110.866999999998</v>
      </c>
      <c r="J17" s="57">
        <v>9.4500573610807592</v>
      </c>
      <c r="K17" s="56">
        <v>54621.129099999998</v>
      </c>
      <c r="L17" s="57">
        <v>11.9115131606393</v>
      </c>
      <c r="M17" s="57">
        <v>0.118813689993823</v>
      </c>
      <c r="N17" s="56">
        <v>16131737.4485</v>
      </c>
      <c r="O17" s="56">
        <v>239309145.4734</v>
      </c>
      <c r="P17" s="56">
        <v>17804</v>
      </c>
      <c r="Q17" s="56">
        <v>15129</v>
      </c>
      <c r="R17" s="57">
        <v>17.6812743737194</v>
      </c>
      <c r="S17" s="56">
        <v>36.3217207369131</v>
      </c>
      <c r="T17" s="56">
        <v>73.851225223081499</v>
      </c>
      <c r="U17" s="58">
        <v>-103.325238245191</v>
      </c>
    </row>
    <row r="18" spans="1:21" ht="12" thickBot="1">
      <c r="A18" s="82"/>
      <c r="B18" s="71" t="s">
        <v>16</v>
      </c>
      <c r="C18" s="72"/>
      <c r="D18" s="56">
        <v>1953067.6194</v>
      </c>
      <c r="E18" s="56">
        <v>2462460.5778999999</v>
      </c>
      <c r="F18" s="57">
        <v>79.313660365908802</v>
      </c>
      <c r="G18" s="56">
        <v>1933144.4685</v>
      </c>
      <c r="H18" s="57">
        <v>1.03060848398255</v>
      </c>
      <c r="I18" s="56">
        <v>223457.5404</v>
      </c>
      <c r="J18" s="57">
        <v>11.4413622027407</v>
      </c>
      <c r="K18" s="56">
        <v>264693.30550000002</v>
      </c>
      <c r="L18" s="57">
        <v>13.6923706330849</v>
      </c>
      <c r="M18" s="57">
        <v>-0.15578695888098301</v>
      </c>
      <c r="N18" s="56">
        <v>43398069.993299998</v>
      </c>
      <c r="O18" s="56">
        <v>470621182.35110003</v>
      </c>
      <c r="P18" s="56">
        <v>94563</v>
      </c>
      <c r="Q18" s="56">
        <v>86187</v>
      </c>
      <c r="R18" s="57">
        <v>9.7184030074141106</v>
      </c>
      <c r="S18" s="56">
        <v>20.653613140446101</v>
      </c>
      <c r="T18" s="56">
        <v>20.914950130530102</v>
      </c>
      <c r="U18" s="58">
        <v>-1.26533303546923</v>
      </c>
    </row>
    <row r="19" spans="1:21" ht="12" thickBot="1">
      <c r="A19" s="82"/>
      <c r="B19" s="71" t="s">
        <v>17</v>
      </c>
      <c r="C19" s="72"/>
      <c r="D19" s="56">
        <v>561615.39619999996</v>
      </c>
      <c r="E19" s="56">
        <v>807858.02659999998</v>
      </c>
      <c r="F19" s="57">
        <v>69.519071137245305</v>
      </c>
      <c r="G19" s="56">
        <v>501446.22480000003</v>
      </c>
      <c r="H19" s="57">
        <v>11.9991274087263</v>
      </c>
      <c r="I19" s="56">
        <v>10966.4295</v>
      </c>
      <c r="J19" s="57">
        <v>1.9526582736515099</v>
      </c>
      <c r="K19" s="56">
        <v>17557.262299999999</v>
      </c>
      <c r="L19" s="57">
        <v>3.5013250537488099</v>
      </c>
      <c r="M19" s="57">
        <v>-0.37539068946984999</v>
      </c>
      <c r="N19" s="56">
        <v>10566922.399499999</v>
      </c>
      <c r="O19" s="56">
        <v>137577064.21869999</v>
      </c>
      <c r="P19" s="56">
        <v>10700</v>
      </c>
      <c r="Q19" s="56">
        <v>8901</v>
      </c>
      <c r="R19" s="57">
        <v>20.211212223345701</v>
      </c>
      <c r="S19" s="56">
        <v>52.487420205607499</v>
      </c>
      <c r="T19" s="56">
        <v>49.051533209751703</v>
      </c>
      <c r="U19" s="58">
        <v>6.5461152070276203</v>
      </c>
    </row>
    <row r="20" spans="1:21" ht="12" thickBot="1">
      <c r="A20" s="82"/>
      <c r="B20" s="71" t="s">
        <v>18</v>
      </c>
      <c r="C20" s="72"/>
      <c r="D20" s="56">
        <v>1372485.6702000001</v>
      </c>
      <c r="E20" s="56">
        <v>1462642.8992000001</v>
      </c>
      <c r="F20" s="57">
        <v>93.836005422149697</v>
      </c>
      <c r="G20" s="56">
        <v>891508.09730000002</v>
      </c>
      <c r="H20" s="57">
        <v>53.951004411140801</v>
      </c>
      <c r="I20" s="56">
        <v>29538.008600000001</v>
      </c>
      <c r="J20" s="57">
        <v>2.1521542440363501</v>
      </c>
      <c r="K20" s="56">
        <v>89854.874500000005</v>
      </c>
      <c r="L20" s="57">
        <v>10.0789745793821</v>
      </c>
      <c r="M20" s="57">
        <v>-0.67126982521131895</v>
      </c>
      <c r="N20" s="56">
        <v>24288918.157000002</v>
      </c>
      <c r="O20" s="56">
        <v>254911120.98980001</v>
      </c>
      <c r="P20" s="56">
        <v>51803</v>
      </c>
      <c r="Q20" s="56">
        <v>45182</v>
      </c>
      <c r="R20" s="57">
        <v>14.654065778407301</v>
      </c>
      <c r="S20" s="56">
        <v>26.494327938536401</v>
      </c>
      <c r="T20" s="56">
        <v>25.533270802532002</v>
      </c>
      <c r="U20" s="58">
        <v>3.6274071123220599</v>
      </c>
    </row>
    <row r="21" spans="1:21" ht="12" thickBot="1">
      <c r="A21" s="82"/>
      <c r="B21" s="71" t="s">
        <v>19</v>
      </c>
      <c r="C21" s="72"/>
      <c r="D21" s="56">
        <v>431035.02470000001</v>
      </c>
      <c r="E21" s="56">
        <v>484487.9142</v>
      </c>
      <c r="F21" s="57">
        <v>88.967136654324406</v>
      </c>
      <c r="G21" s="56">
        <v>370003.91070000001</v>
      </c>
      <c r="H21" s="57">
        <v>16.494721335387201</v>
      </c>
      <c r="I21" s="56">
        <v>46200.262000000002</v>
      </c>
      <c r="J21" s="57">
        <v>10.7184473076533</v>
      </c>
      <c r="K21" s="56">
        <v>50093.983200000002</v>
      </c>
      <c r="L21" s="57">
        <v>13.5387712808842</v>
      </c>
      <c r="M21" s="57">
        <v>-7.7728320873474005E-2</v>
      </c>
      <c r="N21" s="56">
        <v>8549906.9962000009</v>
      </c>
      <c r="O21" s="56">
        <v>85373712.175099999</v>
      </c>
      <c r="P21" s="56">
        <v>33757</v>
      </c>
      <c r="Q21" s="56">
        <v>30027</v>
      </c>
      <c r="R21" s="57">
        <v>12.422153395277601</v>
      </c>
      <c r="S21" s="56">
        <v>12.7687598038925</v>
      </c>
      <c r="T21" s="56">
        <v>11.4301854630832</v>
      </c>
      <c r="U21" s="58">
        <v>10.4831977526998</v>
      </c>
    </row>
    <row r="22" spans="1:21" ht="12" thickBot="1">
      <c r="A22" s="82"/>
      <c r="B22" s="71" t="s">
        <v>20</v>
      </c>
      <c r="C22" s="72"/>
      <c r="D22" s="56">
        <v>1666855.0748000001</v>
      </c>
      <c r="E22" s="56">
        <v>1863514.0697999999</v>
      </c>
      <c r="F22" s="57">
        <v>89.446873614369593</v>
      </c>
      <c r="G22" s="56">
        <v>1357743.7023</v>
      </c>
      <c r="H22" s="57">
        <v>22.766548058839799</v>
      </c>
      <c r="I22" s="56">
        <v>86639.1446</v>
      </c>
      <c r="J22" s="57">
        <v>5.1977610957206704</v>
      </c>
      <c r="K22" s="56">
        <v>163754.96429999999</v>
      </c>
      <c r="L22" s="57">
        <v>12.060815603313101</v>
      </c>
      <c r="M22" s="57">
        <v>-0.47092202688111101</v>
      </c>
      <c r="N22" s="56">
        <v>34079025.881700002</v>
      </c>
      <c r="O22" s="56">
        <v>299335116.62150002</v>
      </c>
      <c r="P22" s="56">
        <v>96409</v>
      </c>
      <c r="Q22" s="56">
        <v>85307</v>
      </c>
      <c r="R22" s="57">
        <v>13.0141723422462</v>
      </c>
      <c r="S22" s="56">
        <v>17.289413590017499</v>
      </c>
      <c r="T22" s="56">
        <v>16.8847191977212</v>
      </c>
      <c r="U22" s="58">
        <v>2.3407062951517101</v>
      </c>
    </row>
    <row r="23" spans="1:21" ht="12" thickBot="1">
      <c r="A23" s="82"/>
      <c r="B23" s="71" t="s">
        <v>21</v>
      </c>
      <c r="C23" s="72"/>
      <c r="D23" s="56">
        <v>3218844.4035999998</v>
      </c>
      <c r="E23" s="56">
        <v>3880869.7220000001</v>
      </c>
      <c r="F23" s="57">
        <v>82.941315585857197</v>
      </c>
      <c r="G23" s="56">
        <v>2428657.6427000002</v>
      </c>
      <c r="H23" s="57">
        <v>32.535946895402297</v>
      </c>
      <c r="I23" s="56">
        <v>47249.471700000002</v>
      </c>
      <c r="J23" s="57">
        <v>1.4679016993538301</v>
      </c>
      <c r="K23" s="56">
        <v>299321.62180000002</v>
      </c>
      <c r="L23" s="57">
        <v>12.3245704350176</v>
      </c>
      <c r="M23" s="57">
        <v>-0.84214480926616397</v>
      </c>
      <c r="N23" s="56">
        <v>59704072.417900003</v>
      </c>
      <c r="O23" s="56">
        <v>655359514.08860004</v>
      </c>
      <c r="P23" s="56">
        <v>97524</v>
      </c>
      <c r="Q23" s="56">
        <v>87198</v>
      </c>
      <c r="R23" s="57">
        <v>11.842014725108401</v>
      </c>
      <c r="S23" s="56">
        <v>33.005664283663499</v>
      </c>
      <c r="T23" s="56">
        <v>32.595230576389397</v>
      </c>
      <c r="U23" s="58">
        <v>1.2435250620824301</v>
      </c>
    </row>
    <row r="24" spans="1:21" ht="12" thickBot="1">
      <c r="A24" s="82"/>
      <c r="B24" s="71" t="s">
        <v>22</v>
      </c>
      <c r="C24" s="72"/>
      <c r="D24" s="56">
        <v>338392.01169999997</v>
      </c>
      <c r="E24" s="56">
        <v>352498.20209999999</v>
      </c>
      <c r="F24" s="57">
        <v>95.998223447392704</v>
      </c>
      <c r="G24" s="56">
        <v>283914.95020000002</v>
      </c>
      <c r="H24" s="57">
        <v>19.187810103562501</v>
      </c>
      <c r="I24" s="56">
        <v>50290.5429</v>
      </c>
      <c r="J24" s="57">
        <v>14.8616223673107</v>
      </c>
      <c r="K24" s="56">
        <v>47137.095500000003</v>
      </c>
      <c r="L24" s="57">
        <v>16.602540819634498</v>
      </c>
      <c r="M24" s="57">
        <v>6.6899484716872001E-2</v>
      </c>
      <c r="N24" s="56">
        <v>7068929.8738000002</v>
      </c>
      <c r="O24" s="56">
        <v>62310055.888800003</v>
      </c>
      <c r="P24" s="56">
        <v>31400</v>
      </c>
      <c r="Q24" s="56">
        <v>27917</v>
      </c>
      <c r="R24" s="57">
        <v>12.4762689400724</v>
      </c>
      <c r="S24" s="56">
        <v>10.7768156592357</v>
      </c>
      <c r="T24" s="56">
        <v>10.5534461797471</v>
      </c>
      <c r="U24" s="58">
        <v>2.07268535114207</v>
      </c>
    </row>
    <row r="25" spans="1:21" ht="12" thickBot="1">
      <c r="A25" s="82"/>
      <c r="B25" s="71" t="s">
        <v>23</v>
      </c>
      <c r="C25" s="72"/>
      <c r="D25" s="56">
        <v>410475.51740000001</v>
      </c>
      <c r="E25" s="56">
        <v>425249.88419999997</v>
      </c>
      <c r="F25" s="57">
        <v>96.525721146804301</v>
      </c>
      <c r="G25" s="56">
        <v>325987.64179999998</v>
      </c>
      <c r="H25" s="57">
        <v>25.917508753854801</v>
      </c>
      <c r="I25" s="56">
        <v>25085.085800000001</v>
      </c>
      <c r="J25" s="57">
        <v>6.1112258189944901</v>
      </c>
      <c r="K25" s="56">
        <v>22342.7261</v>
      </c>
      <c r="L25" s="57">
        <v>6.8538567832297499</v>
      </c>
      <c r="M25" s="57">
        <v>0.12274060415573</v>
      </c>
      <c r="N25" s="56">
        <v>6986681.6875</v>
      </c>
      <c r="O25" s="56">
        <v>75281033.079400003</v>
      </c>
      <c r="P25" s="56">
        <v>24034</v>
      </c>
      <c r="Q25" s="56">
        <v>19810</v>
      </c>
      <c r="R25" s="57">
        <v>21.322564361433599</v>
      </c>
      <c r="S25" s="56">
        <v>17.078951377215599</v>
      </c>
      <c r="T25" s="56">
        <v>15.5243313478041</v>
      </c>
      <c r="U25" s="58">
        <v>9.1025496535193309</v>
      </c>
    </row>
    <row r="26" spans="1:21" ht="12" thickBot="1">
      <c r="A26" s="82"/>
      <c r="B26" s="71" t="s">
        <v>24</v>
      </c>
      <c r="C26" s="72"/>
      <c r="D26" s="56">
        <v>822440.50089999998</v>
      </c>
      <c r="E26" s="56">
        <v>891857.2439</v>
      </c>
      <c r="F26" s="57">
        <v>92.216608266088897</v>
      </c>
      <c r="G26" s="56">
        <v>649874.45189999999</v>
      </c>
      <c r="H26" s="57">
        <v>26.553751804749201</v>
      </c>
      <c r="I26" s="56">
        <v>164568.8645</v>
      </c>
      <c r="J26" s="57">
        <v>20.009820080590799</v>
      </c>
      <c r="K26" s="56">
        <v>118396.27740000001</v>
      </c>
      <c r="L26" s="57">
        <v>18.2183307951023</v>
      </c>
      <c r="M26" s="57">
        <v>0.38998343625287002</v>
      </c>
      <c r="N26" s="56">
        <v>15922198.0034</v>
      </c>
      <c r="O26" s="56">
        <v>146935435.99079999</v>
      </c>
      <c r="P26" s="56">
        <v>58007</v>
      </c>
      <c r="Q26" s="56">
        <v>49974</v>
      </c>
      <c r="R26" s="57">
        <v>16.074358666506601</v>
      </c>
      <c r="S26" s="56">
        <v>14.1782974623752</v>
      </c>
      <c r="T26" s="56">
        <v>15.561891319486101</v>
      </c>
      <c r="U26" s="58">
        <v>-9.7585331439301992</v>
      </c>
    </row>
    <row r="27" spans="1:21" ht="12" thickBot="1">
      <c r="A27" s="82"/>
      <c r="B27" s="71" t="s">
        <v>25</v>
      </c>
      <c r="C27" s="72"/>
      <c r="D27" s="56">
        <v>241698.9731</v>
      </c>
      <c r="E27" s="56">
        <v>383932.71460000001</v>
      </c>
      <c r="F27" s="57">
        <v>62.953471769607802</v>
      </c>
      <c r="G27" s="56">
        <v>260852.83540000001</v>
      </c>
      <c r="H27" s="57">
        <v>-7.3427847815527398</v>
      </c>
      <c r="I27" s="56">
        <v>63019.7281</v>
      </c>
      <c r="J27" s="57">
        <v>26.073643297576801</v>
      </c>
      <c r="K27" s="56">
        <v>72908.436700000006</v>
      </c>
      <c r="L27" s="57">
        <v>27.950026530553099</v>
      </c>
      <c r="M27" s="57">
        <v>-0.13563188360065301</v>
      </c>
      <c r="N27" s="56">
        <v>5621443.4671999998</v>
      </c>
      <c r="O27" s="56">
        <v>49759939.344700001</v>
      </c>
      <c r="P27" s="56">
        <v>31347</v>
      </c>
      <c r="Q27" s="56">
        <v>29339</v>
      </c>
      <c r="R27" s="57">
        <v>6.8441323835168202</v>
      </c>
      <c r="S27" s="56">
        <v>7.7104339522123304</v>
      </c>
      <c r="T27" s="56">
        <v>7.6142015746957998</v>
      </c>
      <c r="U27" s="58">
        <v>1.24807991499523</v>
      </c>
    </row>
    <row r="28" spans="1:21" ht="12" thickBot="1">
      <c r="A28" s="82"/>
      <c r="B28" s="71" t="s">
        <v>26</v>
      </c>
      <c r="C28" s="72"/>
      <c r="D28" s="56">
        <v>1177319.9143000001</v>
      </c>
      <c r="E28" s="56">
        <v>1138501.8836000001</v>
      </c>
      <c r="F28" s="57">
        <v>103.409571056418</v>
      </c>
      <c r="G28" s="56">
        <v>888211.31070000003</v>
      </c>
      <c r="H28" s="57">
        <v>32.549529612739697</v>
      </c>
      <c r="I28" s="56">
        <v>64404.719599999997</v>
      </c>
      <c r="J28" s="57">
        <v>5.4704518982245496</v>
      </c>
      <c r="K28" s="56">
        <v>34061.134899999997</v>
      </c>
      <c r="L28" s="57">
        <v>3.83480085084217</v>
      </c>
      <c r="M28" s="57">
        <v>0.89085653749018201</v>
      </c>
      <c r="N28" s="56">
        <v>22030610.582600001</v>
      </c>
      <c r="O28" s="56">
        <v>210813273.2184</v>
      </c>
      <c r="P28" s="56">
        <v>49979</v>
      </c>
      <c r="Q28" s="56">
        <v>44021</v>
      </c>
      <c r="R28" s="57">
        <v>13.5344494672997</v>
      </c>
      <c r="S28" s="56">
        <v>23.556291928610001</v>
      </c>
      <c r="T28" s="56">
        <v>22.390817125917199</v>
      </c>
      <c r="U28" s="58">
        <v>4.9476157207804299</v>
      </c>
    </row>
    <row r="29" spans="1:21" ht="12" thickBot="1">
      <c r="A29" s="82"/>
      <c r="B29" s="71" t="s">
        <v>27</v>
      </c>
      <c r="C29" s="72"/>
      <c r="D29" s="56">
        <v>735262.69830000005</v>
      </c>
      <c r="E29" s="56">
        <v>794906.00349999999</v>
      </c>
      <c r="F29" s="57">
        <v>92.496810322555305</v>
      </c>
      <c r="G29" s="56">
        <v>580210.63809999998</v>
      </c>
      <c r="H29" s="57">
        <v>26.7234087102823</v>
      </c>
      <c r="I29" s="56">
        <v>117797.31510000001</v>
      </c>
      <c r="J29" s="57">
        <v>16.021119441032301</v>
      </c>
      <c r="K29" s="56">
        <v>92736.134999999995</v>
      </c>
      <c r="L29" s="57">
        <v>15.983184193878399</v>
      </c>
      <c r="M29" s="57">
        <v>0.27024180056673702</v>
      </c>
      <c r="N29" s="56">
        <v>13967141.017999999</v>
      </c>
      <c r="O29" s="56">
        <v>153804027.71619999</v>
      </c>
      <c r="P29" s="56">
        <v>114532</v>
      </c>
      <c r="Q29" s="56">
        <v>104970</v>
      </c>
      <c r="R29" s="57">
        <v>9.1092693150423898</v>
      </c>
      <c r="S29" s="56">
        <v>6.4197141261830799</v>
      </c>
      <c r="T29" s="56">
        <v>6.1728132256835302</v>
      </c>
      <c r="U29" s="58">
        <v>3.84597967520939</v>
      </c>
    </row>
    <row r="30" spans="1:21" ht="12" thickBot="1">
      <c r="A30" s="82"/>
      <c r="B30" s="71" t="s">
        <v>28</v>
      </c>
      <c r="C30" s="72"/>
      <c r="D30" s="56">
        <v>1280277.5900000001</v>
      </c>
      <c r="E30" s="56">
        <v>1675952.6910999999</v>
      </c>
      <c r="F30" s="57">
        <v>76.3910339951004</v>
      </c>
      <c r="G30" s="56">
        <v>1216695.0478000001</v>
      </c>
      <c r="H30" s="57">
        <v>5.2258404696368803</v>
      </c>
      <c r="I30" s="56">
        <v>136755.00899999999</v>
      </c>
      <c r="J30" s="57">
        <v>10.6816685747034</v>
      </c>
      <c r="K30" s="56">
        <v>132169.10879999999</v>
      </c>
      <c r="L30" s="57">
        <v>10.862961022072501</v>
      </c>
      <c r="M30" s="57">
        <v>3.4697216631303998E-2</v>
      </c>
      <c r="N30" s="56">
        <v>25177226.625599999</v>
      </c>
      <c r="O30" s="56">
        <v>243469758.0968</v>
      </c>
      <c r="P30" s="56">
        <v>86401</v>
      </c>
      <c r="Q30" s="56">
        <v>77838</v>
      </c>
      <c r="R30" s="57">
        <v>11.0010534700275</v>
      </c>
      <c r="S30" s="56">
        <v>14.8178561590722</v>
      </c>
      <c r="T30" s="56">
        <v>14.2666569657494</v>
      </c>
      <c r="U30" s="58">
        <v>3.7198309080992402</v>
      </c>
    </row>
    <row r="31" spans="1:21" ht="12" thickBot="1">
      <c r="A31" s="82"/>
      <c r="B31" s="71" t="s">
        <v>29</v>
      </c>
      <c r="C31" s="72"/>
      <c r="D31" s="56">
        <v>1202862.8066</v>
      </c>
      <c r="E31" s="56">
        <v>1529502.4572999999</v>
      </c>
      <c r="F31" s="57">
        <v>78.644058455675193</v>
      </c>
      <c r="G31" s="56">
        <v>764691.75639999995</v>
      </c>
      <c r="H31" s="57">
        <v>57.300349654979001</v>
      </c>
      <c r="I31" s="56">
        <v>6983.7066000000004</v>
      </c>
      <c r="J31" s="57">
        <v>0.580590451519577</v>
      </c>
      <c r="K31" s="56">
        <v>37855.028899999998</v>
      </c>
      <c r="L31" s="57">
        <v>4.9503644551123598</v>
      </c>
      <c r="M31" s="57">
        <v>-0.81551442957688502</v>
      </c>
      <c r="N31" s="56">
        <v>22435794.705699999</v>
      </c>
      <c r="O31" s="56">
        <v>258078608.67860001</v>
      </c>
      <c r="P31" s="56">
        <v>41491</v>
      </c>
      <c r="Q31" s="56">
        <v>35931</v>
      </c>
      <c r="R31" s="57">
        <v>15.474103142133499</v>
      </c>
      <c r="S31" s="56">
        <v>28.9909331324866</v>
      </c>
      <c r="T31" s="56">
        <v>26.536449942946199</v>
      </c>
      <c r="U31" s="58">
        <v>8.4663821558400603</v>
      </c>
    </row>
    <row r="32" spans="1:21" ht="12" thickBot="1">
      <c r="A32" s="82"/>
      <c r="B32" s="71" t="s">
        <v>30</v>
      </c>
      <c r="C32" s="72"/>
      <c r="D32" s="56">
        <v>125339.7071</v>
      </c>
      <c r="E32" s="56">
        <v>144070.52040000001</v>
      </c>
      <c r="F32" s="57">
        <v>86.998857748278098</v>
      </c>
      <c r="G32" s="56">
        <v>125256.7775</v>
      </c>
      <c r="H32" s="57">
        <v>6.6207674870133001E-2</v>
      </c>
      <c r="I32" s="56">
        <v>27061.9198</v>
      </c>
      <c r="J32" s="57">
        <v>21.590859294420699</v>
      </c>
      <c r="K32" s="56">
        <v>33285.688699999999</v>
      </c>
      <c r="L32" s="57">
        <v>26.573962195379</v>
      </c>
      <c r="M32" s="57">
        <v>-0.186980325271143</v>
      </c>
      <c r="N32" s="56">
        <v>2724029.7990000001</v>
      </c>
      <c r="O32" s="56">
        <v>25492626.266399998</v>
      </c>
      <c r="P32" s="56">
        <v>23674</v>
      </c>
      <c r="Q32" s="56">
        <v>21712</v>
      </c>
      <c r="R32" s="57">
        <v>9.0364775239498893</v>
      </c>
      <c r="S32" s="56">
        <v>5.2944034425952502</v>
      </c>
      <c r="T32" s="56">
        <v>5.19181297899779</v>
      </c>
      <c r="U32" s="58">
        <v>1.9377152631038499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231271.24540000001</v>
      </c>
      <c r="E34" s="56">
        <v>251449.67689999999</v>
      </c>
      <c r="F34" s="57">
        <v>91.975161094350995</v>
      </c>
      <c r="G34" s="56">
        <v>172195.48939999999</v>
      </c>
      <c r="H34" s="57">
        <v>34.307377159439099</v>
      </c>
      <c r="I34" s="56">
        <v>22573.0324</v>
      </c>
      <c r="J34" s="57">
        <v>9.7604145992980396</v>
      </c>
      <c r="K34" s="56">
        <v>20945.323199999999</v>
      </c>
      <c r="L34" s="57">
        <v>12.163688650023399</v>
      </c>
      <c r="M34" s="57">
        <v>7.7712298084758005E-2</v>
      </c>
      <c r="N34" s="56">
        <v>4414832.9086999996</v>
      </c>
      <c r="O34" s="56">
        <v>40830623.859300002</v>
      </c>
      <c r="P34" s="56">
        <v>14004</v>
      </c>
      <c r="Q34" s="56">
        <v>12592</v>
      </c>
      <c r="R34" s="57">
        <v>11.213468869123201</v>
      </c>
      <c r="S34" s="56">
        <v>16.514656198229101</v>
      </c>
      <c r="T34" s="56">
        <v>15.819867090216</v>
      </c>
      <c r="U34" s="58">
        <v>4.2071060982036803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160732.43</v>
      </c>
      <c r="E36" s="59"/>
      <c r="F36" s="59"/>
      <c r="G36" s="56">
        <v>123737.62</v>
      </c>
      <c r="H36" s="57">
        <v>29.897786946282</v>
      </c>
      <c r="I36" s="56">
        <v>2884.75</v>
      </c>
      <c r="J36" s="57">
        <v>1.7947529319378801</v>
      </c>
      <c r="K36" s="56">
        <v>3478.46</v>
      </c>
      <c r="L36" s="57">
        <v>2.8111579970586198</v>
      </c>
      <c r="M36" s="57">
        <v>-0.17068185346388901</v>
      </c>
      <c r="N36" s="56">
        <v>3389165.44</v>
      </c>
      <c r="O36" s="56">
        <v>32859413.690000001</v>
      </c>
      <c r="P36" s="56">
        <v>121</v>
      </c>
      <c r="Q36" s="56">
        <v>99</v>
      </c>
      <c r="R36" s="57">
        <v>22.2222222222222</v>
      </c>
      <c r="S36" s="56">
        <v>1328.36719008264</v>
      </c>
      <c r="T36" s="56">
        <v>1315.4102020201999</v>
      </c>
      <c r="U36" s="58">
        <v>0.97540711327238605</v>
      </c>
    </row>
    <row r="37" spans="1:21" ht="12" thickBot="1">
      <c r="A37" s="82"/>
      <c r="B37" s="71" t="s">
        <v>35</v>
      </c>
      <c r="C37" s="72"/>
      <c r="D37" s="56">
        <v>215433.46</v>
      </c>
      <c r="E37" s="59"/>
      <c r="F37" s="59"/>
      <c r="G37" s="56">
        <v>207923.94</v>
      </c>
      <c r="H37" s="57">
        <v>3.6116668431735102</v>
      </c>
      <c r="I37" s="56">
        <v>-16956.8</v>
      </c>
      <c r="J37" s="57">
        <v>-7.8710150224575202</v>
      </c>
      <c r="K37" s="56">
        <v>-22444.93</v>
      </c>
      <c r="L37" s="57">
        <v>-10.794779090854099</v>
      </c>
      <c r="M37" s="57">
        <v>-0.24451535380150399</v>
      </c>
      <c r="N37" s="56">
        <v>5926023.6600000001</v>
      </c>
      <c r="O37" s="56">
        <v>85866240.079999998</v>
      </c>
      <c r="P37" s="56">
        <v>135</v>
      </c>
      <c r="Q37" s="56">
        <v>170</v>
      </c>
      <c r="R37" s="57">
        <v>-20.588235294117698</v>
      </c>
      <c r="S37" s="56">
        <v>1595.8034074074101</v>
      </c>
      <c r="T37" s="56">
        <v>2012.02276470588</v>
      </c>
      <c r="U37" s="58">
        <v>-26.082119850506999</v>
      </c>
    </row>
    <row r="38" spans="1:21" ht="12" thickBot="1">
      <c r="A38" s="82"/>
      <c r="B38" s="71" t="s">
        <v>36</v>
      </c>
      <c r="C38" s="72"/>
      <c r="D38" s="56">
        <v>588219.09</v>
      </c>
      <c r="E38" s="59"/>
      <c r="F38" s="59"/>
      <c r="G38" s="56">
        <v>114054.72</v>
      </c>
      <c r="H38" s="57">
        <v>415.73410552408501</v>
      </c>
      <c r="I38" s="56">
        <v>-19755.03</v>
      </c>
      <c r="J38" s="57">
        <v>-3.35844761515646</v>
      </c>
      <c r="K38" s="56">
        <v>-2971.74</v>
      </c>
      <c r="L38" s="57">
        <v>-2.6055388150529901</v>
      </c>
      <c r="M38" s="57">
        <v>5.6476306810151602</v>
      </c>
      <c r="N38" s="56">
        <v>11572902.67</v>
      </c>
      <c r="O38" s="56">
        <v>76072420.790000007</v>
      </c>
      <c r="P38" s="56">
        <v>238</v>
      </c>
      <c r="Q38" s="56">
        <v>180</v>
      </c>
      <c r="R38" s="57">
        <v>32.2222222222222</v>
      </c>
      <c r="S38" s="56">
        <v>2471.5087815126099</v>
      </c>
      <c r="T38" s="56">
        <v>2555.79316666667</v>
      </c>
      <c r="U38" s="58">
        <v>-3.4102401652191801</v>
      </c>
    </row>
    <row r="39" spans="1:21" ht="12" thickBot="1">
      <c r="A39" s="82"/>
      <c r="B39" s="71" t="s">
        <v>37</v>
      </c>
      <c r="C39" s="72"/>
      <c r="D39" s="56">
        <v>310478.94</v>
      </c>
      <c r="E39" s="59"/>
      <c r="F39" s="59"/>
      <c r="G39" s="56">
        <v>155341.22</v>
      </c>
      <c r="H39" s="57">
        <v>99.868998067608899</v>
      </c>
      <c r="I39" s="56">
        <v>-52431.75</v>
      </c>
      <c r="J39" s="57">
        <v>-16.887377288778399</v>
      </c>
      <c r="K39" s="56">
        <v>-24466.36</v>
      </c>
      <c r="L39" s="57">
        <v>-15.750075865246799</v>
      </c>
      <c r="M39" s="57">
        <v>1.14301391788562</v>
      </c>
      <c r="N39" s="56">
        <v>6317081.3300000001</v>
      </c>
      <c r="O39" s="56">
        <v>58502028.310000002</v>
      </c>
      <c r="P39" s="56">
        <v>203</v>
      </c>
      <c r="Q39" s="56">
        <v>215</v>
      </c>
      <c r="R39" s="57">
        <v>-5.5813953488372201</v>
      </c>
      <c r="S39" s="56">
        <v>1529.45290640394</v>
      </c>
      <c r="T39" s="56">
        <v>1364.6796744185999</v>
      </c>
      <c r="U39" s="58">
        <v>10.773344592397599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1.7</v>
      </c>
      <c r="H40" s="59"/>
      <c r="I40" s="59"/>
      <c r="J40" s="59"/>
      <c r="K40" s="56">
        <v>1.52</v>
      </c>
      <c r="L40" s="57">
        <v>89.411764705882405</v>
      </c>
      <c r="M40" s="59"/>
      <c r="N40" s="56">
        <v>77.930000000000007</v>
      </c>
      <c r="O40" s="56">
        <v>1380.76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47293.163</v>
      </c>
      <c r="E41" s="59"/>
      <c r="F41" s="59"/>
      <c r="G41" s="56">
        <v>185385.47070000001</v>
      </c>
      <c r="H41" s="57">
        <v>-74.489282886396097</v>
      </c>
      <c r="I41" s="56">
        <v>2967.2105999999999</v>
      </c>
      <c r="J41" s="57">
        <v>6.27407940551576</v>
      </c>
      <c r="K41" s="56">
        <v>11874.2336</v>
      </c>
      <c r="L41" s="57">
        <v>6.4051586972613803</v>
      </c>
      <c r="M41" s="57">
        <v>-0.75011350627294404</v>
      </c>
      <c r="N41" s="56">
        <v>1230094.0162</v>
      </c>
      <c r="O41" s="56">
        <v>15903357.2533</v>
      </c>
      <c r="P41" s="56">
        <v>80</v>
      </c>
      <c r="Q41" s="56">
        <v>99</v>
      </c>
      <c r="R41" s="57">
        <v>-19.191919191919201</v>
      </c>
      <c r="S41" s="56">
        <v>591.16453750000005</v>
      </c>
      <c r="T41" s="56">
        <v>469.49840101010102</v>
      </c>
      <c r="U41" s="58">
        <v>20.5807569250378</v>
      </c>
    </row>
    <row r="42" spans="1:21" ht="12" thickBot="1">
      <c r="A42" s="82"/>
      <c r="B42" s="71" t="s">
        <v>33</v>
      </c>
      <c r="C42" s="72"/>
      <c r="D42" s="56">
        <v>603729.16370000003</v>
      </c>
      <c r="E42" s="56">
        <v>1161554.4716</v>
      </c>
      <c r="F42" s="57">
        <v>51.975966556986698</v>
      </c>
      <c r="G42" s="56">
        <v>295289.66639999999</v>
      </c>
      <c r="H42" s="57">
        <v>104.453197113301</v>
      </c>
      <c r="I42" s="56">
        <v>22763.109700000001</v>
      </c>
      <c r="J42" s="57">
        <v>3.7704174435593898</v>
      </c>
      <c r="K42" s="56">
        <v>20007.423599999998</v>
      </c>
      <c r="L42" s="57">
        <v>6.7755244685392704</v>
      </c>
      <c r="M42" s="57">
        <v>0.13773318119780301</v>
      </c>
      <c r="N42" s="56">
        <v>9173183.3950999994</v>
      </c>
      <c r="O42" s="56">
        <v>100300128.21600001</v>
      </c>
      <c r="P42" s="56">
        <v>2504</v>
      </c>
      <c r="Q42" s="56">
        <v>1752</v>
      </c>
      <c r="R42" s="57">
        <v>42.922374429223801</v>
      </c>
      <c r="S42" s="56">
        <v>241.105896046326</v>
      </c>
      <c r="T42" s="56">
        <v>191.737414611872</v>
      </c>
      <c r="U42" s="58">
        <v>20.475849924867902</v>
      </c>
    </row>
    <row r="43" spans="1:21" ht="12" thickBot="1">
      <c r="A43" s="82"/>
      <c r="B43" s="71" t="s">
        <v>38</v>
      </c>
      <c r="C43" s="72"/>
      <c r="D43" s="56">
        <v>122101.77</v>
      </c>
      <c r="E43" s="59"/>
      <c r="F43" s="59"/>
      <c r="G43" s="56">
        <v>40453.879999999997</v>
      </c>
      <c r="H43" s="57">
        <v>201.82956492677599</v>
      </c>
      <c r="I43" s="56">
        <v>-19814.759999999998</v>
      </c>
      <c r="J43" s="57">
        <v>-16.228069421106699</v>
      </c>
      <c r="K43" s="56">
        <v>-3999.13</v>
      </c>
      <c r="L43" s="57">
        <v>-9.8856525010703606</v>
      </c>
      <c r="M43" s="57">
        <v>3.9547676619664802</v>
      </c>
      <c r="N43" s="56">
        <v>2633941.0699999998</v>
      </c>
      <c r="O43" s="56">
        <v>40412868.810000002</v>
      </c>
      <c r="P43" s="56">
        <v>82</v>
      </c>
      <c r="Q43" s="56">
        <v>94</v>
      </c>
      <c r="R43" s="57">
        <v>-12.7659574468085</v>
      </c>
      <c r="S43" s="56">
        <v>1489.04597560976</v>
      </c>
      <c r="T43" s="56">
        <v>1043.9460638297901</v>
      </c>
      <c r="U43" s="58">
        <v>29.891616449096102</v>
      </c>
    </row>
    <row r="44" spans="1:21" ht="12" thickBot="1">
      <c r="A44" s="82"/>
      <c r="B44" s="71" t="s">
        <v>39</v>
      </c>
      <c r="C44" s="72"/>
      <c r="D44" s="56">
        <v>79269.27</v>
      </c>
      <c r="E44" s="59"/>
      <c r="F44" s="59"/>
      <c r="G44" s="56">
        <v>52017.14</v>
      </c>
      <c r="H44" s="57">
        <v>52.390673535684599</v>
      </c>
      <c r="I44" s="56">
        <v>10928.54</v>
      </c>
      <c r="J44" s="57">
        <v>13.7866035602447</v>
      </c>
      <c r="K44" s="56">
        <v>6750.56</v>
      </c>
      <c r="L44" s="57">
        <v>12.977568547598</v>
      </c>
      <c r="M44" s="57">
        <v>0.61890865350430202</v>
      </c>
      <c r="N44" s="56">
        <v>1443356.4</v>
      </c>
      <c r="O44" s="56">
        <v>17070665.890000001</v>
      </c>
      <c r="P44" s="56">
        <v>65</v>
      </c>
      <c r="Q44" s="56">
        <v>26</v>
      </c>
      <c r="R44" s="57">
        <v>150</v>
      </c>
      <c r="S44" s="56">
        <v>1219.5272307692301</v>
      </c>
      <c r="T44" s="56">
        <v>645.33307692307699</v>
      </c>
      <c r="U44" s="58">
        <v>47.083340114019002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17160.705900000001</v>
      </c>
      <c r="E46" s="62"/>
      <c r="F46" s="62"/>
      <c r="G46" s="61">
        <v>17150.516599999999</v>
      </c>
      <c r="H46" s="63">
        <v>5.9411038382362003E-2</v>
      </c>
      <c r="I46" s="61">
        <v>1476.8723</v>
      </c>
      <c r="J46" s="63">
        <v>8.6061279099247301</v>
      </c>
      <c r="K46" s="61">
        <v>1565.5449000000001</v>
      </c>
      <c r="L46" s="63">
        <v>9.1282667252134004</v>
      </c>
      <c r="M46" s="63">
        <v>-5.6640087422596998E-2</v>
      </c>
      <c r="N46" s="61">
        <v>302524.39909999998</v>
      </c>
      <c r="O46" s="61">
        <v>5640673.6168</v>
      </c>
      <c r="P46" s="61">
        <v>12</v>
      </c>
      <c r="Q46" s="61">
        <v>10</v>
      </c>
      <c r="R46" s="63">
        <v>20</v>
      </c>
      <c r="S46" s="61">
        <v>1430.0588250000001</v>
      </c>
      <c r="T46" s="61">
        <v>2035.85545</v>
      </c>
      <c r="U46" s="64">
        <v>-42.361657745093098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206498</v>
      </c>
      <c r="D2" s="37">
        <v>864685.11702478596</v>
      </c>
      <c r="E2" s="37">
        <v>716352.61412820499</v>
      </c>
      <c r="F2" s="37">
        <v>148330.12682820499</v>
      </c>
      <c r="G2" s="37">
        <v>716352.61412820499</v>
      </c>
      <c r="H2" s="37">
        <v>0.17154283276677801</v>
      </c>
    </row>
    <row r="3" spans="1:8">
      <c r="A3" s="37">
        <v>2</v>
      </c>
      <c r="B3" s="37">
        <v>13</v>
      </c>
      <c r="C3" s="37">
        <v>11166</v>
      </c>
      <c r="D3" s="37">
        <v>101070.007808547</v>
      </c>
      <c r="E3" s="37">
        <v>79970.506036752093</v>
      </c>
      <c r="F3" s="37">
        <v>21099.501771794901</v>
      </c>
      <c r="G3" s="37">
        <v>79970.506036752093</v>
      </c>
      <c r="H3" s="37">
        <v>0.20876125597776601</v>
      </c>
    </row>
    <row r="4" spans="1:8">
      <c r="A4" s="37">
        <v>3</v>
      </c>
      <c r="B4" s="37">
        <v>14</v>
      </c>
      <c r="C4" s="37">
        <v>134206</v>
      </c>
      <c r="D4" s="37">
        <v>166816.06540069601</v>
      </c>
      <c r="E4" s="37">
        <v>118021.590866557</v>
      </c>
      <c r="F4" s="37">
        <v>48794.448893113302</v>
      </c>
      <c r="G4" s="37">
        <v>118021.590866557</v>
      </c>
      <c r="H4" s="37">
        <v>0.29250453951197303</v>
      </c>
    </row>
    <row r="5" spans="1:8">
      <c r="A5" s="37">
        <v>4</v>
      </c>
      <c r="B5" s="37">
        <v>15</v>
      </c>
      <c r="C5" s="37">
        <v>5317</v>
      </c>
      <c r="D5" s="37">
        <v>58136.943923364299</v>
      </c>
      <c r="E5" s="37">
        <v>51067.144989289802</v>
      </c>
      <c r="F5" s="37">
        <v>7069.7989340745798</v>
      </c>
      <c r="G5" s="37">
        <v>51067.144989289802</v>
      </c>
      <c r="H5" s="37">
        <v>0.121605960977136</v>
      </c>
    </row>
    <row r="6" spans="1:8">
      <c r="A6" s="37">
        <v>5</v>
      </c>
      <c r="B6" s="37">
        <v>16</v>
      </c>
      <c r="C6" s="37">
        <v>6037</v>
      </c>
      <c r="D6" s="37">
        <v>195236.51719059801</v>
      </c>
      <c r="E6" s="37">
        <v>171755.309489743</v>
      </c>
      <c r="F6" s="37">
        <v>23379.233341880299</v>
      </c>
      <c r="G6" s="37">
        <v>171755.309489743</v>
      </c>
      <c r="H6" s="37">
        <v>0.119810839242612</v>
      </c>
    </row>
    <row r="7" spans="1:8">
      <c r="A7" s="37">
        <v>6</v>
      </c>
      <c r="B7" s="37">
        <v>17</v>
      </c>
      <c r="C7" s="37">
        <v>33263</v>
      </c>
      <c r="D7" s="37">
        <v>314748.15567692299</v>
      </c>
      <c r="E7" s="37">
        <v>292277.82048376102</v>
      </c>
      <c r="F7" s="37">
        <v>22448.489039316199</v>
      </c>
      <c r="G7" s="37">
        <v>292277.82048376102</v>
      </c>
      <c r="H7" s="37">
        <v>7.1327017666027795E-2</v>
      </c>
    </row>
    <row r="8" spans="1:8">
      <c r="A8" s="37">
        <v>7</v>
      </c>
      <c r="B8" s="37">
        <v>18</v>
      </c>
      <c r="C8" s="37">
        <v>54053</v>
      </c>
      <c r="D8" s="37">
        <v>129231.691850427</v>
      </c>
      <c r="E8" s="37">
        <v>104357.772182906</v>
      </c>
      <c r="F8" s="37">
        <v>24839.7316333333</v>
      </c>
      <c r="G8" s="37">
        <v>104357.772182906</v>
      </c>
      <c r="H8" s="37">
        <v>0.19226169933331999</v>
      </c>
    </row>
    <row r="9" spans="1:8">
      <c r="A9" s="37">
        <v>8</v>
      </c>
      <c r="B9" s="37">
        <v>19</v>
      </c>
      <c r="C9" s="37">
        <v>26484</v>
      </c>
      <c r="D9" s="37">
        <v>115963.20391452999</v>
      </c>
      <c r="E9" s="37">
        <v>114698.937206838</v>
      </c>
      <c r="F9" s="37">
        <v>1264.2667076923101</v>
      </c>
      <c r="G9" s="37">
        <v>114698.937206838</v>
      </c>
      <c r="H9" s="37">
        <v>1.09023092240891E-2</v>
      </c>
    </row>
    <row r="10" spans="1:8">
      <c r="A10" s="37">
        <v>9</v>
      </c>
      <c r="B10" s="37">
        <v>21</v>
      </c>
      <c r="C10" s="37">
        <v>384476</v>
      </c>
      <c r="D10" s="37">
        <v>1404372.7322428699</v>
      </c>
      <c r="E10" s="37">
        <v>1382971.45366667</v>
      </c>
      <c r="F10" s="37">
        <v>19856.965059829101</v>
      </c>
      <c r="G10" s="37">
        <v>1382971.45366667</v>
      </c>
      <c r="H10" s="37">
        <v>1.41549492402324E-2</v>
      </c>
    </row>
    <row r="11" spans="1:8">
      <c r="A11" s="37">
        <v>10</v>
      </c>
      <c r="B11" s="37">
        <v>22</v>
      </c>
      <c r="C11" s="37">
        <v>56720.59</v>
      </c>
      <c r="D11" s="37">
        <v>646671.90739914495</v>
      </c>
      <c r="E11" s="37">
        <v>585561.047523077</v>
      </c>
      <c r="F11" s="37">
        <v>61110.227397435898</v>
      </c>
      <c r="G11" s="37">
        <v>585561.047523077</v>
      </c>
      <c r="H11" s="37">
        <v>9.4499678225149902E-2</v>
      </c>
    </row>
    <row r="12" spans="1:8">
      <c r="A12" s="37">
        <v>11</v>
      </c>
      <c r="B12" s="37">
        <v>23</v>
      </c>
      <c r="C12" s="37">
        <v>282465.967</v>
      </c>
      <c r="D12" s="37">
        <v>1953066.6667846199</v>
      </c>
      <c r="E12" s="37">
        <v>1729610.08287094</v>
      </c>
      <c r="F12" s="37">
        <v>223453.97912735</v>
      </c>
      <c r="G12" s="37">
        <v>1729610.08287094</v>
      </c>
      <c r="H12" s="37">
        <v>0.114412006997211</v>
      </c>
    </row>
    <row r="13" spans="1:8">
      <c r="A13" s="37">
        <v>12</v>
      </c>
      <c r="B13" s="37">
        <v>24</v>
      </c>
      <c r="C13" s="37">
        <v>17641</v>
      </c>
      <c r="D13" s="37">
        <v>561615.44145982899</v>
      </c>
      <c r="E13" s="37">
        <v>550648.96491025598</v>
      </c>
      <c r="F13" s="37">
        <v>10966.476549572601</v>
      </c>
      <c r="G13" s="37">
        <v>550648.96491025598</v>
      </c>
      <c r="H13" s="37">
        <v>1.9526664938319799E-2</v>
      </c>
    </row>
    <row r="14" spans="1:8">
      <c r="A14" s="37">
        <v>13</v>
      </c>
      <c r="B14" s="37">
        <v>25</v>
      </c>
      <c r="C14" s="37">
        <v>108490</v>
      </c>
      <c r="D14" s="37">
        <v>1372485.4857000001</v>
      </c>
      <c r="E14" s="37">
        <v>1342947.6616</v>
      </c>
      <c r="F14" s="37">
        <v>29537.824100000002</v>
      </c>
      <c r="G14" s="37">
        <v>1342947.6616</v>
      </c>
      <c r="H14" s="37">
        <v>2.1521410905802799E-2</v>
      </c>
    </row>
    <row r="15" spans="1:8">
      <c r="A15" s="37">
        <v>14</v>
      </c>
      <c r="B15" s="37">
        <v>26</v>
      </c>
      <c r="C15" s="37">
        <v>77228</v>
      </c>
      <c r="D15" s="37">
        <v>431034.25695097999</v>
      </c>
      <c r="E15" s="37">
        <v>384834.76276643999</v>
      </c>
      <c r="F15" s="37">
        <v>46199.101022146599</v>
      </c>
      <c r="G15" s="37">
        <v>384834.76276643999</v>
      </c>
      <c r="H15" s="37">
        <v>0.107182068285953</v>
      </c>
    </row>
    <row r="16" spans="1:8">
      <c r="A16" s="37">
        <v>15</v>
      </c>
      <c r="B16" s="37">
        <v>27</v>
      </c>
      <c r="C16" s="37">
        <v>217984.236</v>
      </c>
      <c r="D16" s="37">
        <v>1666856.8584183599</v>
      </c>
      <c r="E16" s="37">
        <v>1580215.93275462</v>
      </c>
      <c r="F16" s="37">
        <v>86634.515407336803</v>
      </c>
      <c r="G16" s="37">
        <v>1580215.93275462</v>
      </c>
      <c r="H16" s="37">
        <v>5.1974978020895103E-2</v>
      </c>
    </row>
    <row r="17" spans="1:8">
      <c r="A17" s="37">
        <v>16</v>
      </c>
      <c r="B17" s="37">
        <v>29</v>
      </c>
      <c r="C17" s="37">
        <v>257329</v>
      </c>
      <c r="D17" s="37">
        <v>3218845.2014401699</v>
      </c>
      <c r="E17" s="37">
        <v>3171594.9607435898</v>
      </c>
      <c r="F17" s="37">
        <v>37074.078303418799</v>
      </c>
      <c r="G17" s="37">
        <v>3171594.9607435898</v>
      </c>
      <c r="H17" s="37">
        <v>1.1554347878281E-2</v>
      </c>
    </row>
    <row r="18" spans="1:8">
      <c r="A18" s="37">
        <v>17</v>
      </c>
      <c r="B18" s="37">
        <v>31</v>
      </c>
      <c r="C18" s="37">
        <v>40288.493000000002</v>
      </c>
      <c r="D18" s="37">
        <v>338392.02637629502</v>
      </c>
      <c r="E18" s="37">
        <v>288101.46715589601</v>
      </c>
      <c r="F18" s="37">
        <v>50290.559220398798</v>
      </c>
      <c r="G18" s="37">
        <v>288101.46715589601</v>
      </c>
      <c r="H18" s="37">
        <v>0.148616265456785</v>
      </c>
    </row>
    <row r="19" spans="1:8">
      <c r="A19" s="37">
        <v>18</v>
      </c>
      <c r="B19" s="37">
        <v>32</v>
      </c>
      <c r="C19" s="37">
        <v>23256.562000000002</v>
      </c>
      <c r="D19" s="37">
        <v>410475.502235497</v>
      </c>
      <c r="E19" s="37">
        <v>385390.42770762398</v>
      </c>
      <c r="F19" s="37">
        <v>25085.074527872501</v>
      </c>
      <c r="G19" s="37">
        <v>385390.42770762398</v>
      </c>
      <c r="H19" s="37">
        <v>6.1112232986515302E-2</v>
      </c>
    </row>
    <row r="20" spans="1:8">
      <c r="A20" s="37">
        <v>19</v>
      </c>
      <c r="B20" s="37">
        <v>33</v>
      </c>
      <c r="C20" s="37">
        <v>74703.3</v>
      </c>
      <c r="D20" s="37">
        <v>822440.41018795897</v>
      </c>
      <c r="E20" s="37">
        <v>657871.63450556202</v>
      </c>
      <c r="F20" s="37">
        <v>164568.77568239701</v>
      </c>
      <c r="G20" s="37">
        <v>657871.63450556202</v>
      </c>
      <c r="H20" s="37">
        <v>0.20009811488322499</v>
      </c>
    </row>
    <row r="21" spans="1:8">
      <c r="A21" s="37">
        <v>20</v>
      </c>
      <c r="B21" s="37">
        <v>34</v>
      </c>
      <c r="C21" s="37">
        <v>46632.239000000001</v>
      </c>
      <c r="D21" s="37">
        <v>241698.79806720401</v>
      </c>
      <c r="E21" s="37">
        <v>178679.25772788699</v>
      </c>
      <c r="F21" s="37">
        <v>63019.5403393163</v>
      </c>
      <c r="G21" s="37">
        <v>178679.25772788699</v>
      </c>
      <c r="H21" s="37">
        <v>0.26073584495771401</v>
      </c>
    </row>
    <row r="22" spans="1:8">
      <c r="A22" s="37">
        <v>21</v>
      </c>
      <c r="B22" s="37">
        <v>35</v>
      </c>
      <c r="C22" s="37">
        <v>37750.506999999998</v>
      </c>
      <c r="D22" s="37">
        <v>1177319.9149132699</v>
      </c>
      <c r="E22" s="37">
        <v>1112915.19838761</v>
      </c>
      <c r="F22" s="37">
        <v>64404.716525663702</v>
      </c>
      <c r="G22" s="37">
        <v>1112915.19838761</v>
      </c>
      <c r="H22" s="37">
        <v>5.4704516342448897E-2</v>
      </c>
    </row>
    <row r="23" spans="1:8">
      <c r="A23" s="37">
        <v>22</v>
      </c>
      <c r="B23" s="37">
        <v>36</v>
      </c>
      <c r="C23" s="37">
        <v>171773.27299999999</v>
      </c>
      <c r="D23" s="37">
        <v>735263.57652920403</v>
      </c>
      <c r="E23" s="37">
        <v>617465.36025061598</v>
      </c>
      <c r="F23" s="37">
        <v>117797.412478588</v>
      </c>
      <c r="G23" s="37">
        <v>617465.36025061598</v>
      </c>
      <c r="H23" s="37">
        <v>0.16021131063298399</v>
      </c>
    </row>
    <row r="24" spans="1:8">
      <c r="A24" s="37">
        <v>23</v>
      </c>
      <c r="B24" s="37">
        <v>37</v>
      </c>
      <c r="C24" s="37">
        <v>179457.72200000001</v>
      </c>
      <c r="D24" s="37">
        <v>1280277.5421247799</v>
      </c>
      <c r="E24" s="37">
        <v>1143522.52812144</v>
      </c>
      <c r="F24" s="37">
        <v>136754.90002104</v>
      </c>
      <c r="G24" s="37">
        <v>1143522.52812144</v>
      </c>
      <c r="H24" s="37">
        <v>0.106816614129841</v>
      </c>
    </row>
    <row r="25" spans="1:8">
      <c r="A25" s="37">
        <v>24</v>
      </c>
      <c r="B25" s="37">
        <v>38</v>
      </c>
      <c r="C25" s="37">
        <v>272992.83100000001</v>
      </c>
      <c r="D25" s="37">
        <v>1202862.7416292001</v>
      </c>
      <c r="E25" s="37">
        <v>1195879.0706309699</v>
      </c>
      <c r="F25" s="37">
        <v>6982.5693451327397</v>
      </c>
      <c r="G25" s="37">
        <v>1195879.0706309699</v>
      </c>
      <c r="H25" s="37">
        <v>5.8049646884336999E-3</v>
      </c>
    </row>
    <row r="26" spans="1:8">
      <c r="A26" s="37">
        <v>25</v>
      </c>
      <c r="B26" s="37">
        <v>39</v>
      </c>
      <c r="C26" s="37">
        <v>70464.892000000007</v>
      </c>
      <c r="D26" s="37">
        <v>125339.63219497001</v>
      </c>
      <c r="E26" s="37">
        <v>98277.787066205303</v>
      </c>
      <c r="F26" s="37">
        <v>27061.289744149501</v>
      </c>
      <c r="G26" s="37">
        <v>98277.787066205303</v>
      </c>
      <c r="H26" s="37">
        <v>0.215904651867627</v>
      </c>
    </row>
    <row r="27" spans="1:8">
      <c r="A27" s="37">
        <v>26</v>
      </c>
      <c r="B27" s="37">
        <v>42</v>
      </c>
      <c r="C27" s="37">
        <v>11581.316000000001</v>
      </c>
      <c r="D27" s="37">
        <v>231271.23989999999</v>
      </c>
      <c r="E27" s="37">
        <v>208698.19889999999</v>
      </c>
      <c r="F27" s="37">
        <v>22572.793099999999</v>
      </c>
      <c r="G27" s="37">
        <v>208698.19889999999</v>
      </c>
      <c r="H27" s="37">
        <v>9.7603218219429799E-2</v>
      </c>
    </row>
    <row r="28" spans="1:8">
      <c r="A28" s="37">
        <v>27</v>
      </c>
      <c r="B28" s="37">
        <v>75</v>
      </c>
      <c r="C28" s="37">
        <v>88</v>
      </c>
      <c r="D28" s="37">
        <v>47293.162393162398</v>
      </c>
      <c r="E28" s="37">
        <v>44325.952991452999</v>
      </c>
      <c r="F28" s="37">
        <v>2967.2094017094</v>
      </c>
      <c r="G28" s="37">
        <v>44325.952991452999</v>
      </c>
      <c r="H28" s="37">
        <v>6.2740769522708004E-2</v>
      </c>
    </row>
    <row r="29" spans="1:8">
      <c r="A29" s="37">
        <v>28</v>
      </c>
      <c r="B29" s="37">
        <v>76</v>
      </c>
      <c r="C29" s="37">
        <v>2681</v>
      </c>
      <c r="D29" s="37">
        <v>603729.15637094004</v>
      </c>
      <c r="E29" s="37">
        <v>580966.037675214</v>
      </c>
      <c r="F29" s="37">
        <v>20840.041772649602</v>
      </c>
      <c r="G29" s="37">
        <v>580966.037675214</v>
      </c>
      <c r="H29" s="37">
        <v>3.4629164583663899E-2</v>
      </c>
    </row>
    <row r="30" spans="1:8">
      <c r="A30" s="37">
        <v>29</v>
      </c>
      <c r="B30" s="37">
        <v>99</v>
      </c>
      <c r="C30" s="37">
        <v>14</v>
      </c>
      <c r="D30" s="37">
        <v>17160.705695484499</v>
      </c>
      <c r="E30" s="37">
        <v>15683.833371152001</v>
      </c>
      <c r="F30" s="37">
        <v>1476.8723243325001</v>
      </c>
      <c r="G30" s="37">
        <v>15683.833371152001</v>
      </c>
      <c r="H30" s="37">
        <v>8.6061281542816406E-2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115</v>
      </c>
      <c r="D34" s="34">
        <v>160732.43</v>
      </c>
      <c r="E34" s="34">
        <v>157847.67999999999</v>
      </c>
      <c r="F34" s="30"/>
      <c r="G34" s="30"/>
      <c r="H34" s="30"/>
    </row>
    <row r="35" spans="1:8">
      <c r="A35" s="30"/>
      <c r="B35" s="33">
        <v>71</v>
      </c>
      <c r="C35" s="34">
        <v>117</v>
      </c>
      <c r="D35" s="34">
        <v>215433.46</v>
      </c>
      <c r="E35" s="34">
        <v>232390.26</v>
      </c>
      <c r="F35" s="30"/>
      <c r="G35" s="30"/>
      <c r="H35" s="30"/>
    </row>
    <row r="36" spans="1:8">
      <c r="A36" s="30"/>
      <c r="B36" s="33">
        <v>72</v>
      </c>
      <c r="C36" s="34">
        <v>222</v>
      </c>
      <c r="D36" s="34">
        <v>588219.09</v>
      </c>
      <c r="E36" s="34">
        <v>607974.12</v>
      </c>
      <c r="F36" s="30"/>
      <c r="G36" s="30"/>
      <c r="H36" s="30"/>
    </row>
    <row r="37" spans="1:8">
      <c r="A37" s="30"/>
      <c r="B37" s="33">
        <v>73</v>
      </c>
      <c r="C37" s="34">
        <v>199</v>
      </c>
      <c r="D37" s="34">
        <v>310478.94</v>
      </c>
      <c r="E37" s="34">
        <v>362910.69</v>
      </c>
      <c r="F37" s="30"/>
      <c r="G37" s="30"/>
      <c r="H37" s="30"/>
    </row>
    <row r="38" spans="1:8">
      <c r="A38" s="30"/>
      <c r="B38" s="33">
        <v>77</v>
      </c>
      <c r="C38" s="34">
        <v>72</v>
      </c>
      <c r="D38" s="34">
        <v>122101.77</v>
      </c>
      <c r="E38" s="34">
        <v>141916.53</v>
      </c>
      <c r="F38" s="30"/>
      <c r="G38" s="30"/>
      <c r="H38" s="30"/>
    </row>
    <row r="39" spans="1:8">
      <c r="A39" s="30"/>
      <c r="B39" s="33">
        <v>78</v>
      </c>
      <c r="C39" s="34">
        <v>61</v>
      </c>
      <c r="D39" s="34">
        <v>79269.27</v>
      </c>
      <c r="E39" s="34">
        <v>68340.73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2016-07-25T00:43:52Z</dcterms:modified>
</cp:coreProperties>
</file>