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<sst xmlns="http://schemas.openxmlformats.org/spreadsheetml/2006/main" count="120" uniqueCount="79">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</sst>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17799616.422499996</v>
      </c>
      <c r="F3" s="25">
        <f>RA!I7</f>
        <v>1643665.6843999999</v>
      </c>
      <c r="G3" s="16">
        <f>SUM(G4:G42)</f>
        <v>16155950.738099996</v>
      </c>
      <c r="H3" s="27">
        <f>RA!J7</f>
        <v>9.2342758708119597</v>
      </c>
      <c r="I3" s="20">
        <f>SUM(I4:I42)</f>
        <v>17799620.328022223</v>
      </c>
      <c r="J3" s="21">
        <f>SUM(J4:J42)</f>
        <v>16155950.664547298</v>
      </c>
      <c r="K3" s="22">
        <f>E3-I3</f>
        <v>-3.9055222272872925</v>
      </c>
      <c r="L3" s="22">
        <f>G3-J3</f>
        <v>7.3552697896957397E-2</v>
      </c>
    </row>
    <row r="4" spans="1:13">
      <c r="A4" s="70">
        <f>RA!A8</f>
        <v>42578</v>
      </c>
      <c r="B4" s="12">
        <v>12</v>
      </c>
      <c r="C4" s="65" t="s">
        <v>6</v>
      </c>
      <c r="D4" s="65"/>
      <c r="E4" s="15">
        <f>VLOOKUP(C4,RA!B8:D35,3,0)</f>
        <v>636806.32030000002</v>
      </c>
      <c r="F4" s="25">
        <f>VLOOKUP(C4,RA!B8:I38,8,0)</f>
        <v>136939.76259999999</v>
      </c>
      <c r="G4" s="16">
        <f t="shared" ref="G4:G42" si="0">E4-F4</f>
        <v>499866.5577</v>
      </c>
      <c r="H4" s="27">
        <f>RA!J8</f>
        <v>21.504146274096001</v>
      </c>
      <c r="I4" s="20">
        <f>VLOOKUP(B4,RMS!B:D,3,FALSE)</f>
        <v>636806.94713247905</v>
      </c>
      <c r="J4" s="21">
        <f>VLOOKUP(B4,RMS!B:E,4,FALSE)</f>
        <v>499866.56882564101</v>
      </c>
      <c r="K4" s="22">
        <f t="shared" ref="K4:K42" si="1">E4-I4</f>
        <v>-0.62683247902896255</v>
      </c>
      <c r="L4" s="22">
        <f t="shared" ref="L4:L42" si="2">G4-J4</f>
        <v>-1.1125641001854092E-2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84520.027700000006</v>
      </c>
      <c r="F5" s="25">
        <f>VLOOKUP(C5,RA!B9:I39,8,0)</f>
        <v>17791.254000000001</v>
      </c>
      <c r="G5" s="16">
        <f t="shared" si="0"/>
        <v>66728.773700000005</v>
      </c>
      <c r="H5" s="27">
        <f>RA!J9</f>
        <v>21.049749372005898</v>
      </c>
      <c r="I5" s="20">
        <f>VLOOKUP(B5,RMS!B:D,3,FALSE)</f>
        <v>84520.051340170903</v>
      </c>
      <c r="J5" s="21">
        <f>VLOOKUP(B5,RMS!B:E,4,FALSE)</f>
        <v>66728.774129059806</v>
      </c>
      <c r="K5" s="22">
        <f t="shared" si="1"/>
        <v>-2.3640170897124335E-2</v>
      </c>
      <c r="L5" s="22">
        <f t="shared" si="2"/>
        <v>-4.2905980080831796E-4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124844.88890000001</v>
      </c>
      <c r="F6" s="25">
        <f>VLOOKUP(C6,RA!B10:I40,8,0)</f>
        <v>39599.720800000003</v>
      </c>
      <c r="G6" s="16">
        <f t="shared" si="0"/>
        <v>85245.16810000001</v>
      </c>
      <c r="H6" s="27">
        <f>RA!J10</f>
        <v>31.719136561304602</v>
      </c>
      <c r="I6" s="20">
        <f>VLOOKUP(B6,RMS!B:D,3,FALSE)</f>
        <v>124847.228728863</v>
      </c>
      <c r="J6" s="21">
        <f>VLOOKUP(B6,RMS!B:E,4,FALSE)</f>
        <v>85245.170146383796</v>
      </c>
      <c r="K6" s="22">
        <f>E6-I6</f>
        <v>-2.3398288629978197</v>
      </c>
      <c r="L6" s="22">
        <f t="shared" si="2"/>
        <v>-2.0463837863644585E-3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51120.678599999999</v>
      </c>
      <c r="F7" s="25">
        <f>VLOOKUP(C7,RA!B11:I41,8,0)</f>
        <v>7786.5861000000004</v>
      </c>
      <c r="G7" s="16">
        <f t="shared" si="0"/>
        <v>43334.092499999999</v>
      </c>
      <c r="H7" s="27">
        <f>RA!J11</f>
        <v>15.231773742533999</v>
      </c>
      <c r="I7" s="20">
        <f>VLOOKUP(B7,RMS!B:D,3,FALSE)</f>
        <v>51120.722128916103</v>
      </c>
      <c r="J7" s="21">
        <f>VLOOKUP(B7,RMS!B:E,4,FALSE)</f>
        <v>43334.092646380799</v>
      </c>
      <c r="K7" s="22">
        <f t="shared" si="1"/>
        <v>-4.35289161032415E-2</v>
      </c>
      <c r="L7" s="22">
        <f t="shared" si="2"/>
        <v>-1.4638080028817058E-4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112156.1017</v>
      </c>
      <c r="F8" s="25">
        <f>VLOOKUP(C8,RA!B12:I42,8,0)</f>
        <v>18776.3802</v>
      </c>
      <c r="G8" s="16">
        <f t="shared" si="0"/>
        <v>93379.7215</v>
      </c>
      <c r="H8" s="27">
        <f>RA!J12</f>
        <v>16.7412917490872</v>
      </c>
      <c r="I8" s="20">
        <f>VLOOKUP(B8,RMS!B:D,3,FALSE)</f>
        <v>112156.10695897399</v>
      </c>
      <c r="J8" s="21">
        <f>VLOOKUP(B8,RMS!B:E,4,FALSE)</f>
        <v>93379.721577777804</v>
      </c>
      <c r="K8" s="22">
        <f t="shared" si="1"/>
        <v>-5.2589739934774116E-3</v>
      </c>
      <c r="L8" s="22">
        <f t="shared" si="2"/>
        <v>-7.7777804108336568E-5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217310.24069999999</v>
      </c>
      <c r="F9" s="25">
        <f>VLOOKUP(C9,RA!B13:I43,8,0)</f>
        <v>62760.129000000001</v>
      </c>
      <c r="G9" s="16">
        <f t="shared" si="0"/>
        <v>154550.11170000001</v>
      </c>
      <c r="H9" s="27">
        <f>RA!J13</f>
        <v>28.8804286433244</v>
      </c>
      <c r="I9" s="20">
        <f>VLOOKUP(B9,RMS!B:D,3,FALSE)</f>
        <v>217310.367302564</v>
      </c>
      <c r="J9" s="21">
        <f>VLOOKUP(B9,RMS!B:E,4,FALSE)</f>
        <v>154550.11148547</v>
      </c>
      <c r="K9" s="22">
        <f t="shared" si="1"/>
        <v>-0.12660256400704384</v>
      </c>
      <c r="L9" s="22">
        <f t="shared" si="2"/>
        <v>2.1453000954352319E-4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95272.929600000003</v>
      </c>
      <c r="F10" s="25">
        <f>VLOOKUP(C10,RA!B14:I43,8,0)</f>
        <v>19532.465800000002</v>
      </c>
      <c r="G10" s="16">
        <f t="shared" si="0"/>
        <v>75740.463799999998</v>
      </c>
      <c r="H10" s="27">
        <f>RA!J14</f>
        <v>20.501590411889701</v>
      </c>
      <c r="I10" s="20">
        <f>VLOOKUP(B10,RMS!B:D,3,FALSE)</f>
        <v>95272.930230769198</v>
      </c>
      <c r="J10" s="21">
        <f>VLOOKUP(B10,RMS!B:E,4,FALSE)</f>
        <v>75740.459569230807</v>
      </c>
      <c r="K10" s="22">
        <f t="shared" si="1"/>
        <v>-6.3076919468585402E-4</v>
      </c>
      <c r="L10" s="22">
        <f t="shared" si="2"/>
        <v>4.230769191053696E-3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90193.063399999999</v>
      </c>
      <c r="F11" s="25">
        <f>VLOOKUP(C11,RA!B15:I44,8,0)</f>
        <v>4351.3787000000002</v>
      </c>
      <c r="G11" s="16">
        <f t="shared" si="0"/>
        <v>85841.684699999998</v>
      </c>
      <c r="H11" s="27">
        <f>RA!J15</f>
        <v>4.8245159172628798</v>
      </c>
      <c r="I11" s="20">
        <f>VLOOKUP(B11,RMS!B:D,3,FALSE)</f>
        <v>90193.078849572601</v>
      </c>
      <c r="J11" s="21">
        <f>VLOOKUP(B11,RMS!B:E,4,FALSE)</f>
        <v>85841.684594017104</v>
      </c>
      <c r="K11" s="22">
        <f t="shared" si="1"/>
        <v>-1.5449572601937689E-2</v>
      </c>
      <c r="L11" s="22">
        <f t="shared" si="2"/>
        <v>1.0598289372865111E-4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1022118.4573</v>
      </c>
      <c r="F12" s="25">
        <f>VLOOKUP(C12,RA!B16:I45,8,0)</f>
        <v>32653.212</v>
      </c>
      <c r="G12" s="16">
        <f t="shared" si="0"/>
        <v>989465.24530000007</v>
      </c>
      <c r="H12" s="27">
        <f>RA!J16</f>
        <v>3.1946602438093001</v>
      </c>
      <c r="I12" s="20">
        <f>VLOOKUP(B12,RMS!B:D,3,FALSE)</f>
        <v>1022117.31983769</v>
      </c>
      <c r="J12" s="21">
        <f>VLOOKUP(B12,RMS!B:E,4,FALSE)</f>
        <v>989465.24586666701</v>
      </c>
      <c r="K12" s="22">
        <f t="shared" si="1"/>
        <v>1.1374623100273311</v>
      </c>
      <c r="L12" s="22">
        <f t="shared" si="2"/>
        <v>-5.6666694581508636E-4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784865.56689999998</v>
      </c>
      <c r="F13" s="25">
        <f>VLOOKUP(C13,RA!B17:I46,8,0)</f>
        <v>57122.279300000002</v>
      </c>
      <c r="G13" s="16">
        <f t="shared" si="0"/>
        <v>727743.28759999992</v>
      </c>
      <c r="H13" s="27">
        <f>RA!J17</f>
        <v>7.2779698471952399</v>
      </c>
      <c r="I13" s="20">
        <f>VLOOKUP(B13,RMS!B:D,3,FALSE)</f>
        <v>784865.54804957297</v>
      </c>
      <c r="J13" s="21">
        <f>VLOOKUP(B13,RMS!B:E,4,FALSE)</f>
        <v>727743.28726410202</v>
      </c>
      <c r="K13" s="22">
        <f t="shared" si="1"/>
        <v>1.8850427004508674E-2</v>
      </c>
      <c r="L13" s="22">
        <f t="shared" si="2"/>
        <v>3.3589790109544992E-4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1666450.5933000001</v>
      </c>
      <c r="F14" s="25">
        <f>VLOOKUP(C14,RA!B18:I47,8,0)</f>
        <v>226442.80710000001</v>
      </c>
      <c r="G14" s="16">
        <f t="shared" si="0"/>
        <v>1440007.7862</v>
      </c>
      <c r="H14" s="27">
        <f>RA!J18</f>
        <v>13.5883300717356</v>
      </c>
      <c r="I14" s="20">
        <f>VLOOKUP(B14,RMS!B:D,3,FALSE)</f>
        <v>1666449.53297607</v>
      </c>
      <c r="J14" s="21">
        <f>VLOOKUP(B14,RMS!B:E,4,FALSE)</f>
        <v>1440007.79754701</v>
      </c>
      <c r="K14" s="22">
        <f t="shared" si="1"/>
        <v>1.060323930112645</v>
      </c>
      <c r="L14" s="22">
        <f t="shared" si="2"/>
        <v>-1.1347010033205152E-2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436177.4964</v>
      </c>
      <c r="F15" s="25">
        <f>VLOOKUP(C15,RA!B19:I48,8,0)</f>
        <v>23424.3851</v>
      </c>
      <c r="G15" s="16">
        <f t="shared" si="0"/>
        <v>412753.11129999999</v>
      </c>
      <c r="H15" s="27">
        <f>RA!J19</f>
        <v>5.3703790987232596</v>
      </c>
      <c r="I15" s="20">
        <f>VLOOKUP(B15,RMS!B:D,3,FALSE)</f>
        <v>436177.53251880303</v>
      </c>
      <c r="J15" s="21">
        <f>VLOOKUP(B15,RMS!B:E,4,FALSE)</f>
        <v>412753.11139999999</v>
      </c>
      <c r="K15" s="22">
        <f t="shared" si="1"/>
        <v>-3.6118803021963686E-2</v>
      </c>
      <c r="L15" s="22">
        <f t="shared" si="2"/>
        <v>-1.0000000474974513E-4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1020573.714</v>
      </c>
      <c r="F16" s="25">
        <f>VLOOKUP(C16,RA!B20:I49,8,0)</f>
        <v>68838.176699999996</v>
      </c>
      <c r="G16" s="16">
        <f t="shared" si="0"/>
        <v>951735.53730000008</v>
      </c>
      <c r="H16" s="27">
        <f>RA!J20</f>
        <v>6.745047002063</v>
      </c>
      <c r="I16" s="20">
        <f>VLOOKUP(B16,RMS!B:D,3,FALSE)</f>
        <v>1020573.59215327</v>
      </c>
      <c r="J16" s="21">
        <f>VLOOKUP(B16,RMS!B:E,4,FALSE)</f>
        <v>951735.53729999997</v>
      </c>
      <c r="K16" s="22">
        <f t="shared" si="1"/>
        <v>0.12184673000592738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324785.57799999998</v>
      </c>
      <c r="F17" s="25">
        <f>VLOOKUP(C17,RA!B21:I50,8,0)</f>
        <v>50242.496400000004</v>
      </c>
      <c r="G17" s="16">
        <f t="shared" si="0"/>
        <v>274543.08159999998</v>
      </c>
      <c r="H17" s="27">
        <f>RA!J21</f>
        <v>15.469435776486399</v>
      </c>
      <c r="I17" s="20">
        <f>VLOOKUP(B17,RMS!B:D,3,FALSE)</f>
        <v>324784.97475671303</v>
      </c>
      <c r="J17" s="21">
        <f>VLOOKUP(B17,RMS!B:E,4,FALSE)</f>
        <v>274543.08165132703</v>
      </c>
      <c r="K17" s="22">
        <f t="shared" si="1"/>
        <v>0.60324328695423901</v>
      </c>
      <c r="L17" s="22">
        <f t="shared" si="2"/>
        <v>-5.1327049732208252E-5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1447643.9102</v>
      </c>
      <c r="F18" s="25">
        <f>VLOOKUP(C18,RA!B22:I51,8,0)</f>
        <v>82679.470499999996</v>
      </c>
      <c r="G18" s="16">
        <f t="shared" si="0"/>
        <v>1364964.4397</v>
      </c>
      <c r="H18" s="27">
        <f>RA!J22</f>
        <v>5.7113127004124502</v>
      </c>
      <c r="I18" s="20">
        <f>VLOOKUP(B18,RMS!B:D,3,FALSE)</f>
        <v>1447645.34876419</v>
      </c>
      <c r="J18" s="21">
        <f>VLOOKUP(B18,RMS!B:E,4,FALSE)</f>
        <v>1364964.4384882899</v>
      </c>
      <c r="K18" s="22">
        <f t="shared" si="1"/>
        <v>-1.4385641899425536</v>
      </c>
      <c r="L18" s="22">
        <f t="shared" si="2"/>
        <v>1.2117100413888693E-3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2389535.6096999999</v>
      </c>
      <c r="F19" s="25">
        <f>VLOOKUP(C19,RA!B23:I52,8,0)</f>
        <v>162860.70759999999</v>
      </c>
      <c r="G19" s="16">
        <f t="shared" si="0"/>
        <v>2226674.9021000001</v>
      </c>
      <c r="H19" s="27">
        <f>RA!J23</f>
        <v>6.8155798532103402</v>
      </c>
      <c r="I19" s="20">
        <f>VLOOKUP(B19,RMS!B:D,3,FALSE)</f>
        <v>2389536.2636555601</v>
      </c>
      <c r="J19" s="21">
        <f>VLOOKUP(B19,RMS!B:E,4,FALSE)</f>
        <v>2226674.9329846199</v>
      </c>
      <c r="K19" s="22">
        <f t="shared" si="1"/>
        <v>-0.65395556017756462</v>
      </c>
      <c r="L19" s="22">
        <f t="shared" si="2"/>
        <v>-3.0884619802236557E-2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283481.65950000001</v>
      </c>
      <c r="F20" s="25">
        <f>VLOOKUP(C20,RA!B24:I53,8,0)</f>
        <v>44870.848700000002</v>
      </c>
      <c r="G20" s="16">
        <f t="shared" si="0"/>
        <v>238610.81080000001</v>
      </c>
      <c r="H20" s="27">
        <f>RA!J24</f>
        <v>15.8284838529386</v>
      </c>
      <c r="I20" s="20">
        <f>VLOOKUP(B20,RMS!B:D,3,FALSE)</f>
        <v>283481.651744898</v>
      </c>
      <c r="J20" s="21">
        <f>VLOOKUP(B20,RMS!B:E,4,FALSE)</f>
        <v>238610.81384046699</v>
      </c>
      <c r="K20" s="22">
        <f t="shared" si="1"/>
        <v>7.7551020076498389E-3</v>
      </c>
      <c r="L20" s="22">
        <f t="shared" si="2"/>
        <v>-3.0404669814743102E-3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298348.02990000002</v>
      </c>
      <c r="F21" s="25">
        <f>VLOOKUP(C21,RA!B25:I54,8,0)</f>
        <v>24480.933300000001</v>
      </c>
      <c r="G21" s="16">
        <f t="shared" si="0"/>
        <v>273867.09660000005</v>
      </c>
      <c r="H21" s="27">
        <f>RA!J25</f>
        <v>8.2054952091372897</v>
      </c>
      <c r="I21" s="20">
        <f>VLOOKUP(B21,RMS!B:D,3,FALSE)</f>
        <v>298348.01189574198</v>
      </c>
      <c r="J21" s="21">
        <f>VLOOKUP(B21,RMS!B:E,4,FALSE)</f>
        <v>273867.10064629302</v>
      </c>
      <c r="K21" s="22">
        <f t="shared" si="1"/>
        <v>1.8004258046858013E-2</v>
      </c>
      <c r="L21" s="22">
        <f t="shared" si="2"/>
        <v>-4.0462929755449295E-3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763832.96100000001</v>
      </c>
      <c r="F22" s="25">
        <f>VLOOKUP(C22,RA!B26:I55,8,0)</f>
        <v>159451.0417</v>
      </c>
      <c r="G22" s="16">
        <f t="shared" si="0"/>
        <v>604381.91929999995</v>
      </c>
      <c r="H22" s="27">
        <f>RA!J26</f>
        <v>20.8751192788602</v>
      </c>
      <c r="I22" s="20">
        <f>VLOOKUP(B22,RMS!B:D,3,FALSE)</f>
        <v>763832.86834198597</v>
      </c>
      <c r="J22" s="21">
        <f>VLOOKUP(B22,RMS!B:E,4,FALSE)</f>
        <v>604381.92254324595</v>
      </c>
      <c r="K22" s="22">
        <f t="shared" si="1"/>
        <v>9.2658014036715031E-2</v>
      </c>
      <c r="L22" s="22">
        <f t="shared" si="2"/>
        <v>-3.2432459993287921E-3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211636.7328</v>
      </c>
      <c r="F23" s="25">
        <f>VLOOKUP(C23,RA!B27:I56,8,0)</f>
        <v>56367.736799999999</v>
      </c>
      <c r="G23" s="16">
        <f t="shared" si="0"/>
        <v>155268.99599999998</v>
      </c>
      <c r="H23" s="27">
        <f>RA!J27</f>
        <v>26.634193438087301</v>
      </c>
      <c r="I23" s="20">
        <f>VLOOKUP(B23,RMS!B:D,3,FALSE)</f>
        <v>211636.569141366</v>
      </c>
      <c r="J23" s="21">
        <f>VLOOKUP(B23,RMS!B:E,4,FALSE)</f>
        <v>155268.986842502</v>
      </c>
      <c r="K23" s="22">
        <f t="shared" si="1"/>
        <v>0.16365863400278613</v>
      </c>
      <c r="L23" s="22">
        <f t="shared" si="2"/>
        <v>9.1574979887809604E-3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1014941.7348</v>
      </c>
      <c r="F24" s="25">
        <f>VLOOKUP(C24,RA!B28:I57,8,0)</f>
        <v>59963.929499999998</v>
      </c>
      <c r="G24" s="16">
        <f t="shared" si="0"/>
        <v>954977.80530000001</v>
      </c>
      <c r="H24" s="27">
        <f>RA!J28</f>
        <v>5.9081154556932498</v>
      </c>
      <c r="I24" s="20">
        <f>VLOOKUP(B24,RMS!B:D,3,FALSE)</f>
        <v>1014941.80083274</v>
      </c>
      <c r="J24" s="21">
        <f>VLOOKUP(B24,RMS!B:E,4,FALSE)</f>
        <v>954977.80627610604</v>
      </c>
      <c r="K24" s="22">
        <f t="shared" si="1"/>
        <v>-6.6032740054652095E-2</v>
      </c>
      <c r="L24" s="22">
        <f t="shared" si="2"/>
        <v>-9.7610603552311659E-4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795252.80480000004</v>
      </c>
      <c r="F25" s="25">
        <f>VLOOKUP(C25,RA!B29:I58,8,0)</f>
        <v>120845.6295</v>
      </c>
      <c r="G25" s="16">
        <f t="shared" si="0"/>
        <v>674407.1753</v>
      </c>
      <c r="H25" s="27">
        <f>RA!J29</f>
        <v>15.1958759240581</v>
      </c>
      <c r="I25" s="20">
        <f>VLOOKUP(B25,RMS!B:D,3,FALSE)</f>
        <v>795254.72561238904</v>
      </c>
      <c r="J25" s="21">
        <f>VLOOKUP(B25,RMS!B:E,4,FALSE)</f>
        <v>674407.19044222101</v>
      </c>
      <c r="K25" s="22">
        <f t="shared" si="1"/>
        <v>-1.9208123889984563</v>
      </c>
      <c r="L25" s="22">
        <f t="shared" si="2"/>
        <v>-1.5142221003770828E-2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1023680.7826</v>
      </c>
      <c r="F26" s="25">
        <f>VLOOKUP(C26,RA!B30:I59,8,0)</f>
        <v>123809.37450000001</v>
      </c>
      <c r="G26" s="16">
        <f t="shared" si="0"/>
        <v>899871.4081</v>
      </c>
      <c r="H26" s="27">
        <f>RA!J30</f>
        <v>12.0945295256537</v>
      </c>
      <c r="I26" s="20">
        <f>VLOOKUP(B26,RMS!B:D,3,FALSE)</f>
        <v>1023680.74366372</v>
      </c>
      <c r="J26" s="21">
        <f>VLOOKUP(B26,RMS!B:E,4,FALSE)</f>
        <v>899871.42674613895</v>
      </c>
      <c r="K26" s="22">
        <f t="shared" si="1"/>
        <v>3.8936280063353479E-2</v>
      </c>
      <c r="L26" s="22">
        <f t="shared" si="2"/>
        <v>-1.8646138953045011E-2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814282.26340000005</v>
      </c>
      <c r="F27" s="25">
        <f>VLOOKUP(C27,RA!B31:I60,8,0)</f>
        <v>20331.606299999999</v>
      </c>
      <c r="G27" s="16">
        <f t="shared" si="0"/>
        <v>793950.65710000007</v>
      </c>
      <c r="H27" s="27">
        <f>RA!J31</f>
        <v>2.49687451315791</v>
      </c>
      <c r="I27" s="20">
        <f>VLOOKUP(B27,RMS!B:D,3,FALSE)</f>
        <v>814282.22000708</v>
      </c>
      <c r="J27" s="21">
        <f>VLOOKUP(B27,RMS!B:E,4,FALSE)</f>
        <v>793950.50812566397</v>
      </c>
      <c r="K27" s="22">
        <f t="shared" si="1"/>
        <v>4.3392920051701367E-2</v>
      </c>
      <c r="L27" s="22">
        <f t="shared" si="2"/>
        <v>0.14897433610167354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113211.59209999999</v>
      </c>
      <c r="F28" s="25">
        <f>VLOOKUP(C28,RA!B32:I61,8,0)</f>
        <v>26844.079300000001</v>
      </c>
      <c r="G28" s="16">
        <f t="shared" si="0"/>
        <v>86367.512799999997</v>
      </c>
      <c r="H28" s="27">
        <f>RA!J32</f>
        <v>23.711422834057998</v>
      </c>
      <c r="I28" s="20">
        <f>VLOOKUP(B28,RMS!B:D,3,FALSE)</f>
        <v>113211.51031868201</v>
      </c>
      <c r="J28" s="21">
        <f>VLOOKUP(B28,RMS!B:E,4,FALSE)</f>
        <v>86367.521176377093</v>
      </c>
      <c r="K28" s="22">
        <f t="shared" si="1"/>
        <v>8.1781317989225499E-2</v>
      </c>
      <c r="L28" s="22">
        <f t="shared" si="2"/>
        <v>-8.3763770962832496E-3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161356.0177</v>
      </c>
      <c r="F30" s="25">
        <f>VLOOKUP(C30,RA!B34:I64,8,0)</f>
        <v>23785.729899999998</v>
      </c>
      <c r="G30" s="16">
        <f t="shared" si="0"/>
        <v>137570.28779999999</v>
      </c>
      <c r="H30" s="27">
        <f>RA!J34</f>
        <v>14.7411483247086</v>
      </c>
      <c r="I30" s="20">
        <f>VLOOKUP(B30,RMS!B:D,3,FALSE)</f>
        <v>161356.01740000001</v>
      </c>
      <c r="J30" s="21">
        <f>VLOOKUP(B30,RMS!B:E,4,FALSE)</f>
        <v>137570.26740000001</v>
      </c>
      <c r="K30" s="22">
        <f t="shared" si="1"/>
        <v>2.9999998514540493E-4</v>
      </c>
      <c r="L30" s="22">
        <f t="shared" si="2"/>
        <v>2.0399999979417771E-2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100028.2</v>
      </c>
      <c r="F32" s="25">
        <f>VLOOKUP(C32,RA!B34:I65,8,0)</f>
        <v>-4195.3900000000003</v>
      </c>
      <c r="G32" s="16">
        <f t="shared" si="0"/>
        <v>104223.59</v>
      </c>
      <c r="H32" s="27">
        <f>RA!J34</f>
        <v>14.7411483247086</v>
      </c>
      <c r="I32" s="20">
        <f>VLOOKUP(B32,RMS!B:D,3,FALSE)</f>
        <v>100028.2</v>
      </c>
      <c r="J32" s="21">
        <f>VLOOKUP(B32,RMS!B:E,4,FALSE)</f>
        <v>104223.59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138565.04</v>
      </c>
      <c r="F33" s="25">
        <f>VLOOKUP(C33,RA!B34:I65,8,0)</f>
        <v>-6842.76</v>
      </c>
      <c r="G33" s="16">
        <f t="shared" si="0"/>
        <v>145407.80000000002</v>
      </c>
      <c r="H33" s="27">
        <f>RA!J34</f>
        <v>14.7411483247086</v>
      </c>
      <c r="I33" s="20">
        <f>VLOOKUP(B33,RMS!B:D,3,FALSE)</f>
        <v>138565.04</v>
      </c>
      <c r="J33" s="21">
        <f>VLOOKUP(B33,RMS!B:E,4,FALSE)</f>
        <v>145407.79999999999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906442.01</v>
      </c>
      <c r="F34" s="25">
        <f>VLOOKUP(C34,RA!B34:I66,8,0)</f>
        <v>-26145.33</v>
      </c>
      <c r="G34" s="16">
        <f t="shared" si="0"/>
        <v>932587.34</v>
      </c>
      <c r="H34" s="27">
        <f>RA!J35</f>
        <v>0</v>
      </c>
      <c r="I34" s="20">
        <f>VLOOKUP(B34,RMS!B:D,3,FALSE)</f>
        <v>906442.01</v>
      </c>
      <c r="J34" s="21">
        <f>VLOOKUP(B34,RMS!B:E,4,FALSE)</f>
        <v>932587.34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166847.21</v>
      </c>
      <c r="F35" s="25">
        <f>VLOOKUP(C35,RA!B34:I67,8,0)</f>
        <v>-13977.77</v>
      </c>
      <c r="G35" s="16">
        <f t="shared" si="0"/>
        <v>180824.97999999998</v>
      </c>
      <c r="H35" s="27">
        <f>RA!J34</f>
        <v>14.7411483247086</v>
      </c>
      <c r="I35" s="20">
        <f>VLOOKUP(B35,RMS!B:D,3,FALSE)</f>
        <v>166847.21</v>
      </c>
      <c r="J35" s="21">
        <f>VLOOKUP(B35,RMS!B:E,4,FALSE)</f>
        <v>180824.98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46151.281900000002</v>
      </c>
      <c r="F37" s="25">
        <f>VLOOKUP(C37,RA!B8:I68,8,0)</f>
        <v>3266.1660999999999</v>
      </c>
      <c r="G37" s="16">
        <f t="shared" si="0"/>
        <v>42885.1158</v>
      </c>
      <c r="H37" s="27">
        <f>RA!J35</f>
        <v>0</v>
      </c>
      <c r="I37" s="20">
        <f>VLOOKUP(B37,RMS!B:D,3,FALSE)</f>
        <v>46151.282051282098</v>
      </c>
      <c r="J37" s="21">
        <f>VLOOKUP(B37,RMS!B:E,4,FALSE)</f>
        <v>42885.115384615397</v>
      </c>
      <c r="K37" s="22">
        <f t="shared" si="1"/>
        <v>-1.5128209633985534E-4</v>
      </c>
      <c r="L37" s="22">
        <f t="shared" si="2"/>
        <v>4.1538460209267214E-4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354345.9449</v>
      </c>
      <c r="F38" s="25">
        <f>VLOOKUP(C38,RA!B8:I69,8,0)</f>
        <v>16005.0959</v>
      </c>
      <c r="G38" s="16">
        <f t="shared" si="0"/>
        <v>338340.84899999999</v>
      </c>
      <c r="H38" s="27">
        <f>RA!J36</f>
        <v>-4.1942072335601397</v>
      </c>
      <c r="I38" s="20">
        <f>VLOOKUP(B38,RMS!B:D,3,FALSE)</f>
        <v>354345.941318803</v>
      </c>
      <c r="J38" s="21">
        <f>VLOOKUP(B38,RMS!B:E,4,FALSE)</f>
        <v>338340.85009999998</v>
      </c>
      <c r="K38" s="22">
        <f t="shared" si="1"/>
        <v>3.5811970010399818E-3</v>
      </c>
      <c r="L38" s="22">
        <f t="shared" si="2"/>
        <v>-1.0999999940395355E-3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36027.4</v>
      </c>
      <c r="F39" s="25">
        <f>VLOOKUP(C39,RA!B9:I70,8,0)</f>
        <v>-6022.46</v>
      </c>
      <c r="G39" s="16">
        <f t="shared" si="0"/>
        <v>42049.86</v>
      </c>
      <c r="H39" s="27">
        <f>RA!J37</f>
        <v>-4.9383018977947097</v>
      </c>
      <c r="I39" s="20">
        <f>VLOOKUP(B39,RMS!B:D,3,FALSE)</f>
        <v>36027.4</v>
      </c>
      <c r="J39" s="21">
        <f>VLOOKUP(B39,RMS!B:E,4,FALSE)</f>
        <v>42049.86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61500.87</v>
      </c>
      <c r="F40" s="25">
        <f>VLOOKUP(C40,RA!B10:I71,8,0)</f>
        <v>8618.8799999999992</v>
      </c>
      <c r="G40" s="16">
        <f t="shared" si="0"/>
        <v>52881.990000000005</v>
      </c>
      <c r="H40" s="27">
        <f>RA!J38</f>
        <v>-2.8843908062028198</v>
      </c>
      <c r="I40" s="20">
        <f>VLOOKUP(B40,RMS!B:D,3,FALSE)</f>
        <v>61500.87</v>
      </c>
      <c r="J40" s="21">
        <f>VLOOKUP(B40,RMS!B:E,4,FALSE)</f>
        <v>52881.99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-8.3775868952198902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5308.7103999999999</v>
      </c>
      <c r="F42" s="25">
        <f>VLOOKUP(C42,RA!B8:I72,8,0)</f>
        <v>407.13099999999997</v>
      </c>
      <c r="G42" s="16">
        <f t="shared" si="0"/>
        <v>4901.5793999999996</v>
      </c>
      <c r="H42" s="27">
        <f>RA!J39</f>
        <v>-8.3775868952198902</v>
      </c>
      <c r="I42" s="20">
        <f>VLOOKUP(B42,RMS!B:D,3,FALSE)</f>
        <v>5308.7103093563301</v>
      </c>
      <c r="J42" s="21">
        <f>VLOOKUP(B42,RMS!B:E,4,FALSE)</f>
        <v>4901.5795476892799</v>
      </c>
      <c r="K42" s="22">
        <f t="shared" si="1"/>
        <v>9.064366986422101E-5</v>
      </c>
      <c r="L42" s="22">
        <f t="shared" si="2"/>
        <v>-1.4768928031116957E-4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17799616.422499999</v>
      </c>
      <c r="E7" s="53">
        <v>18485831.450599998</v>
      </c>
      <c r="F7" s="54">
        <v>96.287886590690903</v>
      </c>
      <c r="G7" s="53">
        <v>16533620.572699999</v>
      </c>
      <c r="H7" s="54">
        <v>7.6570999330321197</v>
      </c>
      <c r="I7" s="53">
        <v>1643665.6843999999</v>
      </c>
      <c r="J7" s="54">
        <v>9.2342758708119597</v>
      </c>
      <c r="K7" s="53">
        <v>1899010.2788</v>
      </c>
      <c r="L7" s="54">
        <v>11.4857497209995</v>
      </c>
      <c r="M7" s="54">
        <v>-0.13446193380340901</v>
      </c>
      <c r="N7" s="53">
        <v>506589153.27499998</v>
      </c>
      <c r="O7" s="53">
        <v>4564336080.8712997</v>
      </c>
      <c r="P7" s="53">
        <v>1020939</v>
      </c>
      <c r="Q7" s="53">
        <v>1021697</v>
      </c>
      <c r="R7" s="54">
        <v>-7.4190293208265007E-2</v>
      </c>
      <c r="S7" s="53">
        <v>17.4345542902171</v>
      </c>
      <c r="T7" s="53">
        <v>18.0053543827573</v>
      </c>
      <c r="U7" s="55">
        <v>-3.2739586171150998</v>
      </c>
    </row>
    <row r="8" spans="1:23" ht="12" thickBot="1">
      <c r="A8" s="81">
        <v>42578</v>
      </c>
      <c r="B8" s="71" t="s">
        <v>6</v>
      </c>
      <c r="C8" s="72"/>
      <c r="D8" s="56">
        <v>636806.32030000002</v>
      </c>
      <c r="E8" s="56">
        <v>683468.47919999994</v>
      </c>
      <c r="F8" s="57">
        <v>93.172741637680502</v>
      </c>
      <c r="G8" s="56">
        <v>566690.27500000002</v>
      </c>
      <c r="H8" s="57">
        <v>12.3729042817966</v>
      </c>
      <c r="I8" s="56">
        <v>136939.76259999999</v>
      </c>
      <c r="J8" s="57">
        <v>21.504146274096001</v>
      </c>
      <c r="K8" s="56">
        <v>135555.78469999999</v>
      </c>
      <c r="L8" s="57">
        <v>23.920612489776701</v>
      </c>
      <c r="M8" s="57">
        <v>1.0209655774284E-2</v>
      </c>
      <c r="N8" s="56">
        <v>19220091.552000001</v>
      </c>
      <c r="O8" s="56">
        <v>164329159.123</v>
      </c>
      <c r="P8" s="56">
        <v>42487</v>
      </c>
      <c r="Q8" s="56">
        <v>46766</v>
      </c>
      <c r="R8" s="57">
        <v>-9.1498096908010105</v>
      </c>
      <c r="S8" s="56">
        <v>14.988262769788401</v>
      </c>
      <c r="T8" s="56">
        <v>14.1136871680281</v>
      </c>
      <c r="U8" s="58">
        <v>5.8350698489435198</v>
      </c>
    </row>
    <row r="9" spans="1:23" ht="12" thickBot="1">
      <c r="A9" s="82"/>
      <c r="B9" s="71" t="s">
        <v>7</v>
      </c>
      <c r="C9" s="72"/>
      <c r="D9" s="56">
        <v>84520.027700000006</v>
      </c>
      <c r="E9" s="56">
        <v>118759.83</v>
      </c>
      <c r="F9" s="57">
        <v>71.168868884369402</v>
      </c>
      <c r="G9" s="56">
        <v>97957.822899999999</v>
      </c>
      <c r="H9" s="57">
        <v>-13.7179398257125</v>
      </c>
      <c r="I9" s="56">
        <v>17791.254000000001</v>
      </c>
      <c r="J9" s="57">
        <v>21.049749372005898</v>
      </c>
      <c r="K9" s="56">
        <v>20921.1574</v>
      </c>
      <c r="L9" s="57">
        <v>21.357311525142102</v>
      </c>
      <c r="M9" s="57">
        <v>-0.14960469634438101</v>
      </c>
      <c r="N9" s="56">
        <v>2823940.3237000001</v>
      </c>
      <c r="O9" s="56">
        <v>23231351.398600001</v>
      </c>
      <c r="P9" s="56">
        <v>5166</v>
      </c>
      <c r="Q9" s="56">
        <v>5169</v>
      </c>
      <c r="R9" s="57">
        <v>-5.8038305281483002E-2</v>
      </c>
      <c r="S9" s="56">
        <v>16.360826113046802</v>
      </c>
      <c r="T9" s="56">
        <v>17.396943664151699</v>
      </c>
      <c r="U9" s="58">
        <v>-6.3329170785488902</v>
      </c>
    </row>
    <row r="10" spans="1:23" ht="12" thickBot="1">
      <c r="A10" s="82"/>
      <c r="B10" s="71" t="s">
        <v>8</v>
      </c>
      <c r="C10" s="72"/>
      <c r="D10" s="56">
        <v>124844.88890000001</v>
      </c>
      <c r="E10" s="56">
        <v>194395.35829999999</v>
      </c>
      <c r="F10" s="57">
        <v>64.222155298242001</v>
      </c>
      <c r="G10" s="56">
        <v>158354.00399999999</v>
      </c>
      <c r="H10" s="57">
        <v>-21.160889054627301</v>
      </c>
      <c r="I10" s="56">
        <v>39599.720800000003</v>
      </c>
      <c r="J10" s="57">
        <v>31.719136561304602</v>
      </c>
      <c r="K10" s="56">
        <v>44290.177499999998</v>
      </c>
      <c r="L10" s="57">
        <v>27.969092275052301</v>
      </c>
      <c r="M10" s="57">
        <v>-0.105902865257201</v>
      </c>
      <c r="N10" s="56">
        <v>4123785.1159999999</v>
      </c>
      <c r="O10" s="56">
        <v>40405711.505400002</v>
      </c>
      <c r="P10" s="56">
        <v>103618</v>
      </c>
      <c r="Q10" s="56">
        <v>102929</v>
      </c>
      <c r="R10" s="57">
        <v>0.669393465398471</v>
      </c>
      <c r="S10" s="56">
        <v>1.2048571570576501</v>
      </c>
      <c r="T10" s="56">
        <v>1.2706515092928099</v>
      </c>
      <c r="U10" s="58">
        <v>-5.4607595472839101</v>
      </c>
    </row>
    <row r="11" spans="1:23" ht="12" thickBot="1">
      <c r="A11" s="82"/>
      <c r="B11" s="71" t="s">
        <v>9</v>
      </c>
      <c r="C11" s="72"/>
      <c r="D11" s="56">
        <v>51120.678599999999</v>
      </c>
      <c r="E11" s="56">
        <v>56026.458299999998</v>
      </c>
      <c r="F11" s="57">
        <v>91.243816138204807</v>
      </c>
      <c r="G11" s="56">
        <v>46760.918299999998</v>
      </c>
      <c r="H11" s="57">
        <v>9.3235130072285095</v>
      </c>
      <c r="I11" s="56">
        <v>7786.5861000000004</v>
      </c>
      <c r="J11" s="57">
        <v>15.231773742533999</v>
      </c>
      <c r="K11" s="56">
        <v>9773.6586000000007</v>
      </c>
      <c r="L11" s="57">
        <v>20.901340168933299</v>
      </c>
      <c r="M11" s="57">
        <v>-0.20330897377569501</v>
      </c>
      <c r="N11" s="56">
        <v>1603249.9140999999</v>
      </c>
      <c r="O11" s="56">
        <v>13880530.539000001</v>
      </c>
      <c r="P11" s="56">
        <v>3101</v>
      </c>
      <c r="Q11" s="56">
        <v>3221</v>
      </c>
      <c r="R11" s="57">
        <v>-3.7255510710959299</v>
      </c>
      <c r="S11" s="56">
        <v>16.485223669783899</v>
      </c>
      <c r="T11" s="56">
        <v>15.3204662837628</v>
      </c>
      <c r="U11" s="58">
        <v>7.0654630434650203</v>
      </c>
    </row>
    <row r="12" spans="1:23" ht="12" thickBot="1">
      <c r="A12" s="82"/>
      <c r="B12" s="71" t="s">
        <v>10</v>
      </c>
      <c r="C12" s="72"/>
      <c r="D12" s="56">
        <v>112156.1017</v>
      </c>
      <c r="E12" s="56">
        <v>140588.5416</v>
      </c>
      <c r="F12" s="57">
        <v>79.776132836703397</v>
      </c>
      <c r="G12" s="56">
        <v>119009.5955</v>
      </c>
      <c r="H12" s="57">
        <v>-5.7587741317883898</v>
      </c>
      <c r="I12" s="56">
        <v>18776.3802</v>
      </c>
      <c r="J12" s="57">
        <v>16.7412917490872</v>
      </c>
      <c r="K12" s="56">
        <v>8429.4578000000001</v>
      </c>
      <c r="L12" s="57">
        <v>7.0830068488048896</v>
      </c>
      <c r="M12" s="57">
        <v>1.22747187844039</v>
      </c>
      <c r="N12" s="56">
        <v>5023117.2174000004</v>
      </c>
      <c r="O12" s="56">
        <v>49673798.826200001</v>
      </c>
      <c r="P12" s="56">
        <v>1981</v>
      </c>
      <c r="Q12" s="56">
        <v>2513</v>
      </c>
      <c r="R12" s="57">
        <v>-21.169916434540401</v>
      </c>
      <c r="S12" s="56">
        <v>56.615901918223102</v>
      </c>
      <c r="T12" s="56">
        <v>54.765334301631498</v>
      </c>
      <c r="U12" s="58">
        <v>3.2686357611410801</v>
      </c>
    </row>
    <row r="13" spans="1:23" ht="12" thickBot="1">
      <c r="A13" s="82"/>
      <c r="B13" s="71" t="s">
        <v>11</v>
      </c>
      <c r="C13" s="72"/>
      <c r="D13" s="56">
        <v>217310.24069999999</v>
      </c>
      <c r="E13" s="56">
        <v>362140.40990000003</v>
      </c>
      <c r="F13" s="57">
        <v>60.007178088743899</v>
      </c>
      <c r="G13" s="56">
        <v>266860.13410000002</v>
      </c>
      <c r="H13" s="57">
        <v>-18.567739076917402</v>
      </c>
      <c r="I13" s="56">
        <v>62760.129000000001</v>
      </c>
      <c r="J13" s="57">
        <v>28.8804286433244</v>
      </c>
      <c r="K13" s="56">
        <v>65007.4571</v>
      </c>
      <c r="L13" s="57">
        <v>24.3601230731751</v>
      </c>
      <c r="M13" s="57">
        <v>-3.4570312395744998E-2</v>
      </c>
      <c r="N13" s="56">
        <v>7402096.0184000004</v>
      </c>
      <c r="O13" s="56">
        <v>70171359.4102</v>
      </c>
      <c r="P13" s="56">
        <v>11802</v>
      </c>
      <c r="Q13" s="56">
        <v>12557</v>
      </c>
      <c r="R13" s="57">
        <v>-6.0125826232380399</v>
      </c>
      <c r="S13" s="56">
        <v>18.413001245551602</v>
      </c>
      <c r="T13" s="56">
        <v>18.538382678983801</v>
      </c>
      <c r="U13" s="58">
        <v>-0.68093968908256497</v>
      </c>
    </row>
    <row r="14" spans="1:23" ht="12" thickBot="1">
      <c r="A14" s="82"/>
      <c r="B14" s="71" t="s">
        <v>12</v>
      </c>
      <c r="C14" s="72"/>
      <c r="D14" s="56">
        <v>95272.929600000003</v>
      </c>
      <c r="E14" s="56">
        <v>124518.27159999999</v>
      </c>
      <c r="F14" s="57">
        <v>76.513212379025703</v>
      </c>
      <c r="G14" s="56">
        <v>138820.2813</v>
      </c>
      <c r="H14" s="57">
        <v>-31.369589005435898</v>
      </c>
      <c r="I14" s="56">
        <v>19532.465800000002</v>
      </c>
      <c r="J14" s="57">
        <v>20.501590411889701</v>
      </c>
      <c r="K14" s="56">
        <v>24679.705999999998</v>
      </c>
      <c r="L14" s="57">
        <v>17.778170285266501</v>
      </c>
      <c r="M14" s="57">
        <v>-0.20856164980247299</v>
      </c>
      <c r="N14" s="56">
        <v>3348436.5068000001</v>
      </c>
      <c r="O14" s="56">
        <v>31921320.570799999</v>
      </c>
      <c r="P14" s="56">
        <v>2061</v>
      </c>
      <c r="Q14" s="56">
        <v>2059</v>
      </c>
      <c r="R14" s="57">
        <v>9.7134531325893003E-2</v>
      </c>
      <c r="S14" s="56">
        <v>46.226554876273703</v>
      </c>
      <c r="T14" s="56">
        <v>46.034708450704201</v>
      </c>
      <c r="U14" s="58">
        <v>0.415013461597801</v>
      </c>
    </row>
    <row r="15" spans="1:23" ht="12" thickBot="1">
      <c r="A15" s="82"/>
      <c r="B15" s="71" t="s">
        <v>13</v>
      </c>
      <c r="C15" s="72"/>
      <c r="D15" s="56">
        <v>90193.063399999999</v>
      </c>
      <c r="E15" s="56">
        <v>123010.4007</v>
      </c>
      <c r="F15" s="57">
        <v>73.321493862916896</v>
      </c>
      <c r="G15" s="56">
        <v>100081.99920000001</v>
      </c>
      <c r="H15" s="57">
        <v>-9.8808335954983502</v>
      </c>
      <c r="I15" s="56">
        <v>4351.3787000000002</v>
      </c>
      <c r="J15" s="57">
        <v>4.8245159172628798</v>
      </c>
      <c r="K15" s="56">
        <v>15510.889499999999</v>
      </c>
      <c r="L15" s="57">
        <v>15.4981811154708</v>
      </c>
      <c r="M15" s="57">
        <v>-0.71946298115269303</v>
      </c>
      <c r="N15" s="56">
        <v>2806129.4918</v>
      </c>
      <c r="O15" s="56">
        <v>26826897.614300001</v>
      </c>
      <c r="P15" s="56">
        <v>4893</v>
      </c>
      <c r="Q15" s="56">
        <v>5290</v>
      </c>
      <c r="R15" s="57">
        <v>-7.5047258979206104</v>
      </c>
      <c r="S15" s="56">
        <v>18.4330806049458</v>
      </c>
      <c r="T15" s="56">
        <v>17.834603005671099</v>
      </c>
      <c r="U15" s="58">
        <v>3.24675843447559</v>
      </c>
    </row>
    <row r="16" spans="1:23" ht="12" thickBot="1">
      <c r="A16" s="82"/>
      <c r="B16" s="71" t="s">
        <v>14</v>
      </c>
      <c r="C16" s="72"/>
      <c r="D16" s="56">
        <v>1022118.4573</v>
      </c>
      <c r="E16" s="56">
        <v>957935.14199999999</v>
      </c>
      <c r="F16" s="57">
        <v>106.700173371445</v>
      </c>
      <c r="G16" s="56">
        <v>915096.08759999997</v>
      </c>
      <c r="H16" s="57">
        <v>11.6952056893484</v>
      </c>
      <c r="I16" s="56">
        <v>32653.212</v>
      </c>
      <c r="J16" s="57">
        <v>3.1946602438093001</v>
      </c>
      <c r="K16" s="56">
        <v>28045.338100000001</v>
      </c>
      <c r="L16" s="57">
        <v>3.0647424330655602</v>
      </c>
      <c r="M16" s="57">
        <v>0.16430088607132901</v>
      </c>
      <c r="N16" s="56">
        <v>28733488.165399998</v>
      </c>
      <c r="O16" s="56">
        <v>235120763.50999999</v>
      </c>
      <c r="P16" s="56">
        <v>69310</v>
      </c>
      <c r="Q16" s="56">
        <v>72136</v>
      </c>
      <c r="R16" s="57">
        <v>-3.91760008872131</v>
      </c>
      <c r="S16" s="56">
        <v>14.7470560857019</v>
      </c>
      <c r="T16" s="56">
        <v>14.113319795941001</v>
      </c>
      <c r="U16" s="58">
        <v>4.2973749206484797</v>
      </c>
    </row>
    <row r="17" spans="1:21" ht="12" thickBot="1">
      <c r="A17" s="82"/>
      <c r="B17" s="71" t="s">
        <v>15</v>
      </c>
      <c r="C17" s="72"/>
      <c r="D17" s="56">
        <v>784865.56689999998</v>
      </c>
      <c r="E17" s="56">
        <v>543474.9105</v>
      </c>
      <c r="F17" s="57">
        <v>144.41615458897999</v>
      </c>
      <c r="G17" s="56">
        <v>725925.34030000004</v>
      </c>
      <c r="H17" s="57">
        <v>8.1193234796903599</v>
      </c>
      <c r="I17" s="56">
        <v>57122.279300000002</v>
      </c>
      <c r="J17" s="57">
        <v>7.2779698471952399</v>
      </c>
      <c r="K17" s="56">
        <v>56433.991600000001</v>
      </c>
      <c r="L17" s="57">
        <v>7.7740765430061698</v>
      </c>
      <c r="M17" s="57">
        <v>1.2196332041839999E-2</v>
      </c>
      <c r="N17" s="56">
        <v>19047218.927299999</v>
      </c>
      <c r="O17" s="56">
        <v>242224626.9522</v>
      </c>
      <c r="P17" s="56">
        <v>14791</v>
      </c>
      <c r="Q17" s="56">
        <v>15594</v>
      </c>
      <c r="R17" s="57">
        <v>-5.1494164422213702</v>
      </c>
      <c r="S17" s="56">
        <v>53.063725704820499</v>
      </c>
      <c r="T17" s="56">
        <v>56.838238033859199</v>
      </c>
      <c r="U17" s="58">
        <v>-7.1131687021663099</v>
      </c>
    </row>
    <row r="18" spans="1:21" ht="12" thickBot="1">
      <c r="A18" s="82"/>
      <c r="B18" s="71" t="s">
        <v>16</v>
      </c>
      <c r="C18" s="72"/>
      <c r="D18" s="56">
        <v>1666450.5933000001</v>
      </c>
      <c r="E18" s="56">
        <v>2169406.6179</v>
      </c>
      <c r="F18" s="57">
        <v>76.815963386021906</v>
      </c>
      <c r="G18" s="56">
        <v>1807034.9354999999</v>
      </c>
      <c r="H18" s="57">
        <v>-7.7798353223924099</v>
      </c>
      <c r="I18" s="56">
        <v>226442.80710000001</v>
      </c>
      <c r="J18" s="57">
        <v>13.5883300717356</v>
      </c>
      <c r="K18" s="56">
        <v>251798.08660000001</v>
      </c>
      <c r="L18" s="57">
        <v>13.9343231087189</v>
      </c>
      <c r="M18" s="57">
        <v>-0.100696871220784</v>
      </c>
      <c r="N18" s="56">
        <v>50327639.798900001</v>
      </c>
      <c r="O18" s="56">
        <v>477550752.15670002</v>
      </c>
      <c r="P18" s="56">
        <v>80832</v>
      </c>
      <c r="Q18" s="56">
        <v>80686</v>
      </c>
      <c r="R18" s="57">
        <v>0.18094836774658099</v>
      </c>
      <c r="S18" s="56">
        <v>20.616223689875302</v>
      </c>
      <c r="T18" s="56">
        <v>20.076173155194201</v>
      </c>
      <c r="U18" s="58">
        <v>2.6195414970507298</v>
      </c>
    </row>
    <row r="19" spans="1:21" ht="12" thickBot="1">
      <c r="A19" s="82"/>
      <c r="B19" s="71" t="s">
        <v>17</v>
      </c>
      <c r="C19" s="72"/>
      <c r="D19" s="56">
        <v>436177.4964</v>
      </c>
      <c r="E19" s="56">
        <v>552405.38639999996</v>
      </c>
      <c r="F19" s="57">
        <v>78.959674749471304</v>
      </c>
      <c r="G19" s="56">
        <v>451551.51390000002</v>
      </c>
      <c r="H19" s="57">
        <v>-3.4047095462522701</v>
      </c>
      <c r="I19" s="56">
        <v>23424.3851</v>
      </c>
      <c r="J19" s="57">
        <v>5.3703790987232596</v>
      </c>
      <c r="K19" s="56">
        <v>25806.150799999999</v>
      </c>
      <c r="L19" s="57">
        <v>5.7149959651591402</v>
      </c>
      <c r="M19" s="57">
        <v>-9.2294496705801005E-2</v>
      </c>
      <c r="N19" s="56">
        <v>12272103.760600001</v>
      </c>
      <c r="O19" s="56">
        <v>139282245.57980001</v>
      </c>
      <c r="P19" s="56">
        <v>8754</v>
      </c>
      <c r="Q19" s="56">
        <v>8330</v>
      </c>
      <c r="R19" s="57">
        <v>5.0900360144057597</v>
      </c>
      <c r="S19" s="56">
        <v>49.8260790952707</v>
      </c>
      <c r="T19" s="56">
        <v>48.185792665066003</v>
      </c>
      <c r="U19" s="58">
        <v>3.2920238958967301</v>
      </c>
    </row>
    <row r="20" spans="1:21" ht="12" thickBot="1">
      <c r="A20" s="82"/>
      <c r="B20" s="71" t="s">
        <v>18</v>
      </c>
      <c r="C20" s="72"/>
      <c r="D20" s="56">
        <v>1020573.714</v>
      </c>
      <c r="E20" s="56">
        <v>900159.17879999999</v>
      </c>
      <c r="F20" s="57">
        <v>113.37702686768399</v>
      </c>
      <c r="G20" s="56">
        <v>930769.64939999999</v>
      </c>
      <c r="H20" s="57">
        <v>9.6483662373273908</v>
      </c>
      <c r="I20" s="56">
        <v>68838.176699999996</v>
      </c>
      <c r="J20" s="57">
        <v>6.745047002063</v>
      </c>
      <c r="K20" s="56">
        <v>88462.407300000006</v>
      </c>
      <c r="L20" s="57">
        <v>9.5042213029856892</v>
      </c>
      <c r="M20" s="57">
        <v>-0.22183694971637999</v>
      </c>
      <c r="N20" s="56">
        <v>28937839.7524</v>
      </c>
      <c r="O20" s="56">
        <v>259560042.58520001</v>
      </c>
      <c r="P20" s="56">
        <v>42519</v>
      </c>
      <c r="Q20" s="56">
        <v>42866</v>
      </c>
      <c r="R20" s="57">
        <v>-0.80949937013017303</v>
      </c>
      <c r="S20" s="56">
        <v>24.0027685034926</v>
      </c>
      <c r="T20" s="56">
        <v>23.725199890355999</v>
      </c>
      <c r="U20" s="58">
        <v>1.15640249205495</v>
      </c>
    </row>
    <row r="21" spans="1:21" ht="12" thickBot="1">
      <c r="A21" s="82"/>
      <c r="B21" s="71" t="s">
        <v>19</v>
      </c>
      <c r="C21" s="72"/>
      <c r="D21" s="56">
        <v>324785.57799999998</v>
      </c>
      <c r="E21" s="56">
        <v>378310.32250000001</v>
      </c>
      <c r="F21" s="57">
        <v>85.851629914222102</v>
      </c>
      <c r="G21" s="56">
        <v>341828.81920000003</v>
      </c>
      <c r="H21" s="57">
        <v>-4.98589944519225</v>
      </c>
      <c r="I21" s="56">
        <v>50242.496400000004</v>
      </c>
      <c r="J21" s="57">
        <v>15.469435776486399</v>
      </c>
      <c r="K21" s="56">
        <v>46203.453600000001</v>
      </c>
      <c r="L21" s="57">
        <v>13.5165471735626</v>
      </c>
      <c r="M21" s="57">
        <v>8.7418634004450005E-2</v>
      </c>
      <c r="N21" s="56">
        <v>9938876.1269000005</v>
      </c>
      <c r="O21" s="56">
        <v>86762681.305800006</v>
      </c>
      <c r="P21" s="56">
        <v>29096</v>
      </c>
      <c r="Q21" s="56">
        <v>29108</v>
      </c>
      <c r="R21" s="57">
        <v>-4.1225779854337001E-2</v>
      </c>
      <c r="S21" s="56">
        <v>11.162550797360501</v>
      </c>
      <c r="T21" s="56">
        <v>11.247974587742201</v>
      </c>
      <c r="U21" s="58">
        <v>-0.76527123533395802</v>
      </c>
    </row>
    <row r="22" spans="1:21" ht="12" thickBot="1">
      <c r="A22" s="82"/>
      <c r="B22" s="71" t="s">
        <v>20</v>
      </c>
      <c r="C22" s="72"/>
      <c r="D22" s="56">
        <v>1447643.9102</v>
      </c>
      <c r="E22" s="56">
        <v>1540611.6076</v>
      </c>
      <c r="F22" s="57">
        <v>93.965533107671007</v>
      </c>
      <c r="G22" s="56">
        <v>1382351.4735999999</v>
      </c>
      <c r="H22" s="57">
        <v>4.7232876621429396</v>
      </c>
      <c r="I22" s="56">
        <v>82679.470499999996</v>
      </c>
      <c r="J22" s="57">
        <v>5.7113127004124502</v>
      </c>
      <c r="K22" s="56">
        <v>169427.20730000001</v>
      </c>
      <c r="L22" s="57">
        <v>12.2564492848384</v>
      </c>
      <c r="M22" s="57">
        <v>-0.51200594156284596</v>
      </c>
      <c r="N22" s="56">
        <v>40122736.776100002</v>
      </c>
      <c r="O22" s="56">
        <v>305378827.51590002</v>
      </c>
      <c r="P22" s="56">
        <v>86748</v>
      </c>
      <c r="Q22" s="56">
        <v>86072</v>
      </c>
      <c r="R22" s="57">
        <v>0.78538897667068697</v>
      </c>
      <c r="S22" s="56">
        <v>16.687922605708501</v>
      </c>
      <c r="T22" s="56">
        <v>16.661934043591401</v>
      </c>
      <c r="U22" s="58">
        <v>0.15573275794189101</v>
      </c>
    </row>
    <row r="23" spans="1:21" ht="12" thickBot="1">
      <c r="A23" s="82"/>
      <c r="B23" s="71" t="s">
        <v>21</v>
      </c>
      <c r="C23" s="72"/>
      <c r="D23" s="56">
        <v>2389535.6096999999</v>
      </c>
      <c r="E23" s="56">
        <v>3054410.3870999999</v>
      </c>
      <c r="F23" s="57">
        <v>78.232303680997404</v>
      </c>
      <c r="G23" s="56">
        <v>2422160.3991999999</v>
      </c>
      <c r="H23" s="57">
        <v>-1.3469293573941401</v>
      </c>
      <c r="I23" s="56">
        <v>162860.70759999999</v>
      </c>
      <c r="J23" s="57">
        <v>6.8155798532103402</v>
      </c>
      <c r="K23" s="56">
        <v>310696.86259999999</v>
      </c>
      <c r="L23" s="57">
        <v>12.827262088118401</v>
      </c>
      <c r="M23" s="57">
        <v>-0.475821203223183</v>
      </c>
      <c r="N23" s="56">
        <v>70556335.651700005</v>
      </c>
      <c r="O23" s="56">
        <v>666211777.32239997</v>
      </c>
      <c r="P23" s="56">
        <v>79318</v>
      </c>
      <c r="Q23" s="56">
        <v>79875</v>
      </c>
      <c r="R23" s="57">
        <v>-0.69733959311424298</v>
      </c>
      <c r="S23" s="56">
        <v>30.126019436949999</v>
      </c>
      <c r="T23" s="56">
        <v>29.801371687010999</v>
      </c>
      <c r="U23" s="58">
        <v>1.0776324121362599</v>
      </c>
    </row>
    <row r="24" spans="1:21" ht="12" thickBot="1">
      <c r="A24" s="82"/>
      <c r="B24" s="71" t="s">
        <v>22</v>
      </c>
      <c r="C24" s="72"/>
      <c r="D24" s="56">
        <v>283481.65950000001</v>
      </c>
      <c r="E24" s="56">
        <v>264170.42739999999</v>
      </c>
      <c r="F24" s="57">
        <v>107.310141521163</v>
      </c>
      <c r="G24" s="56">
        <v>255296.10209999999</v>
      </c>
      <c r="H24" s="57">
        <v>11.040339890876901</v>
      </c>
      <c r="I24" s="56">
        <v>44870.848700000002</v>
      </c>
      <c r="J24" s="57">
        <v>15.8284838529386</v>
      </c>
      <c r="K24" s="56">
        <v>46553.911599999999</v>
      </c>
      <c r="L24" s="57">
        <v>18.235261414905899</v>
      </c>
      <c r="M24" s="57">
        <v>-3.6152985692398998E-2</v>
      </c>
      <c r="N24" s="56">
        <v>8249646.6330000004</v>
      </c>
      <c r="O24" s="56">
        <v>63490772.648000002</v>
      </c>
      <c r="P24" s="56">
        <v>27894</v>
      </c>
      <c r="Q24" s="56">
        <v>27924</v>
      </c>
      <c r="R24" s="57">
        <v>-0.107434464976364</v>
      </c>
      <c r="S24" s="56">
        <v>10.162818509356899</v>
      </c>
      <c r="T24" s="56">
        <v>10.089584146254101</v>
      </c>
      <c r="U24" s="58">
        <v>0.72061075414567899</v>
      </c>
    </row>
    <row r="25" spans="1:21" ht="12" thickBot="1">
      <c r="A25" s="82"/>
      <c r="B25" s="71" t="s">
        <v>23</v>
      </c>
      <c r="C25" s="72"/>
      <c r="D25" s="56">
        <v>298348.02990000002</v>
      </c>
      <c r="E25" s="56">
        <v>309485.07049999997</v>
      </c>
      <c r="F25" s="57">
        <v>96.401428804947798</v>
      </c>
      <c r="G25" s="56">
        <v>227214.06049999999</v>
      </c>
      <c r="H25" s="57">
        <v>31.3070279380884</v>
      </c>
      <c r="I25" s="56">
        <v>24480.933300000001</v>
      </c>
      <c r="J25" s="57">
        <v>8.2054952091372897</v>
      </c>
      <c r="K25" s="56">
        <v>21405.108</v>
      </c>
      <c r="L25" s="57">
        <v>9.4206793157503501</v>
      </c>
      <c r="M25" s="57">
        <v>0.14369585521362499</v>
      </c>
      <c r="N25" s="56">
        <v>8196514.8729999997</v>
      </c>
      <c r="O25" s="56">
        <v>76490866.264899999</v>
      </c>
      <c r="P25" s="56">
        <v>20077</v>
      </c>
      <c r="Q25" s="56">
        <v>19608</v>
      </c>
      <c r="R25" s="57">
        <v>2.3918808649530798</v>
      </c>
      <c r="S25" s="56">
        <v>14.860189764407</v>
      </c>
      <c r="T25" s="56">
        <v>13.9145114137087</v>
      </c>
      <c r="U25" s="58">
        <v>6.3638376473726002</v>
      </c>
    </row>
    <row r="26" spans="1:21" ht="12" thickBot="1">
      <c r="A26" s="82"/>
      <c r="B26" s="71" t="s">
        <v>24</v>
      </c>
      <c r="C26" s="72"/>
      <c r="D26" s="56">
        <v>763832.96100000001</v>
      </c>
      <c r="E26" s="56">
        <v>742148.19839999999</v>
      </c>
      <c r="F26" s="57">
        <v>102.92189115957601</v>
      </c>
      <c r="G26" s="56">
        <v>593804.0858</v>
      </c>
      <c r="H26" s="57">
        <v>28.633833829373099</v>
      </c>
      <c r="I26" s="56">
        <v>159451.0417</v>
      </c>
      <c r="J26" s="57">
        <v>20.8751192788602</v>
      </c>
      <c r="K26" s="56">
        <v>117001.1998</v>
      </c>
      <c r="L26" s="57">
        <v>19.703670385219802</v>
      </c>
      <c r="M26" s="57">
        <v>0.36281544097464902</v>
      </c>
      <c r="N26" s="56">
        <v>19111790.596500002</v>
      </c>
      <c r="O26" s="56">
        <v>150125028.5839</v>
      </c>
      <c r="P26" s="56">
        <v>53018</v>
      </c>
      <c r="Q26" s="56">
        <v>53406</v>
      </c>
      <c r="R26" s="57">
        <v>-0.72651012994794395</v>
      </c>
      <c r="S26" s="56">
        <v>14.407049700101901</v>
      </c>
      <c r="T26" s="56">
        <v>14.180830221323401</v>
      </c>
      <c r="U26" s="58">
        <v>1.5701998916322499</v>
      </c>
    </row>
    <row r="27" spans="1:21" ht="12" thickBot="1">
      <c r="A27" s="82"/>
      <c r="B27" s="71" t="s">
        <v>25</v>
      </c>
      <c r="C27" s="72"/>
      <c r="D27" s="56">
        <v>211636.7328</v>
      </c>
      <c r="E27" s="56">
        <v>294509.2537</v>
      </c>
      <c r="F27" s="57">
        <v>71.860809173616801</v>
      </c>
      <c r="G27" s="56">
        <v>235102.3273</v>
      </c>
      <c r="H27" s="57">
        <v>-9.9810132760008603</v>
      </c>
      <c r="I27" s="56">
        <v>56367.736799999999</v>
      </c>
      <c r="J27" s="57">
        <v>26.634193438087301</v>
      </c>
      <c r="K27" s="56">
        <v>68725.661600000007</v>
      </c>
      <c r="L27" s="57">
        <v>29.232233635996</v>
      </c>
      <c r="M27" s="57">
        <v>-0.17981529042130001</v>
      </c>
      <c r="N27" s="56">
        <v>6488498.5044999998</v>
      </c>
      <c r="O27" s="56">
        <v>50626994.381999999</v>
      </c>
      <c r="P27" s="56">
        <v>28731</v>
      </c>
      <c r="Q27" s="56">
        <v>28223</v>
      </c>
      <c r="R27" s="57">
        <v>1.7999503950678599</v>
      </c>
      <c r="S27" s="56">
        <v>7.36614572413073</v>
      </c>
      <c r="T27" s="56">
        <v>7.22488981681607</v>
      </c>
      <c r="U27" s="58">
        <v>1.9176366122098001</v>
      </c>
    </row>
    <row r="28" spans="1:21" ht="12" thickBot="1">
      <c r="A28" s="82"/>
      <c r="B28" s="71" t="s">
        <v>26</v>
      </c>
      <c r="C28" s="72"/>
      <c r="D28" s="56">
        <v>1014941.7348</v>
      </c>
      <c r="E28" s="56">
        <v>956170.87879999995</v>
      </c>
      <c r="F28" s="57">
        <v>106.146480435982</v>
      </c>
      <c r="G28" s="56">
        <v>870754.42689999996</v>
      </c>
      <c r="H28" s="57">
        <v>16.558894614331798</v>
      </c>
      <c r="I28" s="56">
        <v>59963.929499999998</v>
      </c>
      <c r="J28" s="57">
        <v>5.9081154556932498</v>
      </c>
      <c r="K28" s="56">
        <v>31625.7785</v>
      </c>
      <c r="L28" s="57">
        <v>3.63199744072412</v>
      </c>
      <c r="M28" s="57">
        <v>0.89604595820463395</v>
      </c>
      <c r="N28" s="56">
        <v>26252587.5913</v>
      </c>
      <c r="O28" s="56">
        <v>215035250.22710001</v>
      </c>
      <c r="P28" s="56">
        <v>45061</v>
      </c>
      <c r="Q28" s="56">
        <v>43098</v>
      </c>
      <c r="R28" s="57">
        <v>4.5547357185948396</v>
      </c>
      <c r="S28" s="56">
        <v>22.523728607887101</v>
      </c>
      <c r="T28" s="56">
        <v>26.082859849645001</v>
      </c>
      <c r="U28" s="58">
        <v>-15.8016965295507</v>
      </c>
    </row>
    <row r="29" spans="1:21" ht="12" thickBot="1">
      <c r="A29" s="82"/>
      <c r="B29" s="71" t="s">
        <v>27</v>
      </c>
      <c r="C29" s="72"/>
      <c r="D29" s="56">
        <v>795252.80480000004</v>
      </c>
      <c r="E29" s="56">
        <v>648297.18480000005</v>
      </c>
      <c r="F29" s="57">
        <v>122.667940482471</v>
      </c>
      <c r="G29" s="56">
        <v>562071.52749999997</v>
      </c>
      <c r="H29" s="57">
        <v>41.486050420869297</v>
      </c>
      <c r="I29" s="56">
        <v>120845.6295</v>
      </c>
      <c r="J29" s="57">
        <v>15.1958759240581</v>
      </c>
      <c r="K29" s="56">
        <v>91844.273199999996</v>
      </c>
      <c r="L29" s="57">
        <v>16.340317683144001</v>
      </c>
      <c r="M29" s="57">
        <v>0.31576662637251901</v>
      </c>
      <c r="N29" s="56">
        <v>16959989.672899999</v>
      </c>
      <c r="O29" s="56">
        <v>156796876.37110001</v>
      </c>
      <c r="P29" s="56">
        <v>114745</v>
      </c>
      <c r="Q29" s="56">
        <v>111005</v>
      </c>
      <c r="R29" s="57">
        <v>3.3692176028106799</v>
      </c>
      <c r="S29" s="56">
        <v>6.9306096544511799</v>
      </c>
      <c r="T29" s="56">
        <v>6.6630397477591101</v>
      </c>
      <c r="U29" s="58">
        <v>3.8606979765512701</v>
      </c>
    </row>
    <row r="30" spans="1:21" ht="12" thickBot="1">
      <c r="A30" s="82"/>
      <c r="B30" s="71" t="s">
        <v>28</v>
      </c>
      <c r="C30" s="72"/>
      <c r="D30" s="56">
        <v>1023680.7826</v>
      </c>
      <c r="E30" s="56">
        <v>1181049.9604</v>
      </c>
      <c r="F30" s="57">
        <v>86.675485112695696</v>
      </c>
      <c r="G30" s="56">
        <v>1147710.5686999999</v>
      </c>
      <c r="H30" s="57">
        <v>-10.8067129015364</v>
      </c>
      <c r="I30" s="56">
        <v>123809.37450000001</v>
      </c>
      <c r="J30" s="57">
        <v>12.0945295256537</v>
      </c>
      <c r="K30" s="56">
        <v>137890.3124</v>
      </c>
      <c r="L30" s="57">
        <v>12.014380294170101</v>
      </c>
      <c r="M30" s="57">
        <v>-0.102116948282438</v>
      </c>
      <c r="N30" s="56">
        <v>29594723.521600001</v>
      </c>
      <c r="O30" s="56">
        <v>247887254.9928</v>
      </c>
      <c r="P30" s="56">
        <v>76016</v>
      </c>
      <c r="Q30" s="56">
        <v>75900</v>
      </c>
      <c r="R30" s="57">
        <v>0.152832674571801</v>
      </c>
      <c r="S30" s="56">
        <v>13.4666488976005</v>
      </c>
      <c r="T30" s="56">
        <v>13.667130791831401</v>
      </c>
      <c r="U30" s="58">
        <v>-1.48872890171344</v>
      </c>
    </row>
    <row r="31" spans="1:21" ht="12" thickBot="1">
      <c r="A31" s="82"/>
      <c r="B31" s="71" t="s">
        <v>29</v>
      </c>
      <c r="C31" s="72"/>
      <c r="D31" s="56">
        <v>814282.26340000005</v>
      </c>
      <c r="E31" s="56">
        <v>1044202.1825999999</v>
      </c>
      <c r="F31" s="57">
        <v>77.981283411272599</v>
      </c>
      <c r="G31" s="56">
        <v>798479.45900000003</v>
      </c>
      <c r="H31" s="57">
        <v>1.9791122015575999</v>
      </c>
      <c r="I31" s="56">
        <v>20331.606299999999</v>
      </c>
      <c r="J31" s="57">
        <v>2.49687451315791</v>
      </c>
      <c r="K31" s="56">
        <v>40918.467499999999</v>
      </c>
      <c r="L31" s="57">
        <v>5.1245485452118604</v>
      </c>
      <c r="M31" s="57">
        <v>-0.50311906720358002</v>
      </c>
      <c r="N31" s="56">
        <v>26049813.012600001</v>
      </c>
      <c r="O31" s="56">
        <v>261692626.98550001</v>
      </c>
      <c r="P31" s="56">
        <v>33619</v>
      </c>
      <c r="Q31" s="56">
        <v>31617</v>
      </c>
      <c r="R31" s="57">
        <v>6.3320365626087201</v>
      </c>
      <c r="S31" s="56">
        <v>24.220894833278798</v>
      </c>
      <c r="T31" s="56">
        <v>24.1417402663124</v>
      </c>
      <c r="U31" s="58">
        <v>0.32680281843929798</v>
      </c>
    </row>
    <row r="32" spans="1:21" ht="12" thickBot="1">
      <c r="A32" s="82"/>
      <c r="B32" s="71" t="s">
        <v>30</v>
      </c>
      <c r="C32" s="72"/>
      <c r="D32" s="56">
        <v>113211.59209999999</v>
      </c>
      <c r="E32" s="56">
        <v>127323.84239999999</v>
      </c>
      <c r="F32" s="57">
        <v>88.916254776803697</v>
      </c>
      <c r="G32" s="56">
        <v>116744.1225</v>
      </c>
      <c r="H32" s="57">
        <v>-3.02587430043855</v>
      </c>
      <c r="I32" s="56">
        <v>26844.079300000001</v>
      </c>
      <c r="J32" s="57">
        <v>23.711422834057998</v>
      </c>
      <c r="K32" s="56">
        <v>30801.142100000001</v>
      </c>
      <c r="L32" s="57">
        <v>26.383462773468501</v>
      </c>
      <c r="M32" s="57">
        <v>-0.12847130106905999</v>
      </c>
      <c r="N32" s="56">
        <v>3200061.5276000001</v>
      </c>
      <c r="O32" s="56">
        <v>25968657.995000001</v>
      </c>
      <c r="P32" s="56">
        <v>21427</v>
      </c>
      <c r="Q32" s="56">
        <v>21550</v>
      </c>
      <c r="R32" s="57">
        <v>-0.57076566125290296</v>
      </c>
      <c r="S32" s="56">
        <v>5.2835950949736299</v>
      </c>
      <c r="T32" s="56">
        <v>5.2876884361948999</v>
      </c>
      <c r="U32" s="58">
        <v>-7.7472651626122005E-2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161356.0177</v>
      </c>
      <c r="E34" s="56">
        <v>171107.46539999999</v>
      </c>
      <c r="F34" s="57">
        <v>94.300980569606395</v>
      </c>
      <c r="G34" s="56">
        <v>190450.22020000001</v>
      </c>
      <c r="H34" s="57">
        <v>-15.2765391761936</v>
      </c>
      <c r="I34" s="56">
        <v>23785.729899999998</v>
      </c>
      <c r="J34" s="57">
        <v>14.7411483247086</v>
      </c>
      <c r="K34" s="56">
        <v>21673.634999999998</v>
      </c>
      <c r="L34" s="57">
        <v>11.380209997782901</v>
      </c>
      <c r="M34" s="57">
        <v>9.7449961670019999E-2</v>
      </c>
      <c r="N34" s="56">
        <v>5130739.4110000003</v>
      </c>
      <c r="O34" s="56">
        <v>41546530.361599997</v>
      </c>
      <c r="P34" s="56">
        <v>11361</v>
      </c>
      <c r="Q34" s="56">
        <v>11270</v>
      </c>
      <c r="R34" s="57">
        <v>0.80745341614907296</v>
      </c>
      <c r="S34" s="56">
        <v>14.2026245664994</v>
      </c>
      <c r="T34" s="56">
        <v>14.480758606921</v>
      </c>
      <c r="U34" s="58">
        <v>-1.9583284703424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100028.2</v>
      </c>
      <c r="E36" s="59"/>
      <c r="F36" s="59"/>
      <c r="G36" s="56">
        <v>65441.95</v>
      </c>
      <c r="H36" s="57">
        <v>52.8502741742873</v>
      </c>
      <c r="I36" s="56">
        <v>-4195.3900000000003</v>
      </c>
      <c r="J36" s="57">
        <v>-4.1942072335601397</v>
      </c>
      <c r="K36" s="56">
        <v>2424.34</v>
      </c>
      <c r="L36" s="57">
        <v>3.7045656494037802</v>
      </c>
      <c r="M36" s="57">
        <v>-2.7305287212189699</v>
      </c>
      <c r="N36" s="56">
        <v>3835479.19</v>
      </c>
      <c r="O36" s="56">
        <v>33305727.440000001</v>
      </c>
      <c r="P36" s="56">
        <v>64</v>
      </c>
      <c r="Q36" s="56">
        <v>68</v>
      </c>
      <c r="R36" s="57">
        <v>-5.8823529411764701</v>
      </c>
      <c r="S36" s="56">
        <v>1562.940625</v>
      </c>
      <c r="T36" s="56">
        <v>1029.8772058823499</v>
      </c>
      <c r="U36" s="58">
        <v>34.106440807221801</v>
      </c>
    </row>
    <row r="37" spans="1:21" ht="12" thickBot="1">
      <c r="A37" s="82"/>
      <c r="B37" s="71" t="s">
        <v>35</v>
      </c>
      <c r="C37" s="72"/>
      <c r="D37" s="56">
        <v>138565.04</v>
      </c>
      <c r="E37" s="59"/>
      <c r="F37" s="59"/>
      <c r="G37" s="56">
        <v>183324</v>
      </c>
      <c r="H37" s="57">
        <v>-24.415221138530701</v>
      </c>
      <c r="I37" s="56">
        <v>-6842.76</v>
      </c>
      <c r="J37" s="57">
        <v>-4.9383018977947097</v>
      </c>
      <c r="K37" s="56">
        <v>-19243.53</v>
      </c>
      <c r="L37" s="57">
        <v>-10.4970053020881</v>
      </c>
      <c r="M37" s="57">
        <v>-0.64441243368550405</v>
      </c>
      <c r="N37" s="56">
        <v>6638861.7300000004</v>
      </c>
      <c r="O37" s="56">
        <v>86579078.150000006</v>
      </c>
      <c r="P37" s="56">
        <v>82</v>
      </c>
      <c r="Q37" s="56">
        <v>87</v>
      </c>
      <c r="R37" s="57">
        <v>-5.7471264367816097</v>
      </c>
      <c r="S37" s="56">
        <v>1689.8175609756099</v>
      </c>
      <c r="T37" s="56">
        <v>1835.0340229885101</v>
      </c>
      <c r="U37" s="58">
        <v>-8.5936177588931901</v>
      </c>
    </row>
    <row r="38" spans="1:21" ht="12" thickBot="1">
      <c r="A38" s="82"/>
      <c r="B38" s="71" t="s">
        <v>36</v>
      </c>
      <c r="C38" s="72"/>
      <c r="D38" s="56">
        <v>906442.01</v>
      </c>
      <c r="E38" s="59"/>
      <c r="F38" s="59"/>
      <c r="G38" s="56">
        <v>121791.45</v>
      </c>
      <c r="H38" s="57">
        <v>644.25750740302396</v>
      </c>
      <c r="I38" s="56">
        <v>-26145.33</v>
      </c>
      <c r="J38" s="57">
        <v>-2.8843908062028198</v>
      </c>
      <c r="K38" s="56">
        <v>-4859.03</v>
      </c>
      <c r="L38" s="57">
        <v>-3.9896314560669102</v>
      </c>
      <c r="M38" s="57">
        <v>4.3807714708491199</v>
      </c>
      <c r="N38" s="56">
        <v>15953774.66</v>
      </c>
      <c r="O38" s="56">
        <v>80453292.780000001</v>
      </c>
      <c r="P38" s="56">
        <v>342</v>
      </c>
      <c r="Q38" s="56">
        <v>569</v>
      </c>
      <c r="R38" s="57">
        <v>-39.894551845342697</v>
      </c>
      <c r="S38" s="56">
        <v>2650.4152339181301</v>
      </c>
      <c r="T38" s="56">
        <v>2471.06413005272</v>
      </c>
      <c r="U38" s="58">
        <v>6.7669058632850003</v>
      </c>
    </row>
    <row r="39" spans="1:21" ht="12" thickBot="1">
      <c r="A39" s="82"/>
      <c r="B39" s="71" t="s">
        <v>37</v>
      </c>
      <c r="C39" s="72"/>
      <c r="D39" s="56">
        <v>166847.21</v>
      </c>
      <c r="E39" s="59"/>
      <c r="F39" s="59"/>
      <c r="G39" s="56">
        <v>117534.31</v>
      </c>
      <c r="H39" s="57">
        <v>41.9561743290108</v>
      </c>
      <c r="I39" s="56">
        <v>-13977.77</v>
      </c>
      <c r="J39" s="57">
        <v>-8.3775868952198902</v>
      </c>
      <c r="K39" s="56">
        <v>-17463.28</v>
      </c>
      <c r="L39" s="57">
        <v>-14.8580274134421</v>
      </c>
      <c r="M39" s="57">
        <v>-0.19959079852124001</v>
      </c>
      <c r="N39" s="56">
        <v>7260889.2000000002</v>
      </c>
      <c r="O39" s="56">
        <v>59445836.18</v>
      </c>
      <c r="P39" s="56">
        <v>115</v>
      </c>
      <c r="Q39" s="56">
        <v>134</v>
      </c>
      <c r="R39" s="57">
        <v>-14.179104477611901</v>
      </c>
      <c r="S39" s="56">
        <v>1450.8453043478301</v>
      </c>
      <c r="T39" s="56">
        <v>1500.7609701492499</v>
      </c>
      <c r="U39" s="58">
        <v>-3.4404540340615801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3.42</v>
      </c>
      <c r="H40" s="59"/>
      <c r="I40" s="59"/>
      <c r="J40" s="59"/>
      <c r="K40" s="56">
        <v>3.42</v>
      </c>
      <c r="L40" s="57">
        <v>100</v>
      </c>
      <c r="M40" s="59"/>
      <c r="N40" s="56">
        <v>77.930000000000007</v>
      </c>
      <c r="O40" s="56">
        <v>1380.76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46151.281900000002</v>
      </c>
      <c r="E41" s="59"/>
      <c r="F41" s="59"/>
      <c r="G41" s="56">
        <v>134802.99119999999</v>
      </c>
      <c r="H41" s="57">
        <v>-65.763903687027394</v>
      </c>
      <c r="I41" s="56">
        <v>3266.1660999999999</v>
      </c>
      <c r="J41" s="57">
        <v>7.0770864113310799</v>
      </c>
      <c r="K41" s="56">
        <v>9258.8996999999999</v>
      </c>
      <c r="L41" s="57">
        <v>6.8684675448062302</v>
      </c>
      <c r="M41" s="57">
        <v>-0.64724036269665997</v>
      </c>
      <c r="N41" s="56">
        <v>1398679.0589999999</v>
      </c>
      <c r="O41" s="56">
        <v>16071942.2961</v>
      </c>
      <c r="P41" s="56">
        <v>82</v>
      </c>
      <c r="Q41" s="56">
        <v>71</v>
      </c>
      <c r="R41" s="57">
        <v>15.492957746478901</v>
      </c>
      <c r="S41" s="56">
        <v>562.82051097560998</v>
      </c>
      <c r="T41" s="56">
        <v>354.159143661972</v>
      </c>
      <c r="U41" s="58">
        <v>37.074229393654903</v>
      </c>
    </row>
    <row r="42" spans="1:21" ht="12" thickBot="1">
      <c r="A42" s="82"/>
      <c r="B42" s="71" t="s">
        <v>33</v>
      </c>
      <c r="C42" s="72"/>
      <c r="D42" s="56">
        <v>354345.9449</v>
      </c>
      <c r="E42" s="56">
        <v>847745.6838</v>
      </c>
      <c r="F42" s="57">
        <v>41.798613861606803</v>
      </c>
      <c r="G42" s="56">
        <v>332482.07740000001</v>
      </c>
      <c r="H42" s="57">
        <v>6.5759537088359199</v>
      </c>
      <c r="I42" s="56">
        <v>16005.0959</v>
      </c>
      <c r="J42" s="57">
        <v>4.5167995091680302</v>
      </c>
      <c r="K42" s="56">
        <v>22565.937699999999</v>
      </c>
      <c r="L42" s="57">
        <v>6.7871140232474998</v>
      </c>
      <c r="M42" s="57">
        <v>-0.290740933845616</v>
      </c>
      <c r="N42" s="56">
        <v>11024982.8422</v>
      </c>
      <c r="O42" s="56">
        <v>102151927.6631</v>
      </c>
      <c r="P42" s="56">
        <v>1736</v>
      </c>
      <c r="Q42" s="56">
        <v>1913</v>
      </c>
      <c r="R42" s="57">
        <v>-9.2524830109775191</v>
      </c>
      <c r="S42" s="56">
        <v>204.11632770737299</v>
      </c>
      <c r="T42" s="56">
        <v>212.03728311552501</v>
      </c>
      <c r="U42" s="58">
        <v>-3.8806084241863199</v>
      </c>
    </row>
    <row r="43" spans="1:21" ht="12" thickBot="1">
      <c r="A43" s="82"/>
      <c r="B43" s="71" t="s">
        <v>38</v>
      </c>
      <c r="C43" s="72"/>
      <c r="D43" s="56">
        <v>36027.4</v>
      </c>
      <c r="E43" s="59"/>
      <c r="F43" s="59"/>
      <c r="G43" s="56">
        <v>63105.17</v>
      </c>
      <c r="H43" s="57">
        <v>-42.9089565878675</v>
      </c>
      <c r="I43" s="56">
        <v>-6022.46</v>
      </c>
      <c r="J43" s="57">
        <v>-16.716332569100199</v>
      </c>
      <c r="K43" s="56">
        <v>-8873.6299999999992</v>
      </c>
      <c r="L43" s="57">
        <v>-14.061652951731199</v>
      </c>
      <c r="M43" s="57">
        <v>-0.32130819067281402</v>
      </c>
      <c r="N43" s="56">
        <v>2920815.7</v>
      </c>
      <c r="O43" s="56">
        <v>40699743.439999998</v>
      </c>
      <c r="P43" s="56">
        <v>30</v>
      </c>
      <c r="Q43" s="56">
        <v>45</v>
      </c>
      <c r="R43" s="57">
        <v>-33.3333333333333</v>
      </c>
      <c r="S43" s="56">
        <v>1200.91333333333</v>
      </c>
      <c r="T43" s="56">
        <v>1374.26488888889</v>
      </c>
      <c r="U43" s="58">
        <v>-14.4349763420804</v>
      </c>
    </row>
    <row r="44" spans="1:21" ht="12" thickBot="1">
      <c r="A44" s="82"/>
      <c r="B44" s="71" t="s">
        <v>39</v>
      </c>
      <c r="C44" s="72"/>
      <c r="D44" s="56">
        <v>61500.87</v>
      </c>
      <c r="E44" s="59"/>
      <c r="F44" s="59"/>
      <c r="G44" s="56">
        <v>32265.81</v>
      </c>
      <c r="H44" s="57">
        <v>90.606930369948898</v>
      </c>
      <c r="I44" s="56">
        <v>8618.8799999999992</v>
      </c>
      <c r="J44" s="57">
        <v>14.014240774154899</v>
      </c>
      <c r="K44" s="56">
        <v>4377.51</v>
      </c>
      <c r="L44" s="57">
        <v>13.5670234220061</v>
      </c>
      <c r="M44" s="57">
        <v>0.968900128155047</v>
      </c>
      <c r="N44" s="56">
        <v>1699129.12</v>
      </c>
      <c r="O44" s="56">
        <v>17326438.609999999</v>
      </c>
      <c r="P44" s="56">
        <v>47</v>
      </c>
      <c r="Q44" s="56">
        <v>23</v>
      </c>
      <c r="R44" s="57">
        <v>104.347826086957</v>
      </c>
      <c r="S44" s="56">
        <v>1308.52914893617</v>
      </c>
      <c r="T44" s="56">
        <v>1208.54826086957</v>
      </c>
      <c r="U44" s="58">
        <v>7.6407077479236101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-2222.2222000000002</v>
      </c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5308.7103999999999</v>
      </c>
      <c r="E46" s="62"/>
      <c r="F46" s="62"/>
      <c r="G46" s="61">
        <v>13989.2446</v>
      </c>
      <c r="H46" s="63">
        <v>-62.051486325430297</v>
      </c>
      <c r="I46" s="61">
        <v>407.13099999999997</v>
      </c>
      <c r="J46" s="63">
        <v>7.6691130109489496</v>
      </c>
      <c r="K46" s="61">
        <v>1338.3652</v>
      </c>
      <c r="L46" s="63">
        <v>9.5671012857978006</v>
      </c>
      <c r="M46" s="63">
        <v>-0.69579977124330505</v>
      </c>
      <c r="N46" s="61">
        <v>337133.34409999999</v>
      </c>
      <c r="O46" s="61">
        <v>5675282.5618000003</v>
      </c>
      <c r="P46" s="61">
        <v>15</v>
      </c>
      <c r="Q46" s="61">
        <v>15</v>
      </c>
      <c r="R46" s="63">
        <v>0</v>
      </c>
      <c r="S46" s="61">
        <v>353.91402666666698</v>
      </c>
      <c r="T46" s="61">
        <v>480.58039333333301</v>
      </c>
      <c r="U46" s="64">
        <v>-35.7901515968925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136562</v>
      </c>
      <c r="D2" s="37">
        <v>636806.94713247905</v>
      </c>
      <c r="E2" s="37">
        <v>499866.56882564101</v>
      </c>
      <c r="F2" s="37">
        <v>136921.027879487</v>
      </c>
      <c r="G2" s="37">
        <v>499866.56882564101</v>
      </c>
      <c r="H2" s="37">
        <v>0.215018364974357</v>
      </c>
    </row>
    <row r="3" spans="1:8">
      <c r="A3" s="37">
        <v>2</v>
      </c>
      <c r="B3" s="37">
        <v>13</v>
      </c>
      <c r="C3" s="37">
        <v>9193</v>
      </c>
      <c r="D3" s="37">
        <v>84520.051340170903</v>
      </c>
      <c r="E3" s="37">
        <v>66728.774129059806</v>
      </c>
      <c r="F3" s="37">
        <v>17791.277211111101</v>
      </c>
      <c r="G3" s="37">
        <v>66728.774129059806</v>
      </c>
      <c r="H3" s="37">
        <v>0.21049770946666699</v>
      </c>
    </row>
    <row r="4" spans="1:8">
      <c r="A4" s="37">
        <v>3</v>
      </c>
      <c r="B4" s="37">
        <v>14</v>
      </c>
      <c r="C4" s="37">
        <v>120380</v>
      </c>
      <c r="D4" s="37">
        <v>124847.228728863</v>
      </c>
      <c r="E4" s="37">
        <v>85245.170146383796</v>
      </c>
      <c r="F4" s="37">
        <v>39586.648326069102</v>
      </c>
      <c r="G4" s="37">
        <v>85245.170146383796</v>
      </c>
      <c r="H4" s="37">
        <v>0.31711985622323402</v>
      </c>
    </row>
    <row r="5" spans="1:8">
      <c r="A5" s="37">
        <v>4</v>
      </c>
      <c r="B5" s="37">
        <v>15</v>
      </c>
      <c r="C5" s="37">
        <v>4020</v>
      </c>
      <c r="D5" s="37">
        <v>51120.722128916103</v>
      </c>
      <c r="E5" s="37">
        <v>43334.092646380799</v>
      </c>
      <c r="F5" s="37">
        <v>7786.6294825353598</v>
      </c>
      <c r="G5" s="37">
        <v>43334.092646380799</v>
      </c>
      <c r="H5" s="37">
        <v>0.152318456357073</v>
      </c>
    </row>
    <row r="6" spans="1:8">
      <c r="A6" s="37">
        <v>5</v>
      </c>
      <c r="B6" s="37">
        <v>16</v>
      </c>
      <c r="C6" s="37">
        <v>3047</v>
      </c>
      <c r="D6" s="37">
        <v>112156.10695897399</v>
      </c>
      <c r="E6" s="37">
        <v>93379.721577777804</v>
      </c>
      <c r="F6" s="37">
        <v>18701.7870905983</v>
      </c>
      <c r="G6" s="37">
        <v>93379.721577777804</v>
      </c>
      <c r="H6" s="37">
        <v>0.16685880938605699</v>
      </c>
    </row>
    <row r="7" spans="1:8">
      <c r="A7" s="37">
        <v>6</v>
      </c>
      <c r="B7" s="37">
        <v>17</v>
      </c>
      <c r="C7" s="37">
        <v>20784</v>
      </c>
      <c r="D7" s="37">
        <v>217310.367302564</v>
      </c>
      <c r="E7" s="37">
        <v>154550.11148547</v>
      </c>
      <c r="F7" s="37">
        <v>62736.281458119702</v>
      </c>
      <c r="G7" s="37">
        <v>154550.11148547</v>
      </c>
      <c r="H7" s="37">
        <v>0.28872623180967799</v>
      </c>
    </row>
    <row r="8" spans="1:8">
      <c r="A8" s="37">
        <v>7</v>
      </c>
      <c r="B8" s="37">
        <v>18</v>
      </c>
      <c r="C8" s="37">
        <v>34458</v>
      </c>
      <c r="D8" s="37">
        <v>95272.930230769198</v>
      </c>
      <c r="E8" s="37">
        <v>75740.459569230807</v>
      </c>
      <c r="F8" s="37">
        <v>19532.4706615385</v>
      </c>
      <c r="G8" s="37">
        <v>75740.459569230807</v>
      </c>
      <c r="H8" s="37">
        <v>0.205015953789047</v>
      </c>
    </row>
    <row r="9" spans="1:8">
      <c r="A9" s="37">
        <v>8</v>
      </c>
      <c r="B9" s="37">
        <v>19</v>
      </c>
      <c r="C9" s="37">
        <v>17146</v>
      </c>
      <c r="D9" s="37">
        <v>90193.078849572601</v>
      </c>
      <c r="E9" s="37">
        <v>85841.684594017104</v>
      </c>
      <c r="F9" s="37">
        <v>4347.9583581196603</v>
      </c>
      <c r="G9" s="37">
        <v>85841.684594017104</v>
      </c>
      <c r="H9" s="37">
        <v>4.8209064985733498E-2</v>
      </c>
    </row>
    <row r="10" spans="1:8">
      <c r="A10" s="37">
        <v>9</v>
      </c>
      <c r="B10" s="37">
        <v>21</v>
      </c>
      <c r="C10" s="37">
        <v>275554</v>
      </c>
      <c r="D10" s="37">
        <v>1022117.31983769</v>
      </c>
      <c r="E10" s="37">
        <v>989465.24586666701</v>
      </c>
      <c r="F10" s="37">
        <v>19841.144011111101</v>
      </c>
      <c r="G10" s="37">
        <v>989465.24586666701</v>
      </c>
      <c r="H10" s="37">
        <v>1.9658197164008601E-2</v>
      </c>
    </row>
    <row r="11" spans="1:8">
      <c r="A11" s="37">
        <v>10</v>
      </c>
      <c r="B11" s="37">
        <v>22</v>
      </c>
      <c r="C11" s="37">
        <v>57844.538</v>
      </c>
      <c r="D11" s="37">
        <v>784865.54804957297</v>
      </c>
      <c r="E11" s="37">
        <v>727743.28726410202</v>
      </c>
      <c r="F11" s="37">
        <v>57122.260785470098</v>
      </c>
      <c r="G11" s="37">
        <v>727743.28726410202</v>
      </c>
      <c r="H11" s="37">
        <v>7.2779676630502596E-2</v>
      </c>
    </row>
    <row r="12" spans="1:8">
      <c r="A12" s="37">
        <v>11</v>
      </c>
      <c r="B12" s="37">
        <v>23</v>
      </c>
      <c r="C12" s="37">
        <v>239744.30499999999</v>
      </c>
      <c r="D12" s="37">
        <v>1666449.53297607</v>
      </c>
      <c r="E12" s="37">
        <v>1440007.79754701</v>
      </c>
      <c r="F12" s="37">
        <v>226383.31277948699</v>
      </c>
      <c r="G12" s="37">
        <v>1440007.79754701</v>
      </c>
      <c r="H12" s="37">
        <v>0.13585244866982801</v>
      </c>
    </row>
    <row r="13" spans="1:8">
      <c r="A13" s="37">
        <v>12</v>
      </c>
      <c r="B13" s="37">
        <v>24</v>
      </c>
      <c r="C13" s="37">
        <v>14255</v>
      </c>
      <c r="D13" s="37">
        <v>436177.53251880303</v>
      </c>
      <c r="E13" s="37">
        <v>412753.11139999999</v>
      </c>
      <c r="F13" s="37">
        <v>23424.421118803399</v>
      </c>
      <c r="G13" s="37">
        <v>412753.11139999999</v>
      </c>
      <c r="H13" s="37">
        <v>5.3703869118461797E-2</v>
      </c>
    </row>
    <row r="14" spans="1:8">
      <c r="A14" s="37">
        <v>13</v>
      </c>
      <c r="B14" s="37">
        <v>25</v>
      </c>
      <c r="C14" s="37">
        <v>85042</v>
      </c>
      <c r="D14" s="37">
        <v>1020573.59215327</v>
      </c>
      <c r="E14" s="37">
        <v>951735.53729999997</v>
      </c>
      <c r="F14" s="37">
        <v>68815.633100000006</v>
      </c>
      <c r="G14" s="37">
        <v>951735.53729999997</v>
      </c>
      <c r="H14" s="37">
        <v>6.7429870344500306E-2</v>
      </c>
    </row>
    <row r="15" spans="1:8">
      <c r="A15" s="37">
        <v>14</v>
      </c>
      <c r="B15" s="37">
        <v>26</v>
      </c>
      <c r="C15" s="37">
        <v>62306</v>
      </c>
      <c r="D15" s="37">
        <v>324784.97475671303</v>
      </c>
      <c r="E15" s="37">
        <v>274543.08165132703</v>
      </c>
      <c r="F15" s="37">
        <v>50236.171450442504</v>
      </c>
      <c r="G15" s="37">
        <v>274543.08165132703</v>
      </c>
      <c r="H15" s="37">
        <v>0.15467789574200699</v>
      </c>
    </row>
    <row r="16" spans="1:8">
      <c r="A16" s="37">
        <v>15</v>
      </c>
      <c r="B16" s="37">
        <v>27</v>
      </c>
      <c r="C16" s="37">
        <v>193710.07999999999</v>
      </c>
      <c r="D16" s="37">
        <v>1447645.34876419</v>
      </c>
      <c r="E16" s="37">
        <v>1364964.4384882899</v>
      </c>
      <c r="F16" s="37">
        <v>82544.863895892893</v>
      </c>
      <c r="G16" s="37">
        <v>1364964.4384882899</v>
      </c>
      <c r="H16" s="37">
        <v>5.70254462337021E-2</v>
      </c>
    </row>
    <row r="17" spans="1:8">
      <c r="A17" s="37">
        <v>16</v>
      </c>
      <c r="B17" s="37">
        <v>29</v>
      </c>
      <c r="C17" s="37">
        <v>194312</v>
      </c>
      <c r="D17" s="37">
        <v>2389536.2636555601</v>
      </c>
      <c r="E17" s="37">
        <v>2226674.9329846199</v>
      </c>
      <c r="F17" s="37">
        <v>146231.279388889</v>
      </c>
      <c r="G17" s="37">
        <v>2226674.9329846199</v>
      </c>
      <c r="H17" s="37">
        <v>6.1625393631811798E-2</v>
      </c>
    </row>
    <row r="18" spans="1:8">
      <c r="A18" s="37">
        <v>17</v>
      </c>
      <c r="B18" s="37">
        <v>31</v>
      </c>
      <c r="C18" s="37">
        <v>29147.699000000001</v>
      </c>
      <c r="D18" s="37">
        <v>283481.651744898</v>
      </c>
      <c r="E18" s="37">
        <v>238610.81384046699</v>
      </c>
      <c r="F18" s="37">
        <v>44870.359271952599</v>
      </c>
      <c r="G18" s="37">
        <v>238610.81384046699</v>
      </c>
      <c r="H18" s="37">
        <v>0.158283383617008</v>
      </c>
    </row>
    <row r="19" spans="1:8">
      <c r="A19" s="37">
        <v>18</v>
      </c>
      <c r="B19" s="37">
        <v>32</v>
      </c>
      <c r="C19" s="37">
        <v>16394.616000000002</v>
      </c>
      <c r="D19" s="37">
        <v>298348.01189574198</v>
      </c>
      <c r="E19" s="37">
        <v>273867.10064629302</v>
      </c>
      <c r="F19" s="37">
        <v>24480.415674226901</v>
      </c>
      <c r="G19" s="37">
        <v>273867.10064629302</v>
      </c>
      <c r="H19" s="37">
        <v>8.2053358365910101E-2</v>
      </c>
    </row>
    <row r="20" spans="1:8">
      <c r="A20" s="37">
        <v>19</v>
      </c>
      <c r="B20" s="37">
        <v>33</v>
      </c>
      <c r="C20" s="37">
        <v>69757.216</v>
      </c>
      <c r="D20" s="37">
        <v>763832.86834198597</v>
      </c>
      <c r="E20" s="37">
        <v>604381.92254324595</v>
      </c>
      <c r="F20" s="37">
        <v>159445.33225891701</v>
      </c>
      <c r="G20" s="37">
        <v>604381.92254324595</v>
      </c>
      <c r="H20" s="37">
        <v>0.208745277491067</v>
      </c>
    </row>
    <row r="21" spans="1:8">
      <c r="A21" s="37">
        <v>20</v>
      </c>
      <c r="B21" s="37">
        <v>34</v>
      </c>
      <c r="C21" s="37">
        <v>39366.042999999998</v>
      </c>
      <c r="D21" s="37">
        <v>211636.569141366</v>
      </c>
      <c r="E21" s="37">
        <v>155268.986842502</v>
      </c>
      <c r="F21" s="37">
        <v>56367.360076641402</v>
      </c>
      <c r="G21" s="37">
        <v>155268.986842502</v>
      </c>
      <c r="H21" s="37">
        <v>0.266340639957165</v>
      </c>
    </row>
    <row r="22" spans="1:8">
      <c r="A22" s="37">
        <v>21</v>
      </c>
      <c r="B22" s="37">
        <v>35</v>
      </c>
      <c r="C22" s="37">
        <v>33337.705000000002</v>
      </c>
      <c r="D22" s="37">
        <v>1014941.80083274</v>
      </c>
      <c r="E22" s="37">
        <v>954977.80627610604</v>
      </c>
      <c r="F22" s="37">
        <v>59946.033856637201</v>
      </c>
      <c r="G22" s="37">
        <v>954977.80627610604</v>
      </c>
      <c r="H22" s="37">
        <v>5.9064563749725997E-2</v>
      </c>
    </row>
    <row r="23" spans="1:8">
      <c r="A23" s="37">
        <v>22</v>
      </c>
      <c r="B23" s="37">
        <v>36</v>
      </c>
      <c r="C23" s="37">
        <v>174006.59700000001</v>
      </c>
      <c r="D23" s="37">
        <v>795254.72561238904</v>
      </c>
      <c r="E23" s="37">
        <v>674407.19044222101</v>
      </c>
      <c r="F23" s="37">
        <v>120837.233770169</v>
      </c>
      <c r="G23" s="37">
        <v>674407.19044222101</v>
      </c>
      <c r="H23" s="37">
        <v>0.151949803219112</v>
      </c>
    </row>
    <row r="24" spans="1:8">
      <c r="A24" s="37">
        <v>23</v>
      </c>
      <c r="B24" s="37">
        <v>37</v>
      </c>
      <c r="C24" s="37">
        <v>148766.37599999999</v>
      </c>
      <c r="D24" s="37">
        <v>1023680.74366372</v>
      </c>
      <c r="E24" s="37">
        <v>899871.42674613895</v>
      </c>
      <c r="F24" s="37">
        <v>123806.110811383</v>
      </c>
      <c r="G24" s="37">
        <v>899871.42674613895</v>
      </c>
      <c r="H24" s="37">
        <v>0.120942490451419</v>
      </c>
    </row>
    <row r="25" spans="1:8">
      <c r="A25" s="37">
        <v>24</v>
      </c>
      <c r="B25" s="37">
        <v>38</v>
      </c>
      <c r="C25" s="37">
        <v>182013.451</v>
      </c>
      <c r="D25" s="37">
        <v>814282.22000708</v>
      </c>
      <c r="E25" s="37">
        <v>793950.50812566397</v>
      </c>
      <c r="F25" s="37">
        <v>20320.790515929199</v>
      </c>
      <c r="G25" s="37">
        <v>793950.50812566397</v>
      </c>
      <c r="H25" s="37">
        <v>2.4955798576996799E-2</v>
      </c>
    </row>
    <row r="26" spans="1:8">
      <c r="A26" s="37">
        <v>25</v>
      </c>
      <c r="B26" s="37">
        <v>39</v>
      </c>
      <c r="C26" s="37">
        <v>57362.375999999997</v>
      </c>
      <c r="D26" s="37">
        <v>113211.51031868201</v>
      </c>
      <c r="E26" s="37">
        <v>86367.521176377093</v>
      </c>
      <c r="F26" s="37">
        <v>26843.749826065901</v>
      </c>
      <c r="G26" s="37">
        <v>86367.521176377093</v>
      </c>
      <c r="H26" s="37">
        <v>0.237111990602832</v>
      </c>
    </row>
    <row r="27" spans="1:8">
      <c r="A27" s="37">
        <v>26</v>
      </c>
      <c r="B27" s="37">
        <v>42</v>
      </c>
      <c r="C27" s="37">
        <v>7872.7790000000005</v>
      </c>
      <c r="D27" s="37">
        <v>161356.01740000001</v>
      </c>
      <c r="E27" s="37">
        <v>137570.26740000001</v>
      </c>
      <c r="F27" s="37">
        <v>23785.440299999998</v>
      </c>
      <c r="G27" s="37">
        <v>137570.26740000001</v>
      </c>
      <c r="H27" s="37">
        <v>0.14740997166473299</v>
      </c>
    </row>
    <row r="28" spans="1:8">
      <c r="A28" s="37">
        <v>27</v>
      </c>
      <c r="B28" s="37">
        <v>75</v>
      </c>
      <c r="C28" s="37">
        <v>84</v>
      </c>
      <c r="D28" s="37">
        <v>46151.282051282098</v>
      </c>
      <c r="E28" s="37">
        <v>42885.115384615397</v>
      </c>
      <c r="F28" s="37">
        <v>3266.1666666666702</v>
      </c>
      <c r="G28" s="37">
        <v>42885.115384615397</v>
      </c>
      <c r="H28" s="37">
        <v>7.0770876159786694E-2</v>
      </c>
    </row>
    <row r="29" spans="1:8">
      <c r="A29" s="37">
        <v>28</v>
      </c>
      <c r="B29" s="37">
        <v>76</v>
      </c>
      <c r="C29" s="37">
        <v>1821</v>
      </c>
      <c r="D29" s="37">
        <v>354345.941318803</v>
      </c>
      <c r="E29" s="37">
        <v>338340.85009999998</v>
      </c>
      <c r="F29" s="37">
        <v>15876.8860905983</v>
      </c>
      <c r="G29" s="37">
        <v>338340.85009999998</v>
      </c>
      <c r="H29" s="37">
        <v>4.4822391620884902E-2</v>
      </c>
    </row>
    <row r="30" spans="1:8">
      <c r="A30" s="37">
        <v>29</v>
      </c>
      <c r="B30" s="37">
        <v>99</v>
      </c>
      <c r="C30" s="37">
        <v>12</v>
      </c>
      <c r="D30" s="37">
        <v>5308.7103093563301</v>
      </c>
      <c r="E30" s="37">
        <v>4901.5795476892799</v>
      </c>
      <c r="F30" s="37">
        <v>407.13076166704502</v>
      </c>
      <c r="G30" s="37">
        <v>4901.5795476892799</v>
      </c>
      <c r="H30" s="37">
        <v>7.6691086524253896E-2</v>
      </c>
    </row>
    <row r="31" spans="1:8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68</v>
      </c>
      <c r="D34" s="34">
        <v>100028.2</v>
      </c>
      <c r="E34" s="34">
        <v>104223.59</v>
      </c>
      <c r="F34" s="30"/>
      <c r="G34" s="30"/>
      <c r="H34" s="30"/>
    </row>
    <row r="35" spans="1:8">
      <c r="A35" s="30"/>
      <c r="B35" s="33">
        <v>71</v>
      </c>
      <c r="C35" s="34">
        <v>70</v>
      </c>
      <c r="D35" s="34">
        <v>138565.04</v>
      </c>
      <c r="E35" s="34">
        <v>145407.79999999999</v>
      </c>
      <c r="F35" s="30"/>
      <c r="G35" s="30"/>
      <c r="H35" s="30"/>
    </row>
    <row r="36" spans="1:8">
      <c r="A36" s="30"/>
      <c r="B36" s="33">
        <v>72</v>
      </c>
      <c r="C36" s="34">
        <v>328</v>
      </c>
      <c r="D36" s="34">
        <v>906442.01</v>
      </c>
      <c r="E36" s="34">
        <v>932587.34</v>
      </c>
      <c r="F36" s="30"/>
      <c r="G36" s="30"/>
      <c r="H36" s="30"/>
    </row>
    <row r="37" spans="1:8">
      <c r="A37" s="30"/>
      <c r="B37" s="33">
        <v>73</v>
      </c>
      <c r="C37" s="34">
        <v>113</v>
      </c>
      <c r="D37" s="34">
        <v>166847.21</v>
      </c>
      <c r="E37" s="34">
        <v>180824.98</v>
      </c>
      <c r="F37" s="30"/>
      <c r="G37" s="30"/>
      <c r="H37" s="30"/>
    </row>
    <row r="38" spans="1:8">
      <c r="A38" s="30"/>
      <c r="B38" s="33">
        <v>77</v>
      </c>
      <c r="C38" s="34">
        <v>26</v>
      </c>
      <c r="D38" s="34">
        <v>36027.4</v>
      </c>
      <c r="E38" s="34">
        <v>42049.86</v>
      </c>
      <c r="F38" s="30"/>
      <c r="G38" s="30"/>
      <c r="H38" s="30"/>
    </row>
    <row r="39" spans="1:8">
      <c r="A39" s="30"/>
      <c r="B39" s="33">
        <v>78</v>
      </c>
      <c r="C39" s="34">
        <v>45</v>
      </c>
      <c r="D39" s="34">
        <v>61500.87</v>
      </c>
      <c r="E39" s="34">
        <v>52881.99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2016-07-28T00:57:45Z</dcterms:modified>
</cp:coreProperties>
</file>