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  <fileRecoveryPr repairLoad="1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<sst xmlns="http://schemas.openxmlformats.org/spreadsheetml/2006/main" count="120" uniqueCount="79">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</sst>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25080700.493799999</v>
      </c>
      <c r="F3" s="25">
        <f>RA!I7</f>
        <v>1340431.8544000001</v>
      </c>
      <c r="G3" s="16">
        <f>SUM(G4:G42)</f>
        <v>23740268.639400005</v>
      </c>
      <c r="H3" s="27">
        <f>RA!J7</f>
        <v>5.3444753456202596</v>
      </c>
      <c r="I3" s="20">
        <f>SUM(I4:I42)</f>
        <v>25080704.110311337</v>
      </c>
      <c r="J3" s="21">
        <f>SUM(J4:J42)</f>
        <v>23740269.566228315</v>
      </c>
      <c r="K3" s="22">
        <f>E3-I3</f>
        <v>-3.6165113374590874</v>
      </c>
      <c r="L3" s="22">
        <f>G3-J3</f>
        <v>-0.92682830989360809</v>
      </c>
    </row>
    <row r="4" spans="1:13">
      <c r="A4" s="70">
        <f>RA!A8</f>
        <v>42580</v>
      </c>
      <c r="B4" s="12">
        <v>12</v>
      </c>
      <c r="C4" s="65" t="s">
        <v>6</v>
      </c>
      <c r="D4" s="65"/>
      <c r="E4" s="15">
        <f>VLOOKUP(C4,RA!B8:D35,3,0)</f>
        <v>722460.46600000001</v>
      </c>
      <c r="F4" s="25">
        <f>VLOOKUP(C4,RA!B8:I38,8,0)</f>
        <v>132219.7243</v>
      </c>
      <c r="G4" s="16">
        <f t="shared" ref="G4:G42" si="0">E4-F4</f>
        <v>590240.74170000001</v>
      </c>
      <c r="H4" s="27">
        <f>RA!J8</f>
        <v>18.301309278838801</v>
      </c>
      <c r="I4" s="20">
        <f>VLOOKUP(B4,RMS!B:D,3,FALSE)</f>
        <v>722461.042652137</v>
      </c>
      <c r="J4" s="21">
        <f>VLOOKUP(B4,RMS!B:E,4,FALSE)</f>
        <v>590240.75166837603</v>
      </c>
      <c r="K4" s="22">
        <f t="shared" ref="K4:K42" si="1">E4-I4</f>
        <v>-0.57665213698055595</v>
      </c>
      <c r="L4" s="22">
        <f t="shared" ref="L4:L42" si="2">G4-J4</f>
        <v>-9.9683760199695826E-3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88571.739199999996</v>
      </c>
      <c r="F5" s="25">
        <f>VLOOKUP(C5,RA!B9:I39,8,0)</f>
        <v>18896.2209</v>
      </c>
      <c r="G5" s="16">
        <f t="shared" si="0"/>
        <v>69675.518299999996</v>
      </c>
      <c r="H5" s="27">
        <f>RA!J9</f>
        <v>21.334368129919302</v>
      </c>
      <c r="I5" s="20">
        <f>VLOOKUP(B5,RMS!B:D,3,FALSE)</f>
        <v>88571.773925640999</v>
      </c>
      <c r="J5" s="21">
        <f>VLOOKUP(B5,RMS!B:E,4,FALSE)</f>
        <v>69675.508272649604</v>
      </c>
      <c r="K5" s="22">
        <f t="shared" si="1"/>
        <v>-3.472564100229647E-2</v>
      </c>
      <c r="L5" s="22">
        <f t="shared" si="2"/>
        <v>1.0027350392192602E-2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153444.413</v>
      </c>
      <c r="F6" s="25">
        <f>VLOOKUP(C6,RA!B10:I40,8,0)</f>
        <v>39517.650699999998</v>
      </c>
      <c r="G6" s="16">
        <f t="shared" si="0"/>
        <v>113926.7623</v>
      </c>
      <c r="H6" s="27">
        <f>RA!J10</f>
        <v>25.753724053804401</v>
      </c>
      <c r="I6" s="20">
        <f>VLOOKUP(B6,RMS!B:D,3,FALSE)</f>
        <v>153446.77444141099</v>
      </c>
      <c r="J6" s="21">
        <f>VLOOKUP(B6,RMS!B:E,4,FALSE)</f>
        <v>113926.762827907</v>
      </c>
      <c r="K6" s="22">
        <f>E6-I6</f>
        <v>-2.3614414109906647</v>
      </c>
      <c r="L6" s="22">
        <f t="shared" si="2"/>
        <v>-5.2790700283367187E-4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54091.7</v>
      </c>
      <c r="F7" s="25">
        <f>VLOOKUP(C7,RA!B11:I41,8,0)</f>
        <v>6388.8094000000001</v>
      </c>
      <c r="G7" s="16">
        <f t="shared" si="0"/>
        <v>47702.890599999999</v>
      </c>
      <c r="H7" s="27">
        <f>RA!J11</f>
        <v>11.8110715692056</v>
      </c>
      <c r="I7" s="20">
        <f>VLOOKUP(B7,RMS!B:D,3,FALSE)</f>
        <v>54091.765347507797</v>
      </c>
      <c r="J7" s="21">
        <f>VLOOKUP(B7,RMS!B:E,4,FALSE)</f>
        <v>47702.889982792498</v>
      </c>
      <c r="K7" s="22">
        <f t="shared" si="1"/>
        <v>-6.5347507799742743E-2</v>
      </c>
      <c r="L7" s="22">
        <f t="shared" si="2"/>
        <v>6.1720750090898946E-4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239409.23319999999</v>
      </c>
      <c r="F8" s="25">
        <f>VLOOKUP(C8,RA!B12:I42,8,0)</f>
        <v>47354.593099999998</v>
      </c>
      <c r="G8" s="16">
        <f t="shared" si="0"/>
        <v>192054.64009999999</v>
      </c>
      <c r="H8" s="27">
        <f>RA!J12</f>
        <v>19.779768919956599</v>
      </c>
      <c r="I8" s="20">
        <f>VLOOKUP(B8,RMS!B:D,3,FALSE)</f>
        <v>239409.228223932</v>
      </c>
      <c r="J8" s="21">
        <f>VLOOKUP(B8,RMS!B:E,4,FALSE)</f>
        <v>192054.637333333</v>
      </c>
      <c r="K8" s="22">
        <f t="shared" si="1"/>
        <v>4.9760679830797017E-3</v>
      </c>
      <c r="L8" s="22">
        <f t="shared" si="2"/>
        <v>2.7666669921018183E-3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286726.07929999998</v>
      </c>
      <c r="F9" s="25">
        <f>VLOOKUP(C9,RA!B13:I43,8,0)</f>
        <v>68412.039799999999</v>
      </c>
      <c r="G9" s="16">
        <f t="shared" si="0"/>
        <v>218314.03949999998</v>
      </c>
      <c r="H9" s="27">
        <f>RA!J13</f>
        <v>23.859720039076301</v>
      </c>
      <c r="I9" s="20">
        <f>VLOOKUP(B9,RMS!B:D,3,FALSE)</f>
        <v>286726.218283761</v>
      </c>
      <c r="J9" s="21">
        <f>VLOOKUP(B9,RMS!B:E,4,FALSE)</f>
        <v>218314.03911282</v>
      </c>
      <c r="K9" s="22">
        <f t="shared" si="1"/>
        <v>-0.13898376101860777</v>
      </c>
      <c r="L9" s="22">
        <f t="shared" si="2"/>
        <v>3.8717998540960252E-4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123774.87880000001</v>
      </c>
      <c r="F10" s="25">
        <f>VLOOKUP(C10,RA!B14:I43,8,0)</f>
        <v>24919.780500000001</v>
      </c>
      <c r="G10" s="16">
        <f t="shared" si="0"/>
        <v>98855.098300000012</v>
      </c>
      <c r="H10" s="27">
        <f>RA!J14</f>
        <v>20.133148779136601</v>
      </c>
      <c r="I10" s="20">
        <f>VLOOKUP(B10,RMS!B:D,3,FALSE)</f>
        <v>123774.901335897</v>
      </c>
      <c r="J10" s="21">
        <f>VLOOKUP(B10,RMS!B:E,4,FALSE)</f>
        <v>98855.102098290605</v>
      </c>
      <c r="K10" s="22">
        <f t="shared" si="1"/>
        <v>-2.2535896991030313E-2</v>
      </c>
      <c r="L10" s="22">
        <f t="shared" si="2"/>
        <v>-3.798290592385456E-3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122535.5711</v>
      </c>
      <c r="F11" s="25">
        <f>VLOOKUP(C11,RA!B15:I44,8,0)</f>
        <v>5199.5932000000003</v>
      </c>
      <c r="G11" s="16">
        <f t="shared" si="0"/>
        <v>117335.9779</v>
      </c>
      <c r="H11" s="27">
        <f>RA!J15</f>
        <v>4.2433337138949403</v>
      </c>
      <c r="I11" s="20">
        <f>VLOOKUP(B11,RMS!B:D,3,FALSE)</f>
        <v>122535.672504274</v>
      </c>
      <c r="J11" s="21">
        <f>VLOOKUP(B11,RMS!B:E,4,FALSE)</f>
        <v>117335.976637607</v>
      </c>
      <c r="K11" s="22">
        <f t="shared" si="1"/>
        <v>-0.1014042739989236</v>
      </c>
      <c r="L11" s="22">
        <f t="shared" si="2"/>
        <v>1.2623929942492396E-3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1173392.0216999999</v>
      </c>
      <c r="F12" s="25">
        <f>VLOOKUP(C12,RA!B16:I45,8,0)</f>
        <v>30923.590400000001</v>
      </c>
      <c r="G12" s="16">
        <f t="shared" si="0"/>
        <v>1142468.4312999998</v>
      </c>
      <c r="H12" s="27">
        <f>RA!J16</f>
        <v>2.63540145391462</v>
      </c>
      <c r="I12" s="20">
        <f>VLOOKUP(B12,RMS!B:D,3,FALSE)</f>
        <v>1173390.8063422199</v>
      </c>
      <c r="J12" s="21">
        <f>VLOOKUP(B12,RMS!B:E,4,FALSE)</f>
        <v>1142468.4308666701</v>
      </c>
      <c r="K12" s="22">
        <f t="shared" si="1"/>
        <v>1.2153577799908817</v>
      </c>
      <c r="L12" s="22">
        <f t="shared" si="2"/>
        <v>4.3332972563803196E-4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571772.45389999996</v>
      </c>
      <c r="F13" s="25">
        <f>VLOOKUP(C13,RA!B17:I46,8,0)</f>
        <v>58044.27</v>
      </c>
      <c r="G13" s="16">
        <f t="shared" si="0"/>
        <v>513728.18389999995</v>
      </c>
      <c r="H13" s="27">
        <f>RA!J17</f>
        <v>10.151638051831</v>
      </c>
      <c r="I13" s="20">
        <f>VLOOKUP(B13,RMS!B:D,3,FALSE)</f>
        <v>571772.46293247899</v>
      </c>
      <c r="J13" s="21">
        <f>VLOOKUP(B13,RMS!B:E,4,FALSE)</f>
        <v>513728.18338974298</v>
      </c>
      <c r="K13" s="22">
        <f t="shared" si="1"/>
        <v>-9.0324790216982365E-3</v>
      </c>
      <c r="L13" s="22">
        <f t="shared" si="2"/>
        <v>5.1025697030127048E-4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2201499.7085000002</v>
      </c>
      <c r="F14" s="25">
        <f>VLOOKUP(C14,RA!B18:I47,8,0)</f>
        <v>255511.80729999999</v>
      </c>
      <c r="G14" s="16">
        <f t="shared" si="0"/>
        <v>1945987.9012000002</v>
      </c>
      <c r="H14" s="27">
        <f>RA!J18</f>
        <v>11.606261236986199</v>
      </c>
      <c r="I14" s="20">
        <f>VLOOKUP(B14,RMS!B:D,3,FALSE)</f>
        <v>2201498.9654487199</v>
      </c>
      <c r="J14" s="21">
        <f>VLOOKUP(B14,RMS!B:E,4,FALSE)</f>
        <v>1945987.8834812001</v>
      </c>
      <c r="K14" s="22">
        <f t="shared" si="1"/>
        <v>0.74305128026753664</v>
      </c>
      <c r="L14" s="22">
        <f t="shared" si="2"/>
        <v>1.771880011074245E-2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653766.48010000004</v>
      </c>
      <c r="F15" s="25">
        <f>VLOOKUP(C15,RA!B19:I48,8,0)</f>
        <v>5976.5532000000003</v>
      </c>
      <c r="G15" s="16">
        <f t="shared" si="0"/>
        <v>647789.92690000008</v>
      </c>
      <c r="H15" s="27">
        <f>RA!J19</f>
        <v>0.91417247318734196</v>
      </c>
      <c r="I15" s="20">
        <f>VLOOKUP(B15,RMS!B:D,3,FALSE)</f>
        <v>653766.50446324795</v>
      </c>
      <c r="J15" s="21">
        <f>VLOOKUP(B15,RMS!B:E,4,FALSE)</f>
        <v>647789.92583675205</v>
      </c>
      <c r="K15" s="22">
        <f t="shared" si="1"/>
        <v>-2.4363247910514474E-2</v>
      </c>
      <c r="L15" s="22">
        <f t="shared" si="2"/>
        <v>1.0632480261847377E-3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1308658.0907999999</v>
      </c>
      <c r="F16" s="25">
        <f>VLOOKUP(C16,RA!B20:I49,8,0)</f>
        <v>64160.309000000001</v>
      </c>
      <c r="G16" s="16">
        <f t="shared" si="0"/>
        <v>1244497.7818</v>
      </c>
      <c r="H16" s="27">
        <f>RA!J20</f>
        <v>4.9027556892861099</v>
      </c>
      <c r="I16" s="20">
        <f>VLOOKUP(B16,RMS!B:D,3,FALSE)</f>
        <v>1308658.04127917</v>
      </c>
      <c r="J16" s="21">
        <f>VLOOKUP(B16,RMS!B:E,4,FALSE)</f>
        <v>1244497.7818</v>
      </c>
      <c r="K16" s="22">
        <f t="shared" si="1"/>
        <v>4.9520829925313592E-2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449717.88050000003</v>
      </c>
      <c r="F17" s="25">
        <f>VLOOKUP(C17,RA!B21:I50,8,0)</f>
        <v>103874.3652</v>
      </c>
      <c r="G17" s="16">
        <f t="shared" si="0"/>
        <v>345843.51530000003</v>
      </c>
      <c r="H17" s="27">
        <f>RA!J21</f>
        <v>23.097672942092402</v>
      </c>
      <c r="I17" s="20">
        <f>VLOOKUP(B17,RMS!B:D,3,FALSE)</f>
        <v>449717.76332995202</v>
      </c>
      <c r="J17" s="21">
        <f>VLOOKUP(B17,RMS!B:E,4,FALSE)</f>
        <v>345843.51518125698</v>
      </c>
      <c r="K17" s="22">
        <f t="shared" si="1"/>
        <v>0.11717004800448194</v>
      </c>
      <c r="L17" s="22">
        <f t="shared" si="2"/>
        <v>1.1874304618686438E-4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1522252.6340000001</v>
      </c>
      <c r="F18" s="25">
        <f>VLOOKUP(C18,RA!B22:I51,8,0)</f>
        <v>78249.788100000005</v>
      </c>
      <c r="G18" s="16">
        <f t="shared" si="0"/>
        <v>1444002.8459000001</v>
      </c>
      <c r="H18" s="27">
        <f>RA!J22</f>
        <v>5.1403943308926499</v>
      </c>
      <c r="I18" s="20">
        <f>VLOOKUP(B18,RMS!B:D,3,FALSE)</f>
        <v>1522254.0449989501</v>
      </c>
      <c r="J18" s="21">
        <f>VLOOKUP(B18,RMS!B:E,4,FALSE)</f>
        <v>1444002.84397833</v>
      </c>
      <c r="K18" s="22">
        <f t="shared" si="1"/>
        <v>-1.4109989500138909</v>
      </c>
      <c r="L18" s="22">
        <f t="shared" si="2"/>
        <v>1.9216700457036495E-3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3232759.2429</v>
      </c>
      <c r="F19" s="25">
        <f>VLOOKUP(C19,RA!B23:I52,8,0)</f>
        <v>278363.40100000001</v>
      </c>
      <c r="G19" s="16">
        <f t="shared" si="0"/>
        <v>2954395.8418999999</v>
      </c>
      <c r="H19" s="27">
        <f>RA!J23</f>
        <v>8.6107062136272603</v>
      </c>
      <c r="I19" s="20">
        <f>VLOOKUP(B19,RMS!B:D,3,FALSE)</f>
        <v>3232760.2553393198</v>
      </c>
      <c r="J19" s="21">
        <f>VLOOKUP(B19,RMS!B:E,4,FALSE)</f>
        <v>2954395.8677589698</v>
      </c>
      <c r="K19" s="22">
        <f t="shared" si="1"/>
        <v>-1.0124393198639154</v>
      </c>
      <c r="L19" s="22">
        <f t="shared" si="2"/>
        <v>-2.5858969893306494E-2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316324.70970000001</v>
      </c>
      <c r="F20" s="25">
        <f>VLOOKUP(C20,RA!B24:I53,8,0)</f>
        <v>43061.540800000002</v>
      </c>
      <c r="G20" s="16">
        <f t="shared" si="0"/>
        <v>273263.16889999999</v>
      </c>
      <c r="H20" s="27">
        <f>RA!J24</f>
        <v>13.6130815834271</v>
      </c>
      <c r="I20" s="20">
        <f>VLOOKUP(B20,RMS!B:D,3,FALSE)</f>
        <v>316324.74146208301</v>
      </c>
      <c r="J20" s="21">
        <f>VLOOKUP(B20,RMS!B:E,4,FALSE)</f>
        <v>273263.16277879698</v>
      </c>
      <c r="K20" s="22">
        <f t="shared" si="1"/>
        <v>-3.1762083002831787E-2</v>
      </c>
      <c r="L20" s="22">
        <f t="shared" si="2"/>
        <v>6.1212030122987926E-3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310340.52889999998</v>
      </c>
      <c r="F21" s="25">
        <f>VLOOKUP(C21,RA!B25:I54,8,0)</f>
        <v>21653.713500000002</v>
      </c>
      <c r="G21" s="16">
        <f t="shared" si="0"/>
        <v>288686.81539999996</v>
      </c>
      <c r="H21" s="27">
        <f>RA!J25</f>
        <v>6.97740432960898</v>
      </c>
      <c r="I21" s="20">
        <f>VLOOKUP(B21,RMS!B:D,3,FALSE)</f>
        <v>310340.51041343302</v>
      </c>
      <c r="J21" s="21">
        <f>VLOOKUP(B21,RMS!B:E,4,FALSE)</f>
        <v>288686.80690086301</v>
      </c>
      <c r="K21" s="22">
        <f t="shared" si="1"/>
        <v>1.8486566958017647E-2</v>
      </c>
      <c r="L21" s="22">
        <f t="shared" si="2"/>
        <v>8.4991369512863457E-3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875500.74340000004</v>
      </c>
      <c r="F22" s="25">
        <f>VLOOKUP(C22,RA!B26:I55,8,0)</f>
        <v>158449.11410000001</v>
      </c>
      <c r="G22" s="16">
        <f t="shared" si="0"/>
        <v>717051.62930000003</v>
      </c>
      <c r="H22" s="27">
        <f>RA!J26</f>
        <v>18.098113027827299</v>
      </c>
      <c r="I22" s="20">
        <f>VLOOKUP(B22,RMS!B:D,3,FALSE)</f>
        <v>875500.529563074</v>
      </c>
      <c r="J22" s="21">
        <f>VLOOKUP(B22,RMS!B:E,4,FALSE)</f>
        <v>717051.57063519198</v>
      </c>
      <c r="K22" s="22">
        <f t="shared" si="1"/>
        <v>0.21383692603558302</v>
      </c>
      <c r="L22" s="22">
        <f t="shared" si="2"/>
        <v>5.8664808049798012E-2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220388.1537</v>
      </c>
      <c r="F23" s="25">
        <f>VLOOKUP(C23,RA!B27:I56,8,0)</f>
        <v>57897.091999999997</v>
      </c>
      <c r="G23" s="16">
        <f t="shared" si="0"/>
        <v>162491.06169999999</v>
      </c>
      <c r="H23" s="27">
        <f>RA!J27</f>
        <v>26.2705100197044</v>
      </c>
      <c r="I23" s="20">
        <f>VLOOKUP(B23,RMS!B:D,3,FALSE)</f>
        <v>220387.960393646</v>
      </c>
      <c r="J23" s="21">
        <f>VLOOKUP(B23,RMS!B:E,4,FALSE)</f>
        <v>162491.070467924</v>
      </c>
      <c r="K23" s="22">
        <f t="shared" si="1"/>
        <v>0.19330635399091989</v>
      </c>
      <c r="L23" s="22">
        <f t="shared" si="2"/>
        <v>-8.7679240095894784E-3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1038385.858</v>
      </c>
      <c r="F24" s="25">
        <f>VLOOKUP(C24,RA!B28:I57,8,0)</f>
        <v>54240.183900000004</v>
      </c>
      <c r="G24" s="16">
        <f t="shared" si="0"/>
        <v>984145.67409999995</v>
      </c>
      <c r="H24" s="27">
        <f>RA!J28</f>
        <v>5.2235094962165798</v>
      </c>
      <c r="I24" s="20">
        <f>VLOOKUP(B24,RMS!B:D,3,FALSE)</f>
        <v>1038385.99917788</v>
      </c>
      <c r="J24" s="21">
        <f>VLOOKUP(B24,RMS!B:E,4,FALSE)</f>
        <v>984145.67284955701</v>
      </c>
      <c r="K24" s="22">
        <f t="shared" si="1"/>
        <v>-0.14117787999566644</v>
      </c>
      <c r="L24" s="22">
        <f t="shared" si="2"/>
        <v>1.2504429323598742E-3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823321.41040000005</v>
      </c>
      <c r="F25" s="25">
        <f>VLOOKUP(C25,RA!B29:I58,8,0)</f>
        <v>117180.2513</v>
      </c>
      <c r="G25" s="16">
        <f t="shared" si="0"/>
        <v>706141.15910000005</v>
      </c>
      <c r="H25" s="27">
        <f>RA!J29</f>
        <v>14.2326252930881</v>
      </c>
      <c r="I25" s="20">
        <f>VLOOKUP(B25,RMS!B:D,3,FALSE)</f>
        <v>823321.42592389404</v>
      </c>
      <c r="J25" s="21">
        <f>VLOOKUP(B25,RMS!B:E,4,FALSE)</f>
        <v>706141.140007018</v>
      </c>
      <c r="K25" s="22">
        <f t="shared" si="1"/>
        <v>-1.5523893991485238E-2</v>
      </c>
      <c r="L25" s="22">
        <f t="shared" si="2"/>
        <v>1.9092982052825391E-2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1262523.2997000001</v>
      </c>
      <c r="F26" s="25">
        <f>VLOOKUP(C26,RA!B30:I59,8,0)</f>
        <v>116369.03879999999</v>
      </c>
      <c r="G26" s="16">
        <f t="shared" si="0"/>
        <v>1146154.2609000001</v>
      </c>
      <c r="H26" s="27">
        <f>RA!J30</f>
        <v>9.2171795029566201</v>
      </c>
      <c r="I26" s="20">
        <f>VLOOKUP(B26,RMS!B:D,3,FALSE)</f>
        <v>1262523.2514584099</v>
      </c>
      <c r="J26" s="21">
        <f>VLOOKUP(B26,RMS!B:E,4,FALSE)</f>
        <v>1146154.24610332</v>
      </c>
      <c r="K26" s="22">
        <f t="shared" si="1"/>
        <v>4.8241590149700642E-2</v>
      </c>
      <c r="L26" s="22">
        <f t="shared" si="2"/>
        <v>1.4796680072322488E-2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3159417.3062</v>
      </c>
      <c r="F27" s="25">
        <f>VLOOKUP(C27,RA!B31:I60,8,0)</f>
        <v>-162431.3988</v>
      </c>
      <c r="G27" s="16">
        <f t="shared" si="0"/>
        <v>3321848.7050000001</v>
      </c>
      <c r="H27" s="27">
        <f>RA!J31</f>
        <v>-5.1411821566352298</v>
      </c>
      <c r="I27" s="20">
        <f>VLOOKUP(B27,RMS!B:D,3,FALSE)</f>
        <v>3159417.6597345099</v>
      </c>
      <c r="J27" s="21">
        <f>VLOOKUP(B27,RMS!B:E,4,FALSE)</f>
        <v>3321849.7321663699</v>
      </c>
      <c r="K27" s="22">
        <f t="shared" si="1"/>
        <v>-0.35353450989350677</v>
      </c>
      <c r="L27" s="22">
        <f t="shared" si="2"/>
        <v>-1.0271663698367774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118004.73789999999</v>
      </c>
      <c r="F28" s="25">
        <f>VLOOKUP(C28,RA!B32:I61,8,0)</f>
        <v>26586.323499999999</v>
      </c>
      <c r="G28" s="16">
        <f t="shared" si="0"/>
        <v>91418.414399999994</v>
      </c>
      <c r="H28" s="27">
        <f>RA!J32</f>
        <v>22.529878014330102</v>
      </c>
      <c r="I28" s="20">
        <f>VLOOKUP(B28,RMS!B:D,3,FALSE)</f>
        <v>118004.662893457</v>
      </c>
      <c r="J28" s="21">
        <f>VLOOKUP(B28,RMS!B:E,4,FALSE)</f>
        <v>91418.427275455702</v>
      </c>
      <c r="K28" s="22">
        <f t="shared" si="1"/>
        <v>7.5006542989285663E-2</v>
      </c>
      <c r="L28" s="22">
        <f t="shared" si="2"/>
        <v>-1.2875455708126538E-2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0.4274</v>
      </c>
      <c r="F29" s="25">
        <f>VLOOKUP(C29,RA!B33:I62,8,0)</f>
        <v>6.7000000000000002E-3</v>
      </c>
      <c r="G29" s="16">
        <f t="shared" si="0"/>
        <v>0.42070000000000002</v>
      </c>
      <c r="H29" s="27">
        <f>RA!J33</f>
        <v>1.56761815629387</v>
      </c>
      <c r="I29" s="20">
        <f>VLOOKUP(B29,RMS!B:D,3,FALSE)</f>
        <v>0.4274</v>
      </c>
      <c r="J29" s="21">
        <f>VLOOKUP(B29,RMS!B:E,4,FALSE)</f>
        <v>0.42070000000000002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205383.85939999999</v>
      </c>
      <c r="F30" s="25">
        <f>VLOOKUP(C30,RA!B34:I64,8,0)</f>
        <v>24552.640899999999</v>
      </c>
      <c r="G30" s="16">
        <f t="shared" si="0"/>
        <v>180831.21849999999</v>
      </c>
      <c r="H30" s="27">
        <f>RA!J34</f>
        <v>11.9545133545192</v>
      </c>
      <c r="I30" s="20">
        <f>VLOOKUP(B30,RMS!B:D,3,FALSE)</f>
        <v>205383.85980000001</v>
      </c>
      <c r="J30" s="21">
        <f>VLOOKUP(B30,RMS!B:E,4,FALSE)</f>
        <v>180831.2046</v>
      </c>
      <c r="K30" s="22">
        <f t="shared" si="1"/>
        <v>-4.0000001899898052E-4</v>
      </c>
      <c r="L30" s="22">
        <f t="shared" si="2"/>
        <v>1.3899999990826473E-2</v>
      </c>
      <c r="M30" s="32"/>
    </row>
    <row r="31" spans="1:13" s="36" customFormat="1" ht="12" thickBot="1">
      <c r="A31" s="70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205733.38</v>
      </c>
      <c r="F32" s="25">
        <f>VLOOKUP(C32,RA!B34:I65,8,0)</f>
        <v>-3235.28</v>
      </c>
      <c r="G32" s="16">
        <f t="shared" si="0"/>
        <v>208968.66</v>
      </c>
      <c r="H32" s="27">
        <f>RA!J34</f>
        <v>11.9545133545192</v>
      </c>
      <c r="I32" s="20">
        <f>VLOOKUP(B32,RMS!B:D,3,FALSE)</f>
        <v>205733.38</v>
      </c>
      <c r="J32" s="21">
        <f>VLOOKUP(B32,RMS!B:E,4,FALSE)</f>
        <v>208968.66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622345.43000000005</v>
      </c>
      <c r="F33" s="25">
        <f>VLOOKUP(C33,RA!B34:I65,8,0)</f>
        <v>-64664.75</v>
      </c>
      <c r="G33" s="16">
        <f t="shared" si="0"/>
        <v>687010.18</v>
      </c>
      <c r="H33" s="27">
        <f>RA!J34</f>
        <v>11.9545133545192</v>
      </c>
      <c r="I33" s="20">
        <f>VLOOKUP(B33,RMS!B:D,3,FALSE)</f>
        <v>622345.43000000005</v>
      </c>
      <c r="J33" s="21">
        <f>VLOOKUP(B33,RMS!B:E,4,FALSE)</f>
        <v>687010.18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1063990.6000000001</v>
      </c>
      <c r="F34" s="25">
        <f>VLOOKUP(C34,RA!B34:I66,8,0)</f>
        <v>-44525.74</v>
      </c>
      <c r="G34" s="16">
        <f t="shared" si="0"/>
        <v>1108516.3400000001</v>
      </c>
      <c r="H34" s="27">
        <f>RA!J35</f>
        <v>0</v>
      </c>
      <c r="I34" s="20">
        <f>VLOOKUP(B34,RMS!B:D,3,FALSE)</f>
        <v>1063990.6000000001</v>
      </c>
      <c r="J34" s="21">
        <f>VLOOKUP(B34,RMS!B:E,4,FALSE)</f>
        <v>1108516.3400000001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727289.16</v>
      </c>
      <c r="F35" s="25">
        <f>VLOOKUP(C35,RA!B34:I67,8,0)</f>
        <v>-171578.01</v>
      </c>
      <c r="G35" s="16">
        <f t="shared" si="0"/>
        <v>898867.17</v>
      </c>
      <c r="H35" s="27">
        <f>RA!J34</f>
        <v>11.9545133545192</v>
      </c>
      <c r="I35" s="20">
        <f>VLOOKUP(B35,RMS!B:D,3,FALSE)</f>
        <v>727289.16</v>
      </c>
      <c r="J35" s="21">
        <f>VLOOKUP(B35,RMS!B:E,4,FALSE)</f>
        <v>898867.17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68059.828800000003</v>
      </c>
      <c r="F37" s="25">
        <f>VLOOKUP(C37,RA!B8:I68,8,0)</f>
        <v>4904.7761</v>
      </c>
      <c r="G37" s="16">
        <f t="shared" si="0"/>
        <v>63155.0527</v>
      </c>
      <c r="H37" s="27">
        <f>RA!J35</f>
        <v>0</v>
      </c>
      <c r="I37" s="20">
        <f>VLOOKUP(B37,RMS!B:D,3,FALSE)</f>
        <v>68059.829059829106</v>
      </c>
      <c r="J37" s="21">
        <f>VLOOKUP(B37,RMS!B:E,4,FALSE)</f>
        <v>63155.051282051303</v>
      </c>
      <c r="K37" s="22">
        <f t="shared" si="1"/>
        <v>-2.5982910301536322E-4</v>
      </c>
      <c r="L37" s="22">
        <f t="shared" si="2"/>
        <v>1.4179486970533617E-3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671963.73400000005</v>
      </c>
      <c r="F38" s="25">
        <f>VLOOKUP(C38,RA!B8:I69,8,0)</f>
        <v>-11652.5051</v>
      </c>
      <c r="G38" s="16">
        <f t="shared" si="0"/>
        <v>683616.23910000001</v>
      </c>
      <c r="H38" s="27">
        <f>RA!J36</f>
        <v>-1.57255959144792</v>
      </c>
      <c r="I38" s="20">
        <f>VLOOKUP(B38,RMS!B:D,3,FALSE)</f>
        <v>671963.72878034203</v>
      </c>
      <c r="J38" s="21">
        <f>VLOOKUP(B38,RMS!B:E,4,FALSE)</f>
        <v>683616.23750683805</v>
      </c>
      <c r="K38" s="22">
        <f t="shared" si="1"/>
        <v>5.2196580218151212E-3</v>
      </c>
      <c r="L38" s="22">
        <f t="shared" si="2"/>
        <v>1.5931619564071298E-3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305588.89</v>
      </c>
      <c r="F39" s="25">
        <f>VLOOKUP(C39,RA!B9:I70,8,0)</f>
        <v>-64969.78</v>
      </c>
      <c r="G39" s="16">
        <f t="shared" si="0"/>
        <v>370558.67000000004</v>
      </c>
      <c r="H39" s="27">
        <f>RA!J37</f>
        <v>-10.390491659913099</v>
      </c>
      <c r="I39" s="20">
        <f>VLOOKUP(B39,RMS!B:D,3,FALSE)</f>
        <v>305588.89</v>
      </c>
      <c r="J39" s="21">
        <f>VLOOKUP(B39,RMS!B:E,4,FALSE)</f>
        <v>370558.67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163257.22</v>
      </c>
      <c r="F40" s="25">
        <f>VLOOKUP(C40,RA!B10:I71,8,0)</f>
        <v>19708.650000000001</v>
      </c>
      <c r="G40" s="16">
        <f t="shared" si="0"/>
        <v>143548.57</v>
      </c>
      <c r="H40" s="27">
        <f>RA!J38</f>
        <v>-4.1847869708623397</v>
      </c>
      <c r="I40" s="20">
        <f>VLOOKUP(B40,RMS!B:D,3,FALSE)</f>
        <v>163257.22</v>
      </c>
      <c r="J40" s="21">
        <f>VLOOKUP(B40,RMS!B:E,4,FALSE)</f>
        <v>143548.57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-23.591443326337998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18048.623299999999</v>
      </c>
      <c r="F42" s="25">
        <f>VLOOKUP(C42,RA!B8:I72,8,0)</f>
        <v>873.49059999999997</v>
      </c>
      <c r="G42" s="16">
        <f t="shared" si="0"/>
        <v>17175.132699999998</v>
      </c>
      <c r="H42" s="27">
        <f>RA!J39</f>
        <v>-23.591443326337998</v>
      </c>
      <c r="I42" s="20">
        <f>VLOOKUP(B42,RMS!B:D,3,FALSE)</f>
        <v>18048.623402163201</v>
      </c>
      <c r="J42" s="21">
        <f>VLOOKUP(B42,RMS!B:E,4,FALSE)</f>
        <v>17175.1327282354</v>
      </c>
      <c r="K42" s="22">
        <f t="shared" si="1"/>
        <v>-1.0216320151812397E-4</v>
      </c>
      <c r="L42" s="22">
        <f t="shared" si="2"/>
        <v>-2.8235401259735227E-5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25080700.493799999</v>
      </c>
      <c r="E7" s="53">
        <v>20658933.345899999</v>
      </c>
      <c r="F7" s="54">
        <v>121.40365658703099</v>
      </c>
      <c r="G7" s="53">
        <v>15928938.888699999</v>
      </c>
      <c r="H7" s="54">
        <v>57.453680179489403</v>
      </c>
      <c r="I7" s="53">
        <v>1340431.8544000001</v>
      </c>
      <c r="J7" s="54">
        <v>5.3444753456202596</v>
      </c>
      <c r="K7" s="53">
        <v>1822381.2215</v>
      </c>
      <c r="L7" s="54">
        <v>11.440694413064801</v>
      </c>
      <c r="M7" s="54">
        <v>-0.26446133301533298</v>
      </c>
      <c r="N7" s="53">
        <v>551184028.91779995</v>
      </c>
      <c r="O7" s="53">
        <v>4608930956.5141001</v>
      </c>
      <c r="P7" s="53">
        <v>1121299</v>
      </c>
      <c r="Q7" s="53">
        <v>1056831</v>
      </c>
      <c r="R7" s="54">
        <v>6.1001238608632704</v>
      </c>
      <c r="S7" s="53">
        <v>22.3675402312853</v>
      </c>
      <c r="T7" s="53">
        <v>18.4648019872619</v>
      </c>
      <c r="U7" s="55">
        <v>17.448222753455401</v>
      </c>
    </row>
    <row r="8" spans="1:23" ht="12" thickBot="1">
      <c r="A8" s="81">
        <v>42580</v>
      </c>
      <c r="B8" s="71" t="s">
        <v>6</v>
      </c>
      <c r="C8" s="72"/>
      <c r="D8" s="56">
        <v>722460.46600000001</v>
      </c>
      <c r="E8" s="56">
        <v>675170.55660000001</v>
      </c>
      <c r="F8" s="57">
        <v>107.004142721824</v>
      </c>
      <c r="G8" s="56">
        <v>502057.30979999999</v>
      </c>
      <c r="H8" s="57">
        <v>43.899999441856501</v>
      </c>
      <c r="I8" s="56">
        <v>132219.7243</v>
      </c>
      <c r="J8" s="57">
        <v>18.301309278838801</v>
      </c>
      <c r="K8" s="56">
        <v>129594.95389999999</v>
      </c>
      <c r="L8" s="57">
        <v>25.812781005344899</v>
      </c>
      <c r="M8" s="57">
        <v>2.0253646619800999E-2</v>
      </c>
      <c r="N8" s="56">
        <v>20608357.694499999</v>
      </c>
      <c r="O8" s="56">
        <v>165717425.26550001</v>
      </c>
      <c r="P8" s="56">
        <v>42458</v>
      </c>
      <c r="Q8" s="56">
        <v>41669</v>
      </c>
      <c r="R8" s="57">
        <v>1.893493964338</v>
      </c>
      <c r="S8" s="56">
        <v>17.015885486834001</v>
      </c>
      <c r="T8" s="56">
        <v>15.9784414432792</v>
      </c>
      <c r="U8" s="58">
        <v>6.0969148173780603</v>
      </c>
    </row>
    <row r="9" spans="1:23" ht="12" thickBot="1">
      <c r="A9" s="82"/>
      <c r="B9" s="71" t="s">
        <v>7</v>
      </c>
      <c r="C9" s="72"/>
      <c r="D9" s="56">
        <v>88571.739199999996</v>
      </c>
      <c r="E9" s="56">
        <v>124934.8671</v>
      </c>
      <c r="F9" s="57">
        <v>70.894331787382995</v>
      </c>
      <c r="G9" s="56">
        <v>89717.291200000007</v>
      </c>
      <c r="H9" s="57">
        <v>-1.2768463968069499</v>
      </c>
      <c r="I9" s="56">
        <v>18896.2209</v>
      </c>
      <c r="J9" s="57">
        <v>21.334368129919302</v>
      </c>
      <c r="K9" s="56">
        <v>19433.1394</v>
      </c>
      <c r="L9" s="57">
        <v>21.660417005546002</v>
      </c>
      <c r="M9" s="57">
        <v>-2.7629015001045001E-2</v>
      </c>
      <c r="N9" s="56">
        <v>2996562.9452</v>
      </c>
      <c r="O9" s="56">
        <v>23403974.020100001</v>
      </c>
      <c r="P9" s="56">
        <v>5290</v>
      </c>
      <c r="Q9" s="56">
        <v>5039</v>
      </c>
      <c r="R9" s="57">
        <v>4.9811470529867101</v>
      </c>
      <c r="S9" s="56">
        <v>16.743239924385598</v>
      </c>
      <c r="T9" s="56">
        <v>16.680071899186402</v>
      </c>
      <c r="U9" s="58">
        <v>0.377274801559073</v>
      </c>
    </row>
    <row r="10" spans="1:23" ht="12" thickBot="1">
      <c r="A10" s="82"/>
      <c r="B10" s="71" t="s">
        <v>8</v>
      </c>
      <c r="C10" s="72"/>
      <c r="D10" s="56">
        <v>153444.413</v>
      </c>
      <c r="E10" s="56">
        <v>214353.26250000001</v>
      </c>
      <c r="F10" s="57">
        <v>71.584827406114201</v>
      </c>
      <c r="G10" s="56">
        <v>142410.20869999999</v>
      </c>
      <c r="H10" s="57">
        <v>7.7481835050495098</v>
      </c>
      <c r="I10" s="56">
        <v>39517.650699999998</v>
      </c>
      <c r="J10" s="57">
        <v>25.753724053804401</v>
      </c>
      <c r="K10" s="56">
        <v>41845.328099999999</v>
      </c>
      <c r="L10" s="57">
        <v>29.383657591676599</v>
      </c>
      <c r="M10" s="57">
        <v>-5.5625741407437999E-2</v>
      </c>
      <c r="N10" s="56">
        <v>4417093.2133999998</v>
      </c>
      <c r="O10" s="56">
        <v>40699019.602799997</v>
      </c>
      <c r="P10" s="56">
        <v>110036</v>
      </c>
      <c r="Q10" s="56">
        <v>106556</v>
      </c>
      <c r="R10" s="57">
        <v>3.2658883591726302</v>
      </c>
      <c r="S10" s="56">
        <v>1.3944928296193999</v>
      </c>
      <c r="T10" s="56">
        <v>1.3125838469912501</v>
      </c>
      <c r="U10" s="58">
        <v>5.8737471350425796</v>
      </c>
    </row>
    <row r="11" spans="1:23" ht="12" thickBot="1">
      <c r="A11" s="82"/>
      <c r="B11" s="71" t="s">
        <v>9</v>
      </c>
      <c r="C11" s="72"/>
      <c r="D11" s="56">
        <v>54091.7</v>
      </c>
      <c r="E11" s="56">
        <v>59082.755899999996</v>
      </c>
      <c r="F11" s="57">
        <v>91.552432136971504</v>
      </c>
      <c r="G11" s="56">
        <v>40811.294000000002</v>
      </c>
      <c r="H11" s="57">
        <v>32.5410069085288</v>
      </c>
      <c r="I11" s="56">
        <v>6388.8094000000001</v>
      </c>
      <c r="J11" s="57">
        <v>11.8110715692056</v>
      </c>
      <c r="K11" s="56">
        <v>8640.0953000000009</v>
      </c>
      <c r="L11" s="57">
        <v>21.170843786526301</v>
      </c>
      <c r="M11" s="57">
        <v>-0.26056262365532001</v>
      </c>
      <c r="N11" s="56">
        <v>1708672.6915</v>
      </c>
      <c r="O11" s="56">
        <v>13985953.316400001</v>
      </c>
      <c r="P11" s="56">
        <v>3251</v>
      </c>
      <c r="Q11" s="56">
        <v>2986</v>
      </c>
      <c r="R11" s="57">
        <v>8.8747488278633693</v>
      </c>
      <c r="S11" s="56">
        <v>16.638480467548401</v>
      </c>
      <c r="T11" s="56">
        <v>17.190581848626898</v>
      </c>
      <c r="U11" s="58">
        <v>-3.3182199669933201</v>
      </c>
    </row>
    <row r="12" spans="1:23" ht="12" thickBot="1">
      <c r="A12" s="82"/>
      <c r="B12" s="71" t="s">
        <v>10</v>
      </c>
      <c r="C12" s="72"/>
      <c r="D12" s="56">
        <v>239409.23319999999</v>
      </c>
      <c r="E12" s="56">
        <v>188320.03950000001</v>
      </c>
      <c r="F12" s="57">
        <v>127.12892044609001</v>
      </c>
      <c r="G12" s="56">
        <v>98493.941399999996</v>
      </c>
      <c r="H12" s="57">
        <v>143.070009989467</v>
      </c>
      <c r="I12" s="56">
        <v>47354.593099999998</v>
      </c>
      <c r="J12" s="57">
        <v>19.779768919956599</v>
      </c>
      <c r="K12" s="56">
        <v>8663.1255000000001</v>
      </c>
      <c r="L12" s="57">
        <v>8.7955922738614305</v>
      </c>
      <c r="M12" s="57">
        <v>4.4662249900454496</v>
      </c>
      <c r="N12" s="56">
        <v>5444228.5787000004</v>
      </c>
      <c r="O12" s="56">
        <v>50094910.1875</v>
      </c>
      <c r="P12" s="56">
        <v>2483</v>
      </c>
      <c r="Q12" s="56">
        <v>2221</v>
      </c>
      <c r="R12" s="57">
        <v>11.7964880684377</v>
      </c>
      <c r="S12" s="56">
        <v>96.419344824808704</v>
      </c>
      <c r="T12" s="56">
        <v>81.810953669518199</v>
      </c>
      <c r="U12" s="58">
        <v>15.150892366914</v>
      </c>
    </row>
    <row r="13" spans="1:23" ht="12" thickBot="1">
      <c r="A13" s="82"/>
      <c r="B13" s="71" t="s">
        <v>11</v>
      </c>
      <c r="C13" s="72"/>
      <c r="D13" s="56">
        <v>286726.07929999998</v>
      </c>
      <c r="E13" s="56">
        <v>378975.42099999997</v>
      </c>
      <c r="F13" s="57">
        <v>75.658225682134699</v>
      </c>
      <c r="G13" s="56">
        <v>225539.6361</v>
      </c>
      <c r="H13" s="57">
        <v>27.128909249845101</v>
      </c>
      <c r="I13" s="56">
        <v>68412.039799999999</v>
      </c>
      <c r="J13" s="57">
        <v>23.859720039076301</v>
      </c>
      <c r="K13" s="56">
        <v>57122.063999999998</v>
      </c>
      <c r="L13" s="57">
        <v>25.326840544636301</v>
      </c>
      <c r="M13" s="57">
        <v>0.19764649610700299</v>
      </c>
      <c r="N13" s="56">
        <v>7941422.7571999999</v>
      </c>
      <c r="O13" s="56">
        <v>70710686.149000004</v>
      </c>
      <c r="P13" s="56">
        <v>13598</v>
      </c>
      <c r="Q13" s="56">
        <v>12740</v>
      </c>
      <c r="R13" s="57">
        <v>6.7346938775510097</v>
      </c>
      <c r="S13" s="56">
        <v>21.085900816296501</v>
      </c>
      <c r="T13" s="56">
        <v>19.827367307692299</v>
      </c>
      <c r="U13" s="58">
        <v>5.9686020510517199</v>
      </c>
    </row>
    <row r="14" spans="1:23" ht="12" thickBot="1">
      <c r="A14" s="82"/>
      <c r="B14" s="71" t="s">
        <v>12</v>
      </c>
      <c r="C14" s="72"/>
      <c r="D14" s="56">
        <v>123774.87880000001</v>
      </c>
      <c r="E14" s="56">
        <v>176057.10130000001</v>
      </c>
      <c r="F14" s="57">
        <v>70.303826364315995</v>
      </c>
      <c r="G14" s="56">
        <v>126345.7181</v>
      </c>
      <c r="H14" s="57">
        <v>-2.0347656720469298</v>
      </c>
      <c r="I14" s="56">
        <v>24919.780500000001</v>
      </c>
      <c r="J14" s="57">
        <v>20.133148779136601</v>
      </c>
      <c r="K14" s="56">
        <v>22228.507799999999</v>
      </c>
      <c r="L14" s="57">
        <v>17.593400183460599</v>
      </c>
      <c r="M14" s="57">
        <v>0.121073025873559</v>
      </c>
      <c r="N14" s="56">
        <v>3601452.7853999999</v>
      </c>
      <c r="O14" s="56">
        <v>32174336.849399999</v>
      </c>
      <c r="P14" s="56">
        <v>2718</v>
      </c>
      <c r="Q14" s="56">
        <v>2535</v>
      </c>
      <c r="R14" s="57">
        <v>7.2189349112426102</v>
      </c>
      <c r="S14" s="56">
        <v>45.538954672553402</v>
      </c>
      <c r="T14" s="56">
        <v>50.982800710059202</v>
      </c>
      <c r="U14" s="58">
        <v>-11.954262184210499</v>
      </c>
    </row>
    <row r="15" spans="1:23" ht="12" thickBot="1">
      <c r="A15" s="82"/>
      <c r="B15" s="71" t="s">
        <v>13</v>
      </c>
      <c r="C15" s="72"/>
      <c r="D15" s="56">
        <v>122535.5711</v>
      </c>
      <c r="E15" s="56">
        <v>135336.10889999999</v>
      </c>
      <c r="F15" s="57">
        <v>90.541668514011803</v>
      </c>
      <c r="G15" s="56">
        <v>89125.518400000001</v>
      </c>
      <c r="H15" s="57">
        <v>37.486517105071897</v>
      </c>
      <c r="I15" s="56">
        <v>5199.5932000000003</v>
      </c>
      <c r="J15" s="57">
        <v>4.2433337138949403</v>
      </c>
      <c r="K15" s="56">
        <v>17174.309300000001</v>
      </c>
      <c r="L15" s="57">
        <v>19.269800174312401</v>
      </c>
      <c r="M15" s="57">
        <v>-0.69724586245806097</v>
      </c>
      <c r="N15" s="56">
        <v>3033937.889</v>
      </c>
      <c r="O15" s="56">
        <v>27054706.011500001</v>
      </c>
      <c r="P15" s="56">
        <v>6310</v>
      </c>
      <c r="Q15" s="56">
        <v>5599</v>
      </c>
      <c r="R15" s="57">
        <v>12.6986961957492</v>
      </c>
      <c r="S15" s="56">
        <v>19.419266418383501</v>
      </c>
      <c r="T15" s="56">
        <v>18.802076460082201</v>
      </c>
      <c r="U15" s="58">
        <v>3.1782351866653999</v>
      </c>
    </row>
    <row r="16" spans="1:23" ht="12" thickBot="1">
      <c r="A16" s="82"/>
      <c r="B16" s="71" t="s">
        <v>14</v>
      </c>
      <c r="C16" s="72"/>
      <c r="D16" s="56">
        <v>1173392.0216999999</v>
      </c>
      <c r="E16" s="56">
        <v>1142776.0082</v>
      </c>
      <c r="F16" s="57">
        <v>102.67909137751499</v>
      </c>
      <c r="G16" s="56">
        <v>851666.0675</v>
      </c>
      <c r="H16" s="57">
        <v>37.776068165355198</v>
      </c>
      <c r="I16" s="56">
        <v>30923.590400000001</v>
      </c>
      <c r="J16" s="57">
        <v>2.63540145391462</v>
      </c>
      <c r="K16" s="56">
        <v>59547.802499999998</v>
      </c>
      <c r="L16" s="57">
        <v>6.9919191068393696</v>
      </c>
      <c r="M16" s="57">
        <v>-0.480693004582327</v>
      </c>
      <c r="N16" s="56">
        <v>30965441.161200002</v>
      </c>
      <c r="O16" s="56">
        <v>237352716.50580001</v>
      </c>
      <c r="P16" s="56">
        <v>74701</v>
      </c>
      <c r="Q16" s="56">
        <v>69399</v>
      </c>
      <c r="R16" s="57">
        <v>7.6398795371691097</v>
      </c>
      <c r="S16" s="56">
        <v>15.707848913669199</v>
      </c>
      <c r="T16" s="56">
        <v>15.253259760227101</v>
      </c>
      <c r="U16" s="58">
        <v>2.89402550241289</v>
      </c>
    </row>
    <row r="17" spans="1:21" ht="12" thickBot="1">
      <c r="A17" s="82"/>
      <c r="B17" s="71" t="s">
        <v>15</v>
      </c>
      <c r="C17" s="72"/>
      <c r="D17" s="56">
        <v>571772.45389999996</v>
      </c>
      <c r="E17" s="56">
        <v>705225.62970000005</v>
      </c>
      <c r="F17" s="57">
        <v>81.0765278260278</v>
      </c>
      <c r="G17" s="56">
        <v>456203.70370000001</v>
      </c>
      <c r="H17" s="57">
        <v>25.332707573982798</v>
      </c>
      <c r="I17" s="56">
        <v>58044.27</v>
      </c>
      <c r="J17" s="57">
        <v>10.151638051831</v>
      </c>
      <c r="K17" s="56">
        <v>56759.457399999999</v>
      </c>
      <c r="L17" s="57">
        <v>12.441691494316601</v>
      </c>
      <c r="M17" s="57">
        <v>2.2636097292923998E-2</v>
      </c>
      <c r="N17" s="56">
        <v>20454786.484700002</v>
      </c>
      <c r="O17" s="56">
        <v>243632194.50960001</v>
      </c>
      <c r="P17" s="56">
        <v>15389</v>
      </c>
      <c r="Q17" s="56">
        <v>14604</v>
      </c>
      <c r="R17" s="57">
        <v>5.3752396603670203</v>
      </c>
      <c r="S17" s="56">
        <v>37.1546204366756</v>
      </c>
      <c r="T17" s="56">
        <v>57.230560360175303</v>
      </c>
      <c r="U17" s="58">
        <v>-54.033494858913002</v>
      </c>
    </row>
    <row r="18" spans="1:21" ht="12" thickBot="1">
      <c r="A18" s="82"/>
      <c r="B18" s="71" t="s">
        <v>16</v>
      </c>
      <c r="C18" s="72"/>
      <c r="D18" s="56">
        <v>2201499.7085000002</v>
      </c>
      <c r="E18" s="56">
        <v>2460824.8494000002</v>
      </c>
      <c r="F18" s="57">
        <v>89.461861092502005</v>
      </c>
      <c r="G18" s="56">
        <v>1648927.1043</v>
      </c>
      <c r="H18" s="57">
        <v>33.511038951268702</v>
      </c>
      <c r="I18" s="56">
        <v>255511.80729999999</v>
      </c>
      <c r="J18" s="57">
        <v>11.606261236986199</v>
      </c>
      <c r="K18" s="56">
        <v>270027.71850000002</v>
      </c>
      <c r="L18" s="57">
        <v>16.375964576956299</v>
      </c>
      <c r="M18" s="57">
        <v>-5.3757115308886001E-2</v>
      </c>
      <c r="N18" s="56">
        <v>54759920.366300002</v>
      </c>
      <c r="O18" s="56">
        <v>481983032.72409999</v>
      </c>
      <c r="P18" s="56">
        <v>88495</v>
      </c>
      <c r="Q18" s="56">
        <v>83351</v>
      </c>
      <c r="R18" s="57">
        <v>6.1714916437715104</v>
      </c>
      <c r="S18" s="56">
        <v>24.877108407254699</v>
      </c>
      <c r="T18" s="56">
        <v>26.763696403162498</v>
      </c>
      <c r="U18" s="58">
        <v>-7.5836305611696897</v>
      </c>
    </row>
    <row r="19" spans="1:21" ht="12" thickBot="1">
      <c r="A19" s="82"/>
      <c r="B19" s="71" t="s">
        <v>17</v>
      </c>
      <c r="C19" s="72"/>
      <c r="D19" s="56">
        <v>653766.48010000004</v>
      </c>
      <c r="E19" s="56">
        <v>608489.94940000004</v>
      </c>
      <c r="F19" s="57">
        <v>107.440801732986</v>
      </c>
      <c r="G19" s="56">
        <v>620861.52359999996</v>
      </c>
      <c r="H19" s="57">
        <v>5.29988656878011</v>
      </c>
      <c r="I19" s="56">
        <v>5976.5532000000003</v>
      </c>
      <c r="J19" s="57">
        <v>0.91417247318734196</v>
      </c>
      <c r="K19" s="56">
        <v>-43456.796799999996</v>
      </c>
      <c r="L19" s="57">
        <v>-6.9994346803809604</v>
      </c>
      <c r="M19" s="57">
        <v>-1.1375286178478801</v>
      </c>
      <c r="N19" s="56">
        <v>13403137.903200001</v>
      </c>
      <c r="O19" s="56">
        <v>140413279.72240001</v>
      </c>
      <c r="P19" s="56">
        <v>10101</v>
      </c>
      <c r="Q19" s="56">
        <v>9007</v>
      </c>
      <c r="R19" s="57">
        <v>12.146108582213801</v>
      </c>
      <c r="S19" s="56">
        <v>64.722946252846299</v>
      </c>
      <c r="T19" s="56">
        <v>52.988526979016299</v>
      </c>
      <c r="U19" s="58">
        <v>18.130230394624402</v>
      </c>
    </row>
    <row r="20" spans="1:21" ht="12" thickBot="1">
      <c r="A20" s="82"/>
      <c r="B20" s="71" t="s">
        <v>18</v>
      </c>
      <c r="C20" s="72"/>
      <c r="D20" s="56">
        <v>1308658.0907999999</v>
      </c>
      <c r="E20" s="56">
        <v>1136245.5382999999</v>
      </c>
      <c r="F20" s="57">
        <v>115.173881585309</v>
      </c>
      <c r="G20" s="56">
        <v>814066.05229999998</v>
      </c>
      <c r="H20" s="57">
        <v>60.755762643905499</v>
      </c>
      <c r="I20" s="56">
        <v>64160.309000000001</v>
      </c>
      <c r="J20" s="57">
        <v>4.9027556892861099</v>
      </c>
      <c r="K20" s="56">
        <v>91432.301500000001</v>
      </c>
      <c r="L20" s="57">
        <v>11.231558083238401</v>
      </c>
      <c r="M20" s="57">
        <v>-0.298275249037672</v>
      </c>
      <c r="N20" s="56">
        <v>31503542.747200001</v>
      </c>
      <c r="O20" s="56">
        <v>262125745.58000001</v>
      </c>
      <c r="P20" s="56">
        <v>46479</v>
      </c>
      <c r="Q20" s="56">
        <v>44646</v>
      </c>
      <c r="R20" s="57">
        <v>4.10563096358017</v>
      </c>
      <c r="S20" s="56">
        <v>28.1559003162719</v>
      </c>
      <c r="T20" s="56">
        <v>28.155823679613</v>
      </c>
      <c r="U20" s="58">
        <v>2.7218685266500002E-4</v>
      </c>
    </row>
    <row r="21" spans="1:21" ht="12" thickBot="1">
      <c r="A21" s="82"/>
      <c r="B21" s="71" t="s">
        <v>19</v>
      </c>
      <c r="C21" s="72"/>
      <c r="D21" s="56">
        <v>449717.88050000003</v>
      </c>
      <c r="E21" s="56">
        <v>421871.2231</v>
      </c>
      <c r="F21" s="57">
        <v>106.600748255683</v>
      </c>
      <c r="G21" s="56">
        <v>315099.45189999999</v>
      </c>
      <c r="H21" s="57">
        <v>42.722520711563298</v>
      </c>
      <c r="I21" s="56">
        <v>103874.3652</v>
      </c>
      <c r="J21" s="57">
        <v>23.097672942092402</v>
      </c>
      <c r="K21" s="56">
        <v>44868.271399999998</v>
      </c>
      <c r="L21" s="57">
        <v>14.2394000146466</v>
      </c>
      <c r="M21" s="57">
        <v>1.3150962129555099</v>
      </c>
      <c r="N21" s="56">
        <v>10790455.5528</v>
      </c>
      <c r="O21" s="56">
        <v>87614260.731700003</v>
      </c>
      <c r="P21" s="56">
        <v>32140</v>
      </c>
      <c r="Q21" s="56">
        <v>30408</v>
      </c>
      <c r="R21" s="57">
        <v>5.6958695080242103</v>
      </c>
      <c r="S21" s="56">
        <v>13.9924667237088</v>
      </c>
      <c r="T21" s="56">
        <v>13.2156519797422</v>
      </c>
      <c r="U21" s="58">
        <v>5.5516640439842604</v>
      </c>
    </row>
    <row r="22" spans="1:21" ht="12" thickBot="1">
      <c r="A22" s="82"/>
      <c r="B22" s="71" t="s">
        <v>20</v>
      </c>
      <c r="C22" s="72"/>
      <c r="D22" s="56">
        <v>1522252.6340000001</v>
      </c>
      <c r="E22" s="56">
        <v>1640594.3311000001</v>
      </c>
      <c r="F22" s="57">
        <v>92.786656953724005</v>
      </c>
      <c r="G22" s="56">
        <v>1351735.3119000001</v>
      </c>
      <c r="H22" s="57">
        <v>12.614697611200301</v>
      </c>
      <c r="I22" s="56">
        <v>78249.788100000005</v>
      </c>
      <c r="J22" s="57">
        <v>5.1403943308926499</v>
      </c>
      <c r="K22" s="56">
        <v>181296.84280000001</v>
      </c>
      <c r="L22" s="57">
        <v>13.412155560630399</v>
      </c>
      <c r="M22" s="57">
        <v>-0.56838857813799704</v>
      </c>
      <c r="N22" s="56">
        <v>43091948.0493</v>
      </c>
      <c r="O22" s="56">
        <v>308348038.78909999</v>
      </c>
      <c r="P22" s="56">
        <v>90021</v>
      </c>
      <c r="Q22" s="56">
        <v>86800</v>
      </c>
      <c r="R22" s="57">
        <v>3.71082949308756</v>
      </c>
      <c r="S22" s="56">
        <v>16.9099724953067</v>
      </c>
      <c r="T22" s="56">
        <v>16.670030405529999</v>
      </c>
      <c r="U22" s="58">
        <v>1.4189383799606601</v>
      </c>
    </row>
    <row r="23" spans="1:21" ht="12" thickBot="1">
      <c r="A23" s="82"/>
      <c r="B23" s="71" t="s">
        <v>21</v>
      </c>
      <c r="C23" s="72"/>
      <c r="D23" s="56">
        <v>3232759.2429</v>
      </c>
      <c r="E23" s="56">
        <v>3290929.0600999999</v>
      </c>
      <c r="F23" s="57">
        <v>98.232419595266805</v>
      </c>
      <c r="G23" s="56">
        <v>2328407.1921000001</v>
      </c>
      <c r="H23" s="57">
        <v>38.839944055677002</v>
      </c>
      <c r="I23" s="56">
        <v>278363.40100000001</v>
      </c>
      <c r="J23" s="57">
        <v>8.6107062136272603</v>
      </c>
      <c r="K23" s="56">
        <v>332177.09399999998</v>
      </c>
      <c r="L23" s="57">
        <v>14.2662801904682</v>
      </c>
      <c r="M23" s="57">
        <v>-0.16200302179776399</v>
      </c>
      <c r="N23" s="56">
        <v>76661580.306199998</v>
      </c>
      <c r="O23" s="56">
        <v>672317021.97689998</v>
      </c>
      <c r="P23" s="56">
        <v>90140</v>
      </c>
      <c r="Q23" s="56">
        <v>85497</v>
      </c>
      <c r="R23" s="57">
        <v>5.4305999040902098</v>
      </c>
      <c r="S23" s="56">
        <v>35.863759073663203</v>
      </c>
      <c r="T23" s="56">
        <v>33.597499463139101</v>
      </c>
      <c r="U23" s="58">
        <v>6.3190799544166598</v>
      </c>
    </row>
    <row r="24" spans="1:21" ht="12" thickBot="1">
      <c r="A24" s="82"/>
      <c r="B24" s="71" t="s">
        <v>22</v>
      </c>
      <c r="C24" s="72"/>
      <c r="D24" s="56">
        <v>316324.70970000001</v>
      </c>
      <c r="E24" s="56">
        <v>343609.01370000001</v>
      </c>
      <c r="F24" s="57">
        <v>92.059491191397697</v>
      </c>
      <c r="G24" s="56">
        <v>244496.37119999999</v>
      </c>
      <c r="H24" s="57">
        <v>29.378079579448599</v>
      </c>
      <c r="I24" s="56">
        <v>43061.540800000002</v>
      </c>
      <c r="J24" s="57">
        <v>13.6130815834271</v>
      </c>
      <c r="K24" s="56">
        <v>43851.041799999999</v>
      </c>
      <c r="L24" s="57">
        <v>17.9352526112257</v>
      </c>
      <c r="M24" s="57">
        <v>-1.8004156060893999E-2</v>
      </c>
      <c r="N24" s="56">
        <v>8874919.2874999996</v>
      </c>
      <c r="O24" s="56">
        <v>64116045.302500002</v>
      </c>
      <c r="P24" s="56">
        <v>30332</v>
      </c>
      <c r="Q24" s="56">
        <v>30113</v>
      </c>
      <c r="R24" s="57">
        <v>0.72726065154584696</v>
      </c>
      <c r="S24" s="56">
        <v>10.4287455393644</v>
      </c>
      <c r="T24" s="56">
        <v>10.2596202570318</v>
      </c>
      <c r="U24" s="58">
        <v>1.6217222070875199</v>
      </c>
    </row>
    <row r="25" spans="1:21" ht="12" thickBot="1">
      <c r="A25" s="82"/>
      <c r="B25" s="71" t="s">
        <v>23</v>
      </c>
      <c r="C25" s="72"/>
      <c r="D25" s="56">
        <v>310340.52889999998</v>
      </c>
      <c r="E25" s="56">
        <v>335522.79570000002</v>
      </c>
      <c r="F25" s="57">
        <v>92.494618212910893</v>
      </c>
      <c r="G25" s="56">
        <v>243122.5962</v>
      </c>
      <c r="H25" s="57">
        <v>27.647752101456</v>
      </c>
      <c r="I25" s="56">
        <v>21653.713500000002</v>
      </c>
      <c r="J25" s="57">
        <v>6.97740432960898</v>
      </c>
      <c r="K25" s="56">
        <v>21258.916300000001</v>
      </c>
      <c r="L25" s="57">
        <v>8.7441137238069704</v>
      </c>
      <c r="M25" s="57">
        <v>1.8570899590023001E-2</v>
      </c>
      <c r="N25" s="56">
        <v>8789025.0432999991</v>
      </c>
      <c r="O25" s="56">
        <v>77083376.435200006</v>
      </c>
      <c r="P25" s="56">
        <v>21099</v>
      </c>
      <c r="Q25" s="56">
        <v>20473</v>
      </c>
      <c r="R25" s="57">
        <v>3.0576857324280802</v>
      </c>
      <c r="S25" s="56">
        <v>14.7087790369212</v>
      </c>
      <c r="T25" s="56">
        <v>13.782525345577101</v>
      </c>
      <c r="U25" s="58">
        <v>6.2972846965682701</v>
      </c>
    </row>
    <row r="26" spans="1:21" ht="12" thickBot="1">
      <c r="A26" s="82"/>
      <c r="B26" s="71" t="s">
        <v>24</v>
      </c>
      <c r="C26" s="72"/>
      <c r="D26" s="56">
        <v>875500.74340000004</v>
      </c>
      <c r="E26" s="56">
        <v>767157.84219999996</v>
      </c>
      <c r="F26" s="57">
        <v>114.122634905133</v>
      </c>
      <c r="G26" s="56">
        <v>636580.77899999998</v>
      </c>
      <c r="H26" s="57">
        <v>37.5317590919596</v>
      </c>
      <c r="I26" s="56">
        <v>158449.11410000001</v>
      </c>
      <c r="J26" s="57">
        <v>18.098113027827299</v>
      </c>
      <c r="K26" s="56">
        <v>120452.2648</v>
      </c>
      <c r="L26" s="57">
        <v>18.921756479863799</v>
      </c>
      <c r="M26" s="57">
        <v>0.31545151403413102</v>
      </c>
      <c r="N26" s="56">
        <v>20814170.267999999</v>
      </c>
      <c r="O26" s="56">
        <v>151827408.2554</v>
      </c>
      <c r="P26" s="56">
        <v>56744</v>
      </c>
      <c r="Q26" s="56">
        <v>55803</v>
      </c>
      <c r="R26" s="57">
        <v>1.6862892676021</v>
      </c>
      <c r="S26" s="56">
        <v>15.4289571302693</v>
      </c>
      <c r="T26" s="56">
        <v>14.817822126050601</v>
      </c>
      <c r="U26" s="58">
        <v>3.9609611917305401</v>
      </c>
    </row>
    <row r="27" spans="1:21" ht="12" thickBot="1">
      <c r="A27" s="82"/>
      <c r="B27" s="71" t="s">
        <v>25</v>
      </c>
      <c r="C27" s="72"/>
      <c r="D27" s="56">
        <v>220388.1537</v>
      </c>
      <c r="E27" s="56">
        <v>338019.25819999998</v>
      </c>
      <c r="F27" s="57">
        <v>65.199880880633202</v>
      </c>
      <c r="G27" s="56">
        <v>224385.5478</v>
      </c>
      <c r="H27" s="57">
        <v>-1.7814846540664799</v>
      </c>
      <c r="I27" s="56">
        <v>57897.091999999997</v>
      </c>
      <c r="J27" s="57">
        <v>26.2705100197044</v>
      </c>
      <c r="K27" s="56">
        <v>65005.657599999999</v>
      </c>
      <c r="L27" s="57">
        <v>28.9705189292944</v>
      </c>
      <c r="M27" s="57">
        <v>-0.109353029604611</v>
      </c>
      <c r="N27" s="56">
        <v>6924127.1025</v>
      </c>
      <c r="O27" s="56">
        <v>51062622.979999997</v>
      </c>
      <c r="P27" s="56">
        <v>29441</v>
      </c>
      <c r="Q27" s="56">
        <v>28008</v>
      </c>
      <c r="R27" s="57">
        <v>5.1163953156241098</v>
      </c>
      <c r="S27" s="56">
        <v>7.4857563839543504</v>
      </c>
      <c r="T27" s="56">
        <v>7.6849630212796303</v>
      </c>
      <c r="U27" s="58">
        <v>-2.6611424030881099</v>
      </c>
    </row>
    <row r="28" spans="1:21" ht="12" thickBot="1">
      <c r="A28" s="82"/>
      <c r="B28" s="71" t="s">
        <v>26</v>
      </c>
      <c r="C28" s="72"/>
      <c r="D28" s="56">
        <v>1038385.858</v>
      </c>
      <c r="E28" s="56">
        <v>1010884.6714</v>
      </c>
      <c r="F28" s="57">
        <v>102.72050683703699</v>
      </c>
      <c r="G28" s="56">
        <v>906988.54119999998</v>
      </c>
      <c r="H28" s="57">
        <v>14.487208033097501</v>
      </c>
      <c r="I28" s="56">
        <v>54240.183900000004</v>
      </c>
      <c r="J28" s="57">
        <v>5.2235094962165798</v>
      </c>
      <c r="K28" s="56">
        <v>37415.1823</v>
      </c>
      <c r="L28" s="57">
        <v>4.1252100330283596</v>
      </c>
      <c r="M28" s="57">
        <v>0.44968380656533702</v>
      </c>
      <c r="N28" s="56">
        <v>28317170.2608</v>
      </c>
      <c r="O28" s="56">
        <v>217099832.89660001</v>
      </c>
      <c r="P28" s="56">
        <v>45645</v>
      </c>
      <c r="Q28" s="56">
        <v>45057</v>
      </c>
      <c r="R28" s="57">
        <v>1.30501364937745</v>
      </c>
      <c r="S28" s="56">
        <v>22.749169854310399</v>
      </c>
      <c r="T28" s="56">
        <v>22.775524591073498</v>
      </c>
      <c r="U28" s="58">
        <v>-0.115849224089799</v>
      </c>
    </row>
    <row r="29" spans="1:21" ht="12" thickBot="1">
      <c r="A29" s="82"/>
      <c r="B29" s="71" t="s">
        <v>27</v>
      </c>
      <c r="C29" s="72"/>
      <c r="D29" s="56">
        <v>823321.41040000005</v>
      </c>
      <c r="E29" s="56">
        <v>699077.15729999996</v>
      </c>
      <c r="F29" s="57">
        <v>117.77260947559201</v>
      </c>
      <c r="G29" s="56">
        <v>560483.83799999999</v>
      </c>
      <c r="H29" s="57">
        <v>46.894763877205698</v>
      </c>
      <c r="I29" s="56">
        <v>117180.2513</v>
      </c>
      <c r="J29" s="57">
        <v>14.2326252930881</v>
      </c>
      <c r="K29" s="56">
        <v>83946.632400000002</v>
      </c>
      <c r="L29" s="57">
        <v>14.9775295393977</v>
      </c>
      <c r="M29" s="57">
        <v>0.395889840364817</v>
      </c>
      <c r="N29" s="56">
        <v>18614682.999699999</v>
      </c>
      <c r="O29" s="56">
        <v>158451569.6979</v>
      </c>
      <c r="P29" s="56">
        <v>116590</v>
      </c>
      <c r="Q29" s="56">
        <v>116199</v>
      </c>
      <c r="R29" s="57">
        <v>0.33649170819025598</v>
      </c>
      <c r="S29" s="56">
        <v>7.0616811939274404</v>
      </c>
      <c r="T29" s="56">
        <v>7.1547252248298197</v>
      </c>
      <c r="U29" s="58">
        <v>-1.3175903633598001</v>
      </c>
    </row>
    <row r="30" spans="1:21" ht="12" thickBot="1">
      <c r="A30" s="82"/>
      <c r="B30" s="71" t="s">
        <v>28</v>
      </c>
      <c r="C30" s="72"/>
      <c r="D30" s="56">
        <v>1262523.2997000001</v>
      </c>
      <c r="E30" s="56">
        <v>1343457.3555000001</v>
      </c>
      <c r="F30" s="57">
        <v>93.975688512280399</v>
      </c>
      <c r="G30" s="56">
        <v>1181741.1721000001</v>
      </c>
      <c r="H30" s="57">
        <v>6.8358562354603496</v>
      </c>
      <c r="I30" s="56">
        <v>116369.03879999999</v>
      </c>
      <c r="J30" s="57">
        <v>9.2171795029566201</v>
      </c>
      <c r="K30" s="56">
        <v>121522.0248</v>
      </c>
      <c r="L30" s="57">
        <v>10.283302948991</v>
      </c>
      <c r="M30" s="57">
        <v>-4.2403720712198001E-2</v>
      </c>
      <c r="N30" s="56">
        <v>32073278.8706</v>
      </c>
      <c r="O30" s="56">
        <v>250365810.3418</v>
      </c>
      <c r="P30" s="56">
        <v>89681</v>
      </c>
      <c r="Q30" s="56">
        <v>88474</v>
      </c>
      <c r="R30" s="57">
        <v>1.36424260234644</v>
      </c>
      <c r="S30" s="56">
        <v>14.0779351222667</v>
      </c>
      <c r="T30" s="56">
        <v>13.7445130693763</v>
      </c>
      <c r="U30" s="58">
        <v>2.3684016867148601</v>
      </c>
    </row>
    <row r="31" spans="1:21" ht="12" thickBot="1">
      <c r="A31" s="82"/>
      <c r="B31" s="71" t="s">
        <v>29</v>
      </c>
      <c r="C31" s="72"/>
      <c r="D31" s="56">
        <v>3159417.3062</v>
      </c>
      <c r="E31" s="56">
        <v>1190474.4487000001</v>
      </c>
      <c r="F31" s="57">
        <v>265.39144201289599</v>
      </c>
      <c r="G31" s="56">
        <v>714762.11069999996</v>
      </c>
      <c r="H31" s="57">
        <v>342.02361301802</v>
      </c>
      <c r="I31" s="56">
        <v>-162431.3988</v>
      </c>
      <c r="J31" s="57">
        <v>-5.1411821566352298</v>
      </c>
      <c r="K31" s="56">
        <v>40278.730499999998</v>
      </c>
      <c r="L31" s="57">
        <v>5.6352638027431503</v>
      </c>
      <c r="M31" s="57">
        <v>-5.0326841681368304</v>
      </c>
      <c r="N31" s="56">
        <v>30096280.468600001</v>
      </c>
      <c r="O31" s="56">
        <v>265739094.44150001</v>
      </c>
      <c r="P31" s="56">
        <v>56936</v>
      </c>
      <c r="Q31" s="56">
        <v>32172</v>
      </c>
      <c r="R31" s="57">
        <v>76.973766007708605</v>
      </c>
      <c r="S31" s="56">
        <v>55.490679116903202</v>
      </c>
      <c r="T31" s="56">
        <v>27.572117052094999</v>
      </c>
      <c r="U31" s="58">
        <v>50.312165050263097</v>
      </c>
    </row>
    <row r="32" spans="1:21" ht="12" thickBot="1">
      <c r="A32" s="82"/>
      <c r="B32" s="71" t="s">
        <v>30</v>
      </c>
      <c r="C32" s="72"/>
      <c r="D32" s="56">
        <v>118004.73789999999</v>
      </c>
      <c r="E32" s="56">
        <v>133004.28140000001</v>
      </c>
      <c r="F32" s="57">
        <v>88.722510777762096</v>
      </c>
      <c r="G32" s="56">
        <v>117924.5313</v>
      </c>
      <c r="H32" s="57">
        <v>6.8015195070781007E-2</v>
      </c>
      <c r="I32" s="56">
        <v>26586.323499999999</v>
      </c>
      <c r="J32" s="57">
        <v>22.529878014330102</v>
      </c>
      <c r="K32" s="56">
        <v>31259.548299999999</v>
      </c>
      <c r="L32" s="57">
        <v>26.508096284458201</v>
      </c>
      <c r="M32" s="57">
        <v>-0.14949751529199201</v>
      </c>
      <c r="N32" s="56">
        <v>3429876.5984</v>
      </c>
      <c r="O32" s="56">
        <v>26198473.0658</v>
      </c>
      <c r="P32" s="56">
        <v>23179</v>
      </c>
      <c r="Q32" s="56">
        <v>21274</v>
      </c>
      <c r="R32" s="57">
        <v>8.9545924602801605</v>
      </c>
      <c r="S32" s="56">
        <v>5.0910193666681103</v>
      </c>
      <c r="T32" s="56">
        <v>5.25572684497509</v>
      </c>
      <c r="U32" s="58">
        <v>-3.23525538687504</v>
      </c>
    </row>
    <row r="33" spans="1:21" ht="12" thickBot="1">
      <c r="A33" s="82"/>
      <c r="B33" s="71" t="s">
        <v>70</v>
      </c>
      <c r="C33" s="72"/>
      <c r="D33" s="56">
        <v>0.4274</v>
      </c>
      <c r="E33" s="59"/>
      <c r="F33" s="59"/>
      <c r="G33" s="59"/>
      <c r="H33" s="59"/>
      <c r="I33" s="56">
        <v>6.7000000000000002E-3</v>
      </c>
      <c r="J33" s="57">
        <v>1.56761815629387</v>
      </c>
      <c r="K33" s="59"/>
      <c r="L33" s="59"/>
      <c r="M33" s="59"/>
      <c r="N33" s="56">
        <v>132.20259999999999</v>
      </c>
      <c r="O33" s="56">
        <v>457.50119999999998</v>
      </c>
      <c r="P33" s="56">
        <v>1</v>
      </c>
      <c r="Q33" s="56">
        <v>1</v>
      </c>
      <c r="R33" s="57">
        <v>0</v>
      </c>
      <c r="S33" s="56">
        <v>0.4274</v>
      </c>
      <c r="T33" s="56">
        <v>90.265500000000003</v>
      </c>
      <c r="U33" s="58">
        <v>-21019.677117454401</v>
      </c>
    </row>
    <row r="34" spans="1:21" ht="12" thickBot="1">
      <c r="A34" s="82"/>
      <c r="B34" s="71" t="s">
        <v>31</v>
      </c>
      <c r="C34" s="72"/>
      <c r="D34" s="56">
        <v>205383.85939999999</v>
      </c>
      <c r="E34" s="56">
        <v>200476.28570000001</v>
      </c>
      <c r="F34" s="57">
        <v>102.447957214922</v>
      </c>
      <c r="G34" s="56">
        <v>179808.74859999999</v>
      </c>
      <c r="H34" s="57">
        <v>14.223507476209599</v>
      </c>
      <c r="I34" s="56">
        <v>24552.640899999999</v>
      </c>
      <c r="J34" s="57">
        <v>11.9545133545192</v>
      </c>
      <c r="K34" s="56">
        <v>21091.6577</v>
      </c>
      <c r="L34" s="57">
        <v>11.730050881406299</v>
      </c>
      <c r="M34" s="57">
        <v>0.16409251701444</v>
      </c>
      <c r="N34" s="56">
        <v>5534182.9824999999</v>
      </c>
      <c r="O34" s="56">
        <v>41949973.9331</v>
      </c>
      <c r="P34" s="56">
        <v>14371</v>
      </c>
      <c r="Q34" s="56">
        <v>13923</v>
      </c>
      <c r="R34" s="57">
        <v>3.2176973353444098</v>
      </c>
      <c r="S34" s="56">
        <v>14.2915496068471</v>
      </c>
      <c r="T34" s="56">
        <v>14.2253617826618</v>
      </c>
      <c r="U34" s="58">
        <v>0.46312559523726499</v>
      </c>
    </row>
    <row r="35" spans="1:21" ht="12" thickBot="1">
      <c r="A35" s="82"/>
      <c r="B35" s="71" t="s">
        <v>78</v>
      </c>
      <c r="C35" s="72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60.768700000000003</v>
      </c>
      <c r="O35" s="56">
        <v>434482.78769999999</v>
      </c>
      <c r="P35" s="59"/>
      <c r="Q35" s="59"/>
      <c r="R35" s="59"/>
      <c r="S35" s="59"/>
      <c r="T35" s="59"/>
      <c r="U35" s="60"/>
    </row>
    <row r="36" spans="1:21" ht="12" thickBot="1">
      <c r="A36" s="82"/>
      <c r="B36" s="71" t="s">
        <v>64</v>
      </c>
      <c r="C36" s="72"/>
      <c r="D36" s="56">
        <v>205733.38</v>
      </c>
      <c r="E36" s="59"/>
      <c r="F36" s="59"/>
      <c r="G36" s="56">
        <v>134612.04</v>
      </c>
      <c r="H36" s="57">
        <v>52.834308134695803</v>
      </c>
      <c r="I36" s="56">
        <v>-3235.28</v>
      </c>
      <c r="J36" s="57">
        <v>-1.57255959144792</v>
      </c>
      <c r="K36" s="56">
        <v>-4125</v>
      </c>
      <c r="L36" s="57">
        <v>-3.0643618505447199</v>
      </c>
      <c r="M36" s="57">
        <v>-0.215689696969697</v>
      </c>
      <c r="N36" s="56">
        <v>4111333.14</v>
      </c>
      <c r="O36" s="56">
        <v>33581581.390000001</v>
      </c>
      <c r="P36" s="56">
        <v>139</v>
      </c>
      <c r="Q36" s="56">
        <v>59</v>
      </c>
      <c r="R36" s="57">
        <v>135.593220338983</v>
      </c>
      <c r="S36" s="56">
        <v>1480.0962589928099</v>
      </c>
      <c r="T36" s="56">
        <v>1188.4842372881401</v>
      </c>
      <c r="U36" s="58">
        <v>19.7022335495334</v>
      </c>
    </row>
    <row r="37" spans="1:21" ht="12" thickBot="1">
      <c r="A37" s="82"/>
      <c r="B37" s="71" t="s">
        <v>35</v>
      </c>
      <c r="C37" s="72"/>
      <c r="D37" s="56">
        <v>622345.43000000005</v>
      </c>
      <c r="E37" s="59"/>
      <c r="F37" s="59"/>
      <c r="G37" s="56">
        <v>194157.38</v>
      </c>
      <c r="H37" s="57">
        <v>220.53658223035401</v>
      </c>
      <c r="I37" s="56">
        <v>-64664.75</v>
      </c>
      <c r="J37" s="57">
        <v>-10.390491659913099</v>
      </c>
      <c r="K37" s="56">
        <v>-25199.94</v>
      </c>
      <c r="L37" s="57">
        <v>-12.9791306413385</v>
      </c>
      <c r="M37" s="57">
        <v>1.56606761762131</v>
      </c>
      <c r="N37" s="56">
        <v>7375930.3099999996</v>
      </c>
      <c r="O37" s="56">
        <v>87316146.730000004</v>
      </c>
      <c r="P37" s="56">
        <v>251</v>
      </c>
      <c r="Q37" s="56">
        <v>68</v>
      </c>
      <c r="R37" s="57">
        <v>269.11764705882399</v>
      </c>
      <c r="S37" s="56">
        <v>2479.4638645418299</v>
      </c>
      <c r="T37" s="56">
        <v>1687.10514705882</v>
      </c>
      <c r="U37" s="58">
        <v>31.9568568356379</v>
      </c>
    </row>
    <row r="38" spans="1:21" ht="12" thickBot="1">
      <c r="A38" s="82"/>
      <c r="B38" s="71" t="s">
        <v>36</v>
      </c>
      <c r="C38" s="72"/>
      <c r="D38" s="56">
        <v>1063990.6000000001</v>
      </c>
      <c r="E38" s="59"/>
      <c r="F38" s="59"/>
      <c r="G38" s="56">
        <v>143573.93</v>
      </c>
      <c r="H38" s="57">
        <v>641.07506843338501</v>
      </c>
      <c r="I38" s="56">
        <v>-44525.74</v>
      </c>
      <c r="J38" s="57">
        <v>-4.1847869708623397</v>
      </c>
      <c r="K38" s="56">
        <v>-18209.97</v>
      </c>
      <c r="L38" s="57">
        <v>-12.6833402136446</v>
      </c>
      <c r="M38" s="57">
        <v>1.4451297833000301</v>
      </c>
      <c r="N38" s="56">
        <v>17637197.800000001</v>
      </c>
      <c r="O38" s="56">
        <v>82136715.920000002</v>
      </c>
      <c r="P38" s="56">
        <v>382</v>
      </c>
      <c r="Q38" s="56">
        <v>268</v>
      </c>
      <c r="R38" s="57">
        <v>42.537313432835802</v>
      </c>
      <c r="S38" s="56">
        <v>2785.3157068062801</v>
      </c>
      <c r="T38" s="56">
        <v>2311.3154477611902</v>
      </c>
      <c r="U38" s="58">
        <v>17.0178288187155</v>
      </c>
    </row>
    <row r="39" spans="1:21" ht="12" thickBot="1">
      <c r="A39" s="82"/>
      <c r="B39" s="71" t="s">
        <v>37</v>
      </c>
      <c r="C39" s="72"/>
      <c r="D39" s="56">
        <v>727289.16</v>
      </c>
      <c r="E39" s="59"/>
      <c r="F39" s="59"/>
      <c r="G39" s="56">
        <v>161134.07999999999</v>
      </c>
      <c r="H39" s="57">
        <v>351.35651005671798</v>
      </c>
      <c r="I39" s="56">
        <v>-171578.01</v>
      </c>
      <c r="J39" s="57">
        <v>-23.591443326337998</v>
      </c>
      <c r="K39" s="56">
        <v>-31807.21</v>
      </c>
      <c r="L39" s="57">
        <v>-19.7395920217498</v>
      </c>
      <c r="M39" s="57">
        <v>4.3943118557081897</v>
      </c>
      <c r="N39" s="56">
        <v>8116123.79</v>
      </c>
      <c r="O39" s="56">
        <v>60301070.770000003</v>
      </c>
      <c r="P39" s="56">
        <v>358</v>
      </c>
      <c r="Q39" s="56">
        <v>104</v>
      </c>
      <c r="R39" s="57">
        <v>244.230769230769</v>
      </c>
      <c r="S39" s="56">
        <v>2031.5339664804501</v>
      </c>
      <c r="T39" s="56">
        <v>1230.24451923077</v>
      </c>
      <c r="U39" s="58">
        <v>39.442581835728802</v>
      </c>
    </row>
    <row r="40" spans="1:21" ht="12" thickBot="1">
      <c r="A40" s="82"/>
      <c r="B40" s="71" t="s">
        <v>66</v>
      </c>
      <c r="C40" s="72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6">
        <v>78.02</v>
      </c>
      <c r="O40" s="56">
        <v>1380.85</v>
      </c>
      <c r="P40" s="59"/>
      <c r="Q40" s="56">
        <v>1</v>
      </c>
      <c r="R40" s="59"/>
      <c r="S40" s="59"/>
      <c r="T40" s="56">
        <v>0.09</v>
      </c>
      <c r="U40" s="60"/>
    </row>
    <row r="41" spans="1:21" ht="12" thickBot="1">
      <c r="A41" s="82"/>
      <c r="B41" s="71" t="s">
        <v>32</v>
      </c>
      <c r="C41" s="72"/>
      <c r="D41" s="56">
        <v>68059.828800000003</v>
      </c>
      <c r="E41" s="59"/>
      <c r="F41" s="59"/>
      <c r="G41" s="56">
        <v>151986.33360000001</v>
      </c>
      <c r="H41" s="57">
        <v>-55.219770628113899</v>
      </c>
      <c r="I41" s="56">
        <v>4904.7761</v>
      </c>
      <c r="J41" s="57">
        <v>7.2065654387893501</v>
      </c>
      <c r="K41" s="56">
        <v>8342.3665000000001</v>
      </c>
      <c r="L41" s="57">
        <v>5.4888925223734697</v>
      </c>
      <c r="M41" s="57">
        <v>-0.412064178671604</v>
      </c>
      <c r="N41" s="56">
        <v>1496904.7002000001</v>
      </c>
      <c r="O41" s="56">
        <v>16170167.9373</v>
      </c>
      <c r="P41" s="56">
        <v>99</v>
      </c>
      <c r="Q41" s="56">
        <v>72</v>
      </c>
      <c r="R41" s="57">
        <v>37.5</v>
      </c>
      <c r="S41" s="56">
        <v>687.47301818181802</v>
      </c>
      <c r="T41" s="56">
        <v>418.96961666666698</v>
      </c>
      <c r="U41" s="58">
        <v>39.056573045626003</v>
      </c>
    </row>
    <row r="42" spans="1:21" ht="12" thickBot="1">
      <c r="A42" s="82"/>
      <c r="B42" s="71" t="s">
        <v>33</v>
      </c>
      <c r="C42" s="72"/>
      <c r="D42" s="56">
        <v>671963.73400000005</v>
      </c>
      <c r="E42" s="56">
        <v>938063.53399999999</v>
      </c>
      <c r="F42" s="57">
        <v>71.633072776497002</v>
      </c>
      <c r="G42" s="56">
        <v>357050.86219999997</v>
      </c>
      <c r="H42" s="57">
        <v>88.198322743050397</v>
      </c>
      <c r="I42" s="56">
        <v>-11652.5051</v>
      </c>
      <c r="J42" s="57">
        <v>-1.7340973196032601</v>
      </c>
      <c r="K42" s="56">
        <v>9062.5859999999993</v>
      </c>
      <c r="L42" s="57">
        <v>2.5381778786809499</v>
      </c>
      <c r="M42" s="57">
        <v>-2.2857814645841699</v>
      </c>
      <c r="N42" s="56">
        <v>12011593.7249</v>
      </c>
      <c r="O42" s="56">
        <v>103138538.5458</v>
      </c>
      <c r="P42" s="56">
        <v>2189</v>
      </c>
      <c r="Q42" s="56">
        <v>1617</v>
      </c>
      <c r="R42" s="57">
        <v>35.374149659863903</v>
      </c>
      <c r="S42" s="56">
        <v>306.97292553677499</v>
      </c>
      <c r="T42" s="56">
        <v>194.58698126159601</v>
      </c>
      <c r="U42" s="58">
        <v>36.611028180631997</v>
      </c>
    </row>
    <row r="43" spans="1:21" ht="12" thickBot="1">
      <c r="A43" s="82"/>
      <c r="B43" s="71" t="s">
        <v>38</v>
      </c>
      <c r="C43" s="72"/>
      <c r="D43" s="56">
        <v>305588.89</v>
      </c>
      <c r="E43" s="59"/>
      <c r="F43" s="59"/>
      <c r="G43" s="56">
        <v>34736.46</v>
      </c>
      <c r="H43" s="57">
        <v>779.73526951220697</v>
      </c>
      <c r="I43" s="56">
        <v>-64969.78</v>
      </c>
      <c r="J43" s="57">
        <v>-21.260517684396198</v>
      </c>
      <c r="K43" s="56">
        <v>-3991.73</v>
      </c>
      <c r="L43" s="57">
        <v>-11.4914703455677</v>
      </c>
      <c r="M43" s="57">
        <v>15.2760958281246</v>
      </c>
      <c r="N43" s="56">
        <v>3279820.02</v>
      </c>
      <c r="O43" s="56">
        <v>41058747.759999998</v>
      </c>
      <c r="P43" s="56">
        <v>173</v>
      </c>
      <c r="Q43" s="56">
        <v>42</v>
      </c>
      <c r="R43" s="57">
        <v>311.90476190476198</v>
      </c>
      <c r="S43" s="56">
        <v>1766.4097687861299</v>
      </c>
      <c r="T43" s="56">
        <v>1271.79595238095</v>
      </c>
      <c r="U43" s="58">
        <v>28.001080221893901</v>
      </c>
    </row>
    <row r="44" spans="1:21" ht="12" thickBot="1">
      <c r="A44" s="82"/>
      <c r="B44" s="71" t="s">
        <v>39</v>
      </c>
      <c r="C44" s="72"/>
      <c r="D44" s="56">
        <v>163257.22</v>
      </c>
      <c r="E44" s="59"/>
      <c r="F44" s="59"/>
      <c r="G44" s="56">
        <v>21938.48</v>
      </c>
      <c r="H44" s="57">
        <v>644.15921248874099</v>
      </c>
      <c r="I44" s="56">
        <v>19708.650000000001</v>
      </c>
      <c r="J44" s="57">
        <v>12.0721460282124</v>
      </c>
      <c r="K44" s="56">
        <v>3071.09</v>
      </c>
      <c r="L44" s="57">
        <v>13.998645302682799</v>
      </c>
      <c r="M44" s="57">
        <v>5.4174771823684802</v>
      </c>
      <c r="N44" s="56">
        <v>1940537.65</v>
      </c>
      <c r="O44" s="56">
        <v>17567847.140000001</v>
      </c>
      <c r="P44" s="56">
        <v>67</v>
      </c>
      <c r="Q44" s="56">
        <v>32</v>
      </c>
      <c r="R44" s="57">
        <v>109.375</v>
      </c>
      <c r="S44" s="56">
        <v>2436.67492537313</v>
      </c>
      <c r="T44" s="56">
        <v>2442.2284374999999</v>
      </c>
      <c r="U44" s="58">
        <v>-0.227913541894184</v>
      </c>
    </row>
    <row r="45" spans="1:21" ht="12" thickBot="1">
      <c r="A45" s="82"/>
      <c r="B45" s="71" t="s">
        <v>72</v>
      </c>
      <c r="C45" s="72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6">
        <v>-2222.2222000000002</v>
      </c>
      <c r="O45" s="56">
        <v>-2123.3330999999998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71" t="s">
        <v>34</v>
      </c>
      <c r="C46" s="72"/>
      <c r="D46" s="61">
        <v>18048.623299999999</v>
      </c>
      <c r="E46" s="62"/>
      <c r="F46" s="62"/>
      <c r="G46" s="61">
        <v>17987.7618</v>
      </c>
      <c r="H46" s="63">
        <v>0.33834948826150202</v>
      </c>
      <c r="I46" s="61">
        <v>873.49059999999997</v>
      </c>
      <c r="J46" s="63">
        <v>4.8396522298739599</v>
      </c>
      <c r="K46" s="61">
        <v>1803.1578999999999</v>
      </c>
      <c r="L46" s="63">
        <v>10.0243594508795</v>
      </c>
      <c r="M46" s="63">
        <v>-0.51557731022890496</v>
      </c>
      <c r="N46" s="61">
        <v>366284.00589999999</v>
      </c>
      <c r="O46" s="61">
        <v>5704433.2236000001</v>
      </c>
      <c r="P46" s="61">
        <v>12</v>
      </c>
      <c r="Q46" s="61">
        <v>14</v>
      </c>
      <c r="R46" s="63">
        <v>-14.285714285714301</v>
      </c>
      <c r="S46" s="61">
        <v>1504.05194166667</v>
      </c>
      <c r="T46" s="61">
        <v>793.00274999999999</v>
      </c>
      <c r="U46" s="64">
        <v>47.275574198504103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F40" sqref="F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131119</v>
      </c>
      <c r="D2" s="37">
        <v>722461.042652137</v>
      </c>
      <c r="E2" s="37">
        <v>590240.75166837603</v>
      </c>
      <c r="F2" s="37">
        <v>95142.7439752137</v>
      </c>
      <c r="G2" s="37">
        <v>590240.75166837603</v>
      </c>
      <c r="H2" s="37">
        <v>0.13881680049192399</v>
      </c>
    </row>
    <row r="3" spans="1:8">
      <c r="A3" s="37">
        <v>2</v>
      </c>
      <c r="B3" s="37">
        <v>13</v>
      </c>
      <c r="C3" s="37">
        <v>9555</v>
      </c>
      <c r="D3" s="37">
        <v>88571.773925640999</v>
      </c>
      <c r="E3" s="37">
        <v>69675.508272649604</v>
      </c>
      <c r="F3" s="37">
        <v>18040.573003418802</v>
      </c>
      <c r="G3" s="37">
        <v>69675.508272649604</v>
      </c>
      <c r="H3" s="37">
        <v>0.205670074870762</v>
      </c>
    </row>
    <row r="4" spans="1:8">
      <c r="A4" s="37">
        <v>3</v>
      </c>
      <c r="B4" s="37">
        <v>14</v>
      </c>
      <c r="C4" s="37">
        <v>126680</v>
      </c>
      <c r="D4" s="37">
        <v>153446.77444141099</v>
      </c>
      <c r="E4" s="37">
        <v>113926.762827907</v>
      </c>
      <c r="F4" s="37">
        <v>37735.1141776066</v>
      </c>
      <c r="G4" s="37">
        <v>113926.762827907</v>
      </c>
      <c r="H4" s="37">
        <v>0.24881080811254</v>
      </c>
    </row>
    <row r="5" spans="1:8">
      <c r="A5" s="37">
        <v>4</v>
      </c>
      <c r="B5" s="37">
        <v>15</v>
      </c>
      <c r="C5" s="37">
        <v>4204</v>
      </c>
      <c r="D5" s="37">
        <v>54091.765347507797</v>
      </c>
      <c r="E5" s="37">
        <v>47702.889982792498</v>
      </c>
      <c r="F5" s="37">
        <v>4437.9779288177897</v>
      </c>
      <c r="G5" s="37">
        <v>47702.889982792498</v>
      </c>
      <c r="H5" s="37">
        <v>8.5115152596636698E-2</v>
      </c>
    </row>
    <row r="6" spans="1:8">
      <c r="A6" s="37">
        <v>5</v>
      </c>
      <c r="B6" s="37">
        <v>16</v>
      </c>
      <c r="C6" s="37">
        <v>4181</v>
      </c>
      <c r="D6" s="37">
        <v>239409.228223932</v>
      </c>
      <c r="E6" s="37">
        <v>192054.637333333</v>
      </c>
      <c r="F6" s="37">
        <v>11429.599437606799</v>
      </c>
      <c r="G6" s="37">
        <v>192054.637333333</v>
      </c>
      <c r="H6" s="37">
        <v>5.6169458720642801E-2</v>
      </c>
    </row>
    <row r="7" spans="1:8">
      <c r="A7" s="37">
        <v>6</v>
      </c>
      <c r="B7" s="37">
        <v>17</v>
      </c>
      <c r="C7" s="37">
        <v>24249</v>
      </c>
      <c r="D7" s="37">
        <v>286726.218283761</v>
      </c>
      <c r="E7" s="37">
        <v>218314.03911282</v>
      </c>
      <c r="F7" s="37">
        <v>46288.392846153802</v>
      </c>
      <c r="G7" s="37">
        <v>218314.03911282</v>
      </c>
      <c r="H7" s="37">
        <v>0.174935628911115</v>
      </c>
    </row>
    <row r="8" spans="1:8">
      <c r="A8" s="37">
        <v>7</v>
      </c>
      <c r="B8" s="37">
        <v>18</v>
      </c>
      <c r="C8" s="37">
        <v>61031</v>
      </c>
      <c r="D8" s="37">
        <v>123774.901335897</v>
      </c>
      <c r="E8" s="37">
        <v>98855.102098290605</v>
      </c>
      <c r="F8" s="37">
        <v>21701.158211965801</v>
      </c>
      <c r="G8" s="37">
        <v>98855.102098290605</v>
      </c>
      <c r="H8" s="37">
        <v>0.18000855497770901</v>
      </c>
    </row>
    <row r="9" spans="1:8">
      <c r="A9" s="37">
        <v>8</v>
      </c>
      <c r="B9" s="37">
        <v>19</v>
      </c>
      <c r="C9" s="37">
        <v>25618</v>
      </c>
      <c r="D9" s="37">
        <v>122535.672504274</v>
      </c>
      <c r="E9" s="37">
        <v>117335.976637607</v>
      </c>
      <c r="F9" s="37">
        <v>-5244.79131282051</v>
      </c>
      <c r="G9" s="37">
        <v>117335.976637607</v>
      </c>
      <c r="H9" s="37">
        <v>-4.6790399241685501E-2</v>
      </c>
    </row>
    <row r="10" spans="1:8">
      <c r="A10" s="37">
        <v>9</v>
      </c>
      <c r="B10" s="37">
        <v>21</v>
      </c>
      <c r="C10" s="37">
        <v>321274</v>
      </c>
      <c r="D10" s="37">
        <v>1173390.8063422199</v>
      </c>
      <c r="E10" s="37">
        <v>1142468.4308666701</v>
      </c>
      <c r="F10" s="37">
        <v>2447.0489495726501</v>
      </c>
      <c r="G10" s="37">
        <v>1142468.4308666701</v>
      </c>
      <c r="H10" s="37">
        <v>2.13731842455777E-3</v>
      </c>
    </row>
    <row r="11" spans="1:8">
      <c r="A11" s="37">
        <v>10</v>
      </c>
      <c r="B11" s="37">
        <v>22</v>
      </c>
      <c r="C11" s="37">
        <v>49757.934000000001</v>
      </c>
      <c r="D11" s="37">
        <v>571772.46293247899</v>
      </c>
      <c r="E11" s="37">
        <v>513728.18338974298</v>
      </c>
      <c r="F11" s="37">
        <v>55901.8692863248</v>
      </c>
      <c r="G11" s="37">
        <v>513728.18338974298</v>
      </c>
      <c r="H11" s="37">
        <v>9.8137148880581504E-2</v>
      </c>
    </row>
    <row r="12" spans="1:8">
      <c r="A12" s="37">
        <v>11</v>
      </c>
      <c r="B12" s="37">
        <v>23</v>
      </c>
      <c r="C12" s="37">
        <v>311284.60800000001</v>
      </c>
      <c r="D12" s="37">
        <v>2201498.9654487199</v>
      </c>
      <c r="E12" s="37">
        <v>1945987.8834812001</v>
      </c>
      <c r="F12" s="37">
        <v>147043.36572820501</v>
      </c>
      <c r="G12" s="37">
        <v>1945987.8834812001</v>
      </c>
      <c r="H12" s="37">
        <v>7.0253784210698098E-2</v>
      </c>
    </row>
    <row r="13" spans="1:8">
      <c r="A13" s="37">
        <v>12</v>
      </c>
      <c r="B13" s="37">
        <v>24</v>
      </c>
      <c r="C13" s="37">
        <v>17075</v>
      </c>
      <c r="D13" s="37">
        <v>653766.50446324795</v>
      </c>
      <c r="E13" s="37">
        <v>647789.92583675205</v>
      </c>
      <c r="F13" s="37">
        <v>-15808.2076982906</v>
      </c>
      <c r="G13" s="37">
        <v>647789.92583675205</v>
      </c>
      <c r="H13" s="37">
        <v>-2.5013710435888199E-2</v>
      </c>
    </row>
    <row r="14" spans="1:8">
      <c r="A14" s="37">
        <v>13</v>
      </c>
      <c r="B14" s="37">
        <v>25</v>
      </c>
      <c r="C14" s="37">
        <v>98209</v>
      </c>
      <c r="D14" s="37">
        <v>1308658.04127917</v>
      </c>
      <c r="E14" s="37">
        <v>1244497.7818</v>
      </c>
      <c r="F14" s="37">
        <v>-2784.3879000000002</v>
      </c>
      <c r="G14" s="37">
        <v>1244497.7818</v>
      </c>
      <c r="H14" s="37">
        <v>-2.24237566710522E-3</v>
      </c>
    </row>
    <row r="15" spans="1:8">
      <c r="A15" s="37">
        <v>14</v>
      </c>
      <c r="B15" s="37">
        <v>26</v>
      </c>
      <c r="C15" s="37">
        <v>81522</v>
      </c>
      <c r="D15" s="37">
        <v>449717.76332995202</v>
      </c>
      <c r="E15" s="37">
        <v>345843.51518125698</v>
      </c>
      <c r="F15" s="37">
        <v>49436.193160419003</v>
      </c>
      <c r="G15" s="37">
        <v>345843.51518125698</v>
      </c>
      <c r="H15" s="37">
        <v>0.12506635710651501</v>
      </c>
    </row>
    <row r="16" spans="1:8">
      <c r="A16" s="37">
        <v>15</v>
      </c>
      <c r="B16" s="37">
        <v>27</v>
      </c>
      <c r="C16" s="37">
        <v>205139.788</v>
      </c>
      <c r="D16" s="37">
        <v>1522254.0449989501</v>
      </c>
      <c r="E16" s="37">
        <v>1444002.84397833</v>
      </c>
      <c r="F16" s="37">
        <v>63485.918969336701</v>
      </c>
      <c r="G16" s="37">
        <v>1444002.84397833</v>
      </c>
      <c r="H16" s="37">
        <v>4.2113693003720698E-2</v>
      </c>
    </row>
    <row r="17" spans="1:8">
      <c r="A17" s="37">
        <v>16</v>
      </c>
      <c r="B17" s="37">
        <v>29</v>
      </c>
      <c r="C17" s="37">
        <v>240381</v>
      </c>
      <c r="D17" s="37">
        <v>3232760.2553393198</v>
      </c>
      <c r="E17" s="37">
        <v>2954395.8677589698</v>
      </c>
      <c r="F17" s="37">
        <v>-15079.0525905983</v>
      </c>
      <c r="G17" s="37">
        <v>2954395.8677589698</v>
      </c>
      <c r="H17" s="37">
        <v>-5.1301215686525101E-3</v>
      </c>
    </row>
    <row r="18" spans="1:8">
      <c r="A18" s="37">
        <v>17</v>
      </c>
      <c r="B18" s="37">
        <v>31</v>
      </c>
      <c r="C18" s="37">
        <v>32866.046999999999</v>
      </c>
      <c r="D18" s="37">
        <v>316324.74146208301</v>
      </c>
      <c r="E18" s="37">
        <v>273263.16277879698</v>
      </c>
      <c r="F18" s="37">
        <v>43061.038683286402</v>
      </c>
      <c r="G18" s="37">
        <v>273263.16277879698</v>
      </c>
      <c r="H18" s="37">
        <v>0.13612944720718101</v>
      </c>
    </row>
    <row r="19" spans="1:8">
      <c r="A19" s="37">
        <v>18</v>
      </c>
      <c r="B19" s="37">
        <v>32</v>
      </c>
      <c r="C19" s="37">
        <v>16918.618999999999</v>
      </c>
      <c r="D19" s="37">
        <v>310340.51041343302</v>
      </c>
      <c r="E19" s="37">
        <v>288686.80690086301</v>
      </c>
      <c r="F19" s="37">
        <v>21651.469176286999</v>
      </c>
      <c r="G19" s="37">
        <v>288686.80690086301</v>
      </c>
      <c r="H19" s="37">
        <v>6.9767317940840901E-2</v>
      </c>
    </row>
    <row r="20" spans="1:8">
      <c r="A20" s="37">
        <v>19</v>
      </c>
      <c r="B20" s="37">
        <v>33</v>
      </c>
      <c r="C20" s="37">
        <v>81630.417000000001</v>
      </c>
      <c r="D20" s="37">
        <v>875500.529563074</v>
      </c>
      <c r="E20" s="37">
        <v>717051.57063519198</v>
      </c>
      <c r="F20" s="37">
        <v>158331.718401447</v>
      </c>
      <c r="G20" s="37">
        <v>717051.57063519198</v>
      </c>
      <c r="H20" s="37">
        <v>0.18087130561481399</v>
      </c>
    </row>
    <row r="21" spans="1:8">
      <c r="A21" s="37">
        <v>20</v>
      </c>
      <c r="B21" s="37">
        <v>34</v>
      </c>
      <c r="C21" s="37">
        <v>40299.177000000003</v>
      </c>
      <c r="D21" s="37">
        <v>220387.960393646</v>
      </c>
      <c r="E21" s="37">
        <v>162491.070467924</v>
      </c>
      <c r="F21" s="37">
        <v>57896.375395807903</v>
      </c>
      <c r="G21" s="37">
        <v>162491.070467924</v>
      </c>
      <c r="H21" s="37">
        <v>0.26270269238296801</v>
      </c>
    </row>
    <row r="22" spans="1:8">
      <c r="A22" s="37">
        <v>21</v>
      </c>
      <c r="B22" s="37">
        <v>35</v>
      </c>
      <c r="C22" s="37">
        <v>35097.919999999998</v>
      </c>
      <c r="D22" s="37">
        <v>1038385.99917788</v>
      </c>
      <c r="E22" s="37">
        <v>984145.67284955701</v>
      </c>
      <c r="F22" s="37">
        <v>54237.300328318597</v>
      </c>
      <c r="G22" s="37">
        <v>984145.67284955701</v>
      </c>
      <c r="H22" s="37">
        <v>5.22324630982057E-2</v>
      </c>
    </row>
    <row r="23" spans="1:8">
      <c r="A23" s="37">
        <v>22</v>
      </c>
      <c r="B23" s="37">
        <v>36</v>
      </c>
      <c r="C23" s="37">
        <v>183968.071</v>
      </c>
      <c r="D23" s="37">
        <v>823321.42592389404</v>
      </c>
      <c r="E23" s="37">
        <v>706141.140007018</v>
      </c>
      <c r="F23" s="37">
        <v>117177.245216875</v>
      </c>
      <c r="G23" s="37">
        <v>706141.140007018</v>
      </c>
      <c r="H23" s="37">
        <v>0.14232312471075201</v>
      </c>
    </row>
    <row r="24" spans="1:8">
      <c r="A24" s="37">
        <v>23</v>
      </c>
      <c r="B24" s="37">
        <v>37</v>
      </c>
      <c r="C24" s="37">
        <v>197438.81599999999</v>
      </c>
      <c r="D24" s="37">
        <v>1262523.2514584099</v>
      </c>
      <c r="E24" s="37">
        <v>1146154.24610332</v>
      </c>
      <c r="F24" s="37">
        <v>116366.43455863</v>
      </c>
      <c r="G24" s="37">
        <v>1146154.24610332</v>
      </c>
      <c r="H24" s="37">
        <v>9.2169923503841802E-2</v>
      </c>
    </row>
    <row r="25" spans="1:8">
      <c r="A25" s="37">
        <v>24</v>
      </c>
      <c r="B25" s="37">
        <v>38</v>
      </c>
      <c r="C25" s="37">
        <v>820779.85400000005</v>
      </c>
      <c r="D25" s="37">
        <v>3159417.6597345099</v>
      </c>
      <c r="E25" s="37">
        <v>3321849.7321663699</v>
      </c>
      <c r="F25" s="37">
        <v>-163214.59712212399</v>
      </c>
      <c r="G25" s="37">
        <v>3321849.7321663699</v>
      </c>
      <c r="H25" s="37">
        <v>-5.1672507315359002E-2</v>
      </c>
    </row>
    <row r="26" spans="1:8">
      <c r="A26" s="37">
        <v>25</v>
      </c>
      <c r="B26" s="37">
        <v>39</v>
      </c>
      <c r="C26" s="37">
        <v>69132.962</v>
      </c>
      <c r="D26" s="37">
        <v>118004.662893457</v>
      </c>
      <c r="E26" s="37">
        <v>91418.427275455702</v>
      </c>
      <c r="F26" s="37">
        <v>26586.235618001701</v>
      </c>
      <c r="G26" s="37">
        <v>91418.427275455702</v>
      </c>
      <c r="H26" s="37">
        <v>0.22529817861524301</v>
      </c>
    </row>
    <row r="27" spans="1:8">
      <c r="A27" s="37">
        <v>26</v>
      </c>
      <c r="B27" s="37">
        <v>40</v>
      </c>
      <c r="C27" s="37">
        <v>6.2E-2</v>
      </c>
      <c r="D27" s="37">
        <v>0.4274</v>
      </c>
      <c r="E27" s="37">
        <v>0.42070000000000002</v>
      </c>
      <c r="F27" s="37">
        <v>6.7000000000000002E-3</v>
      </c>
      <c r="G27" s="37">
        <v>0.42070000000000002</v>
      </c>
      <c r="H27" s="37">
        <v>1.56761815629387E-2</v>
      </c>
    </row>
    <row r="28" spans="1:8">
      <c r="A28" s="37">
        <v>27</v>
      </c>
      <c r="B28" s="37">
        <v>42</v>
      </c>
      <c r="C28" s="37">
        <v>11834.86</v>
      </c>
      <c r="D28" s="37">
        <v>205383.85980000001</v>
      </c>
      <c r="E28" s="37">
        <v>180831.2046</v>
      </c>
      <c r="F28" s="37">
        <v>24552.655200000001</v>
      </c>
      <c r="G28" s="37">
        <v>180831.2046</v>
      </c>
      <c r="H28" s="37">
        <v>0.11954520293809399</v>
      </c>
    </row>
    <row r="29" spans="1:8">
      <c r="A29" s="37">
        <v>28</v>
      </c>
      <c r="B29" s="37">
        <v>75</v>
      </c>
      <c r="C29" s="37">
        <v>102</v>
      </c>
      <c r="D29" s="37">
        <v>68059.829059829106</v>
      </c>
      <c r="E29" s="37">
        <v>63155.051282051303</v>
      </c>
      <c r="F29" s="37">
        <v>4904.7777777777801</v>
      </c>
      <c r="G29" s="37">
        <v>63155.051282051303</v>
      </c>
      <c r="H29" s="37">
        <v>7.2065678764284796E-2</v>
      </c>
    </row>
    <row r="30" spans="1:8">
      <c r="A30" s="37">
        <v>29</v>
      </c>
      <c r="B30" s="37">
        <v>76</v>
      </c>
      <c r="C30" s="37">
        <v>2966</v>
      </c>
      <c r="D30" s="37">
        <v>671963.72878034203</v>
      </c>
      <c r="E30" s="37">
        <v>683616.23750683805</v>
      </c>
      <c r="F30" s="37">
        <v>-13742.252316239301</v>
      </c>
      <c r="G30" s="37">
        <v>683616.23750683805</v>
      </c>
      <c r="H30" s="37">
        <v>-2.05146827911659E-2</v>
      </c>
    </row>
    <row r="31" spans="1:8">
      <c r="A31" s="30">
        <v>30</v>
      </c>
      <c r="B31" s="39">
        <v>99</v>
      </c>
      <c r="C31" s="40">
        <v>12</v>
      </c>
      <c r="D31" s="40">
        <v>18048.623402163201</v>
      </c>
      <c r="E31" s="40">
        <v>17175.1327282354</v>
      </c>
      <c r="F31" s="40">
        <v>873.49067392784195</v>
      </c>
      <c r="G31" s="40">
        <v>17175.1327282354</v>
      </c>
      <c r="H31" s="40">
        <v>4.8396526120831403E-2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270</v>
      </c>
      <c r="D34" s="34">
        <v>205733.38</v>
      </c>
      <c r="E34" s="34">
        <v>208968.66</v>
      </c>
      <c r="F34" s="30"/>
      <c r="G34" s="30"/>
      <c r="H34" s="30"/>
    </row>
    <row r="35" spans="1:8">
      <c r="A35" s="30"/>
      <c r="B35" s="33">
        <v>71</v>
      </c>
      <c r="C35" s="34">
        <v>239</v>
      </c>
      <c r="D35" s="34">
        <v>622345.43000000005</v>
      </c>
      <c r="E35" s="34">
        <v>687010.18</v>
      </c>
      <c r="F35" s="30"/>
      <c r="G35" s="30"/>
      <c r="H35" s="30"/>
    </row>
    <row r="36" spans="1:8">
      <c r="A36" s="30"/>
      <c r="B36" s="33">
        <v>72</v>
      </c>
      <c r="C36" s="34">
        <v>370</v>
      </c>
      <c r="D36" s="34">
        <v>1063990.6000000001</v>
      </c>
      <c r="E36" s="34">
        <v>1108516.3400000001</v>
      </c>
      <c r="F36" s="30"/>
      <c r="G36" s="30"/>
      <c r="H36" s="30"/>
    </row>
    <row r="37" spans="1:8">
      <c r="A37" s="30"/>
      <c r="B37" s="33">
        <v>73</v>
      </c>
      <c r="C37" s="34">
        <v>324</v>
      </c>
      <c r="D37" s="34">
        <v>727289.16</v>
      </c>
      <c r="E37" s="34">
        <v>898867.17</v>
      </c>
      <c r="F37" s="30"/>
      <c r="G37" s="30"/>
      <c r="H37" s="30"/>
    </row>
    <row r="38" spans="1:8">
      <c r="A38" s="30"/>
      <c r="B38" s="33">
        <v>77</v>
      </c>
      <c r="C38" s="34">
        <v>167</v>
      </c>
      <c r="D38" s="34">
        <v>305588.89</v>
      </c>
      <c r="E38" s="34">
        <v>370558.67</v>
      </c>
      <c r="F38" s="30"/>
      <c r="G38" s="30"/>
      <c r="H38" s="30"/>
    </row>
    <row r="39" spans="1:8">
      <c r="A39" s="30"/>
      <c r="B39" s="33">
        <v>78</v>
      </c>
      <c r="C39" s="34">
        <v>65</v>
      </c>
      <c r="D39" s="34">
        <v>163257.22</v>
      </c>
      <c r="E39" s="34">
        <v>143548.57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2016-08-01T01:22:56Z</dcterms:modified>
</cp:coreProperties>
</file>