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<sst xmlns="http://schemas.openxmlformats.org/spreadsheetml/2006/main" count="120" uniqueCount="79">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</sst>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6" sqref="D5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21813620.464800004</v>
      </c>
      <c r="F3" s="25">
        <f>RA!I7</f>
        <v>1968135.0109999999</v>
      </c>
      <c r="G3" s="16">
        <f>SUM(G4:G42)</f>
        <v>19845485.453799993</v>
      </c>
      <c r="H3" s="27">
        <f>RA!J7</f>
        <v>9.0225050636409598</v>
      </c>
      <c r="I3" s="20">
        <f>SUM(I4:I42)</f>
        <v>21813624.399261262</v>
      </c>
      <c r="J3" s="21">
        <f>SUM(J4:J42)</f>
        <v>19845485.20826694</v>
      </c>
      <c r="K3" s="22">
        <f>E3-I3</f>
        <v>-3.9344612583518028</v>
      </c>
      <c r="L3" s="22">
        <f>G3-J3</f>
        <v>0.2455330528318882</v>
      </c>
    </row>
    <row r="4" spans="1:13">
      <c r="A4" s="68">
        <f>RA!A8</f>
        <v>42583</v>
      </c>
      <c r="B4" s="12">
        <v>12</v>
      </c>
      <c r="C4" s="66" t="s">
        <v>6</v>
      </c>
      <c r="D4" s="66"/>
      <c r="E4" s="15">
        <f>VLOOKUP(C4,RA!B8:D35,3,0)</f>
        <v>760269.30119999999</v>
      </c>
      <c r="F4" s="25">
        <f>VLOOKUP(C4,RA!B8:I38,8,0)</f>
        <v>162208.4693</v>
      </c>
      <c r="G4" s="16">
        <f t="shared" ref="G4:G42" si="0">E4-F4</f>
        <v>598060.83189999999</v>
      </c>
      <c r="H4" s="27">
        <f>RA!J8</f>
        <v>21.3356594885486</v>
      </c>
      <c r="I4" s="20">
        <f>VLOOKUP(B4,RMS!B:D,3,FALSE)</f>
        <v>760269.96523931599</v>
      </c>
      <c r="J4" s="21">
        <f>VLOOKUP(B4,RMS!B:E,4,FALSE)</f>
        <v>598060.84151538496</v>
      </c>
      <c r="K4" s="22">
        <f t="shared" ref="K4:K42" si="1">E4-I4</f>
        <v>-0.66403931600507349</v>
      </c>
      <c r="L4" s="22">
        <f t="shared" ref="L4:L42" si="2">G4-J4</f>
        <v>-9.6153849735856056E-3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102762.91160000001</v>
      </c>
      <c r="F5" s="25">
        <f>VLOOKUP(C5,RA!B9:I39,8,0)</f>
        <v>21825.331999999999</v>
      </c>
      <c r="G5" s="16">
        <f t="shared" si="0"/>
        <v>80937.579600000012</v>
      </c>
      <c r="H5" s="27">
        <f>RA!J9</f>
        <v>21.238530185826299</v>
      </c>
      <c r="I5" s="20">
        <f>VLOOKUP(B5,RMS!B:D,3,FALSE)</f>
        <v>102762.951425641</v>
      </c>
      <c r="J5" s="21">
        <f>VLOOKUP(B5,RMS!B:E,4,FALSE)</f>
        <v>80937.575457265004</v>
      </c>
      <c r="K5" s="22">
        <f t="shared" si="1"/>
        <v>-3.9825640997150913E-2</v>
      </c>
      <c r="L5" s="22">
        <f t="shared" si="2"/>
        <v>4.1427350079175085E-3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151740.64360000001</v>
      </c>
      <c r="F6" s="25">
        <f>VLOOKUP(C6,RA!B10:I40,8,0)</f>
        <v>39554.376600000003</v>
      </c>
      <c r="G6" s="16">
        <f t="shared" si="0"/>
        <v>112186.26700000001</v>
      </c>
      <c r="H6" s="27">
        <f>RA!J10</f>
        <v>26.067094261355798</v>
      </c>
      <c r="I6" s="20">
        <f>VLOOKUP(B6,RMS!B:D,3,FALSE)</f>
        <v>151743.01534355199</v>
      </c>
      <c r="J6" s="21">
        <f>VLOOKUP(B6,RMS!B:E,4,FALSE)</f>
        <v>112186.265457874</v>
      </c>
      <c r="K6" s="22">
        <f>E6-I6</f>
        <v>-2.3717435519793071</v>
      </c>
      <c r="L6" s="22">
        <f t="shared" si="2"/>
        <v>1.5421260031871498E-3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54318.4211</v>
      </c>
      <c r="F7" s="25">
        <f>VLOOKUP(C7,RA!B11:I41,8,0)</f>
        <v>8600.0795999999991</v>
      </c>
      <c r="G7" s="16">
        <f t="shared" si="0"/>
        <v>45718.341500000002</v>
      </c>
      <c r="H7" s="27">
        <f>RA!J11</f>
        <v>15.8327127811158</v>
      </c>
      <c r="I7" s="20">
        <f>VLOOKUP(B7,RMS!B:D,3,FALSE)</f>
        <v>54318.484944731899</v>
      </c>
      <c r="J7" s="21">
        <f>VLOOKUP(B7,RMS!B:E,4,FALSE)</f>
        <v>45718.341137153002</v>
      </c>
      <c r="K7" s="22">
        <f t="shared" si="1"/>
        <v>-6.3844731899735052E-2</v>
      </c>
      <c r="L7" s="22">
        <f t="shared" si="2"/>
        <v>3.6284700036048889E-4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171666.70910000001</v>
      </c>
      <c r="F8" s="25">
        <f>VLOOKUP(C8,RA!B12:I42,8,0)</f>
        <v>55934.124799999998</v>
      </c>
      <c r="G8" s="16">
        <f t="shared" si="0"/>
        <v>115732.58430000002</v>
      </c>
      <c r="H8" s="27">
        <f>RA!J12</f>
        <v>32.5829772663825</v>
      </c>
      <c r="I8" s="20">
        <f>VLOOKUP(B8,RMS!B:D,3,FALSE)</f>
        <v>171666.707111111</v>
      </c>
      <c r="J8" s="21">
        <f>VLOOKUP(B8,RMS!B:E,4,FALSE)</f>
        <v>115732.584888889</v>
      </c>
      <c r="K8" s="22">
        <f t="shared" si="1"/>
        <v>1.9888890092261136E-3</v>
      </c>
      <c r="L8" s="22">
        <f t="shared" si="2"/>
        <v>-5.8888898638542742E-4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310799.63699999999</v>
      </c>
      <c r="F9" s="25">
        <f>VLOOKUP(C9,RA!B13:I43,8,0)</f>
        <v>94377.225099999996</v>
      </c>
      <c r="G9" s="16">
        <f t="shared" si="0"/>
        <v>216422.41190000001</v>
      </c>
      <c r="H9" s="27">
        <f>RA!J13</f>
        <v>30.365938007836199</v>
      </c>
      <c r="I9" s="20">
        <f>VLOOKUP(B9,RMS!B:D,3,FALSE)</f>
        <v>310799.81002478598</v>
      </c>
      <c r="J9" s="21">
        <f>VLOOKUP(B9,RMS!B:E,4,FALSE)</f>
        <v>216422.40991880299</v>
      </c>
      <c r="K9" s="22">
        <f t="shared" si="1"/>
        <v>-0.17302478599594906</v>
      </c>
      <c r="L9" s="22">
        <f t="shared" si="2"/>
        <v>1.9811970123555511E-3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105335.6798</v>
      </c>
      <c r="F10" s="25">
        <f>VLOOKUP(C10,RA!B14:I43,8,0)</f>
        <v>23338.9552</v>
      </c>
      <c r="G10" s="16">
        <f t="shared" si="0"/>
        <v>81996.724600000001</v>
      </c>
      <c r="H10" s="27">
        <f>RA!J14</f>
        <v>22.1567423728726</v>
      </c>
      <c r="I10" s="20">
        <f>VLOOKUP(B10,RMS!B:D,3,FALSE)</f>
        <v>105335.691482906</v>
      </c>
      <c r="J10" s="21">
        <f>VLOOKUP(B10,RMS!B:E,4,FALSE)</f>
        <v>81996.724831623898</v>
      </c>
      <c r="K10" s="22">
        <f t="shared" si="1"/>
        <v>-1.1682905998895876E-2</v>
      </c>
      <c r="L10" s="22">
        <f t="shared" si="2"/>
        <v>-2.3162389697972685E-4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132490.54879999999</v>
      </c>
      <c r="F11" s="25">
        <f>VLOOKUP(C11,RA!B15:I44,8,0)</f>
        <v>4863.4911000000002</v>
      </c>
      <c r="G11" s="16">
        <f t="shared" si="0"/>
        <v>127627.05769999999</v>
      </c>
      <c r="H11" s="27">
        <f>RA!J15</f>
        <v>3.6708211597354299</v>
      </c>
      <c r="I11" s="20">
        <f>VLOOKUP(B11,RMS!B:D,3,FALSE)</f>
        <v>132490.68051111099</v>
      </c>
      <c r="J11" s="21">
        <f>VLOOKUP(B11,RMS!B:E,4,FALSE)</f>
        <v>127627.057847009</v>
      </c>
      <c r="K11" s="22">
        <f t="shared" si="1"/>
        <v>-0.13171111099654809</v>
      </c>
      <c r="L11" s="22">
        <f t="shared" si="2"/>
        <v>-1.4700900646857917E-4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1118889.017</v>
      </c>
      <c r="F12" s="25">
        <f>VLOOKUP(C12,RA!B16:I45,8,0)</f>
        <v>28816.066200000001</v>
      </c>
      <c r="G12" s="16">
        <f t="shared" si="0"/>
        <v>1090072.9508</v>
      </c>
      <c r="H12" s="27">
        <f>RA!J16</f>
        <v>2.57541773689606</v>
      </c>
      <c r="I12" s="20">
        <f>VLOOKUP(B12,RMS!B:D,3,FALSE)</f>
        <v>1118888.10648309</v>
      </c>
      <c r="J12" s="21">
        <f>VLOOKUP(B12,RMS!B:E,4,FALSE)</f>
        <v>1090072.95023333</v>
      </c>
      <c r="K12" s="22">
        <f t="shared" si="1"/>
        <v>0.91051691002212465</v>
      </c>
      <c r="L12" s="22">
        <f t="shared" si="2"/>
        <v>5.6666997261345387E-4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887089.82949999999</v>
      </c>
      <c r="F13" s="25">
        <f>VLOOKUP(C13,RA!B17:I46,8,0)</f>
        <v>28833.6715</v>
      </c>
      <c r="G13" s="16">
        <f t="shared" si="0"/>
        <v>858256.15799999994</v>
      </c>
      <c r="H13" s="27">
        <f>RA!J17</f>
        <v>3.2503665966108302</v>
      </c>
      <c r="I13" s="20">
        <f>VLOOKUP(B13,RMS!B:D,3,FALSE)</f>
        <v>887089.838077778</v>
      </c>
      <c r="J13" s="21">
        <f>VLOOKUP(B13,RMS!B:E,4,FALSE)</f>
        <v>858256.157636752</v>
      </c>
      <c r="K13" s="22">
        <f t="shared" si="1"/>
        <v>-8.5777780041098595E-3</v>
      </c>
      <c r="L13" s="22">
        <f t="shared" si="2"/>
        <v>3.6324793472886086E-4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2028140.0501999999</v>
      </c>
      <c r="F14" s="25">
        <f>VLOOKUP(C14,RA!B18:I47,8,0)</f>
        <v>299935.82459999999</v>
      </c>
      <c r="G14" s="16">
        <f t="shared" si="0"/>
        <v>1728204.2256</v>
      </c>
      <c r="H14" s="27">
        <f>RA!J18</f>
        <v>14.788713657640301</v>
      </c>
      <c r="I14" s="20">
        <f>VLOOKUP(B14,RMS!B:D,3,FALSE)</f>
        <v>2028139.27809145</v>
      </c>
      <c r="J14" s="21">
        <f>VLOOKUP(B14,RMS!B:E,4,FALSE)</f>
        <v>1728204.1423393199</v>
      </c>
      <c r="K14" s="22">
        <f t="shared" si="1"/>
        <v>0.77210854995064437</v>
      </c>
      <c r="L14" s="22">
        <f t="shared" si="2"/>
        <v>8.3260680083185434E-2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737138.42240000004</v>
      </c>
      <c r="F15" s="25">
        <f>VLOOKUP(C15,RA!B19:I48,8,0)</f>
        <v>-8552.0717000000004</v>
      </c>
      <c r="G15" s="16">
        <f t="shared" si="0"/>
        <v>745690.49410000001</v>
      </c>
      <c r="H15" s="27">
        <f>RA!J19</f>
        <v>-1.1601717452409901</v>
      </c>
      <c r="I15" s="20">
        <f>VLOOKUP(B15,RMS!B:D,3,FALSE)</f>
        <v>737138.43610341905</v>
      </c>
      <c r="J15" s="21">
        <f>VLOOKUP(B15,RMS!B:E,4,FALSE)</f>
        <v>745690.49396495696</v>
      </c>
      <c r="K15" s="22">
        <f t="shared" si="1"/>
        <v>-1.3703419012017548E-2</v>
      </c>
      <c r="L15" s="22">
        <f t="shared" si="2"/>
        <v>1.3504305388778448E-4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1227433.2951</v>
      </c>
      <c r="F16" s="25">
        <f>VLOOKUP(C16,RA!B20:I49,8,0)</f>
        <v>108393.7941</v>
      </c>
      <c r="G16" s="16">
        <f t="shared" si="0"/>
        <v>1119039.5009999999</v>
      </c>
      <c r="H16" s="27">
        <f>RA!J20</f>
        <v>8.8309315490068307</v>
      </c>
      <c r="I16" s="20">
        <f>VLOOKUP(B16,RMS!B:D,3,FALSE)</f>
        <v>1227433.1594988999</v>
      </c>
      <c r="J16" s="21">
        <f>VLOOKUP(B16,RMS!B:E,4,FALSE)</f>
        <v>1119039.5009999999</v>
      </c>
      <c r="K16" s="22">
        <f t="shared" si="1"/>
        <v>0.13560110004618764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493609.5723</v>
      </c>
      <c r="F17" s="25">
        <f>VLOOKUP(C17,RA!B21:I50,8,0)</f>
        <v>128017.7277</v>
      </c>
      <c r="G17" s="16">
        <f t="shared" si="0"/>
        <v>365591.84460000001</v>
      </c>
      <c r="H17" s="27">
        <f>RA!J21</f>
        <v>25.935017245207501</v>
      </c>
      <c r="I17" s="20">
        <f>VLOOKUP(B17,RMS!B:D,3,FALSE)</f>
        <v>493609.636332675</v>
      </c>
      <c r="J17" s="21">
        <f>VLOOKUP(B17,RMS!B:E,4,FALSE)</f>
        <v>365591.84430871299</v>
      </c>
      <c r="K17" s="22">
        <f t="shared" si="1"/>
        <v>-6.4032674999907613E-2</v>
      </c>
      <c r="L17" s="22">
        <f t="shared" si="2"/>
        <v>2.9128702590242028E-4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1483366.7145</v>
      </c>
      <c r="F18" s="25">
        <f>VLOOKUP(C18,RA!B22:I51,8,0)</f>
        <v>117293.6894</v>
      </c>
      <c r="G18" s="16">
        <f t="shared" si="0"/>
        <v>1366073.0251</v>
      </c>
      <c r="H18" s="27">
        <f>RA!J22</f>
        <v>7.9072617885683298</v>
      </c>
      <c r="I18" s="20">
        <f>VLOOKUP(B18,RMS!B:D,3,FALSE)</f>
        <v>1483367.8175023601</v>
      </c>
      <c r="J18" s="21">
        <f>VLOOKUP(B18,RMS!B:E,4,FALSE)</f>
        <v>1366073.02572671</v>
      </c>
      <c r="K18" s="22">
        <f t="shared" si="1"/>
        <v>-1.1030023600906134</v>
      </c>
      <c r="L18" s="22">
        <f t="shared" si="2"/>
        <v>-6.2671001069247723E-4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3513186.7037999998</v>
      </c>
      <c r="F19" s="25">
        <f>VLOOKUP(C19,RA!B23:I52,8,0)</f>
        <v>321579.6347</v>
      </c>
      <c r="G19" s="16">
        <f t="shared" si="0"/>
        <v>3191607.0691</v>
      </c>
      <c r="H19" s="27">
        <f>RA!J23</f>
        <v>9.1535025551635805</v>
      </c>
      <c r="I19" s="20">
        <f>VLOOKUP(B19,RMS!B:D,3,FALSE)</f>
        <v>3513187.8536786302</v>
      </c>
      <c r="J19" s="21">
        <f>VLOOKUP(B19,RMS!B:E,4,FALSE)</f>
        <v>3191607.1011965801</v>
      </c>
      <c r="K19" s="22">
        <f t="shared" si="1"/>
        <v>-1.1498786304146051</v>
      </c>
      <c r="L19" s="22">
        <f t="shared" si="2"/>
        <v>-3.2096580136567354E-2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302515.62770000001</v>
      </c>
      <c r="F20" s="25">
        <f>VLOOKUP(C20,RA!B24:I53,8,0)</f>
        <v>42651.193200000002</v>
      </c>
      <c r="G20" s="16">
        <f t="shared" si="0"/>
        <v>259864.4345</v>
      </c>
      <c r="H20" s="27">
        <f>RA!J24</f>
        <v>14.0988396283106</v>
      </c>
      <c r="I20" s="20">
        <f>VLOOKUP(B20,RMS!B:D,3,FALSE)</f>
        <v>302515.64581433299</v>
      </c>
      <c r="J20" s="21">
        <f>VLOOKUP(B20,RMS!B:E,4,FALSE)</f>
        <v>259864.42463256099</v>
      </c>
      <c r="K20" s="22">
        <f t="shared" si="1"/>
        <v>-1.8114332982804626E-2</v>
      </c>
      <c r="L20" s="22">
        <f t="shared" si="2"/>
        <v>9.8674390173982829E-3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287151.97009999998</v>
      </c>
      <c r="F21" s="25">
        <f>VLOOKUP(C21,RA!B25:I54,8,0)</f>
        <v>22492.433000000001</v>
      </c>
      <c r="G21" s="16">
        <f t="shared" si="0"/>
        <v>264659.53709999996</v>
      </c>
      <c r="H21" s="27">
        <f>RA!J25</f>
        <v>7.8329370305789903</v>
      </c>
      <c r="I21" s="20">
        <f>VLOOKUP(B21,RMS!B:D,3,FALSE)</f>
        <v>287151.94374166802</v>
      </c>
      <c r="J21" s="21">
        <f>VLOOKUP(B21,RMS!B:E,4,FALSE)</f>
        <v>264659.539164124</v>
      </c>
      <c r="K21" s="22">
        <f t="shared" si="1"/>
        <v>2.6358331961091608E-2</v>
      </c>
      <c r="L21" s="22">
        <f t="shared" si="2"/>
        <v>-2.0641240407712758E-3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723376.73580000002</v>
      </c>
      <c r="F22" s="25">
        <f>VLOOKUP(C22,RA!B26:I55,8,0)</f>
        <v>146792.5085</v>
      </c>
      <c r="G22" s="16">
        <f t="shared" si="0"/>
        <v>576584.22730000003</v>
      </c>
      <c r="H22" s="27">
        <f>RA!J26</f>
        <v>20.292677554477699</v>
      </c>
      <c r="I22" s="20">
        <f>VLOOKUP(B22,RMS!B:D,3,FALSE)</f>
        <v>723376.56216659094</v>
      </c>
      <c r="J22" s="21">
        <f>VLOOKUP(B22,RMS!B:E,4,FALSE)</f>
        <v>576584.21904452599</v>
      </c>
      <c r="K22" s="22">
        <f t="shared" si="1"/>
        <v>0.17363340908195823</v>
      </c>
      <c r="L22" s="22">
        <f t="shared" si="2"/>
        <v>8.2554740365594625E-3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227556.50510000001</v>
      </c>
      <c r="F23" s="25">
        <f>VLOOKUP(C23,RA!B27:I56,8,0)</f>
        <v>59596.809800000003</v>
      </c>
      <c r="G23" s="16">
        <f t="shared" si="0"/>
        <v>167959.69530000002</v>
      </c>
      <c r="H23" s="27">
        <f>RA!J27</f>
        <v>26.189895021375101</v>
      </c>
      <c r="I23" s="20">
        <f>VLOOKUP(B23,RMS!B:D,3,FALSE)</f>
        <v>227556.328954444</v>
      </c>
      <c r="J23" s="21">
        <f>VLOOKUP(B23,RMS!B:E,4,FALSE)</f>
        <v>167959.69973327601</v>
      </c>
      <c r="K23" s="22">
        <f t="shared" si="1"/>
        <v>0.17614555600448512</v>
      </c>
      <c r="L23" s="22">
        <f t="shared" si="2"/>
        <v>-4.4332759862300009E-3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969183.3946</v>
      </c>
      <c r="F24" s="25">
        <f>VLOOKUP(C24,RA!B28:I57,8,0)</f>
        <v>62668.318200000002</v>
      </c>
      <c r="G24" s="16">
        <f t="shared" si="0"/>
        <v>906515.07640000002</v>
      </c>
      <c r="H24" s="27">
        <f>RA!J28</f>
        <v>6.4660949154895899</v>
      </c>
      <c r="I24" s="20">
        <f>VLOOKUP(B24,RMS!B:D,3,FALSE)</f>
        <v>969183.51998318604</v>
      </c>
      <c r="J24" s="21">
        <f>VLOOKUP(B24,RMS!B:E,4,FALSE)</f>
        <v>906515.07266902702</v>
      </c>
      <c r="K24" s="22">
        <f t="shared" si="1"/>
        <v>-0.12538318603765219</v>
      </c>
      <c r="L24" s="22">
        <f t="shared" si="2"/>
        <v>3.7309729959815741E-3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814059.80819999997</v>
      </c>
      <c r="F25" s="25">
        <f>VLOOKUP(C25,RA!B29:I58,8,0)</f>
        <v>120499.7211</v>
      </c>
      <c r="G25" s="16">
        <f t="shared" si="0"/>
        <v>693560.0871</v>
      </c>
      <c r="H25" s="27">
        <f>RA!J29</f>
        <v>14.8023179484124</v>
      </c>
      <c r="I25" s="20">
        <f>VLOOKUP(B25,RMS!B:D,3,FALSE)</f>
        <v>814059.80871150398</v>
      </c>
      <c r="J25" s="21">
        <f>VLOOKUP(B25,RMS!B:E,4,FALSE)</f>
        <v>693560.06814478303</v>
      </c>
      <c r="K25" s="22">
        <f t="shared" si="1"/>
        <v>-5.1150401122868061E-4</v>
      </c>
      <c r="L25" s="22">
        <f t="shared" si="2"/>
        <v>1.8955216975882649E-2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1142678.0567000001</v>
      </c>
      <c r="F26" s="25">
        <f>VLOOKUP(C26,RA!B30:I59,8,0)</f>
        <v>125490.9284</v>
      </c>
      <c r="G26" s="16">
        <f t="shared" si="0"/>
        <v>1017187.1283000001</v>
      </c>
      <c r="H26" s="27">
        <f>RA!J30</f>
        <v>10.982177146414401</v>
      </c>
      <c r="I26" s="20">
        <f>VLOOKUP(B26,RMS!B:D,3,FALSE)</f>
        <v>1142678.0656451299</v>
      </c>
      <c r="J26" s="21">
        <f>VLOOKUP(B26,RMS!B:E,4,FALSE)</f>
        <v>1017187.11542963</v>
      </c>
      <c r="K26" s="22">
        <f t="shared" si="1"/>
        <v>-8.9451298117637634E-3</v>
      </c>
      <c r="L26" s="22">
        <f t="shared" si="2"/>
        <v>1.2870370061136782E-2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1991611.4657999999</v>
      </c>
      <c r="F27" s="25">
        <f>VLOOKUP(C27,RA!B31:I60,8,0)</f>
        <v>-66728.730899999995</v>
      </c>
      <c r="G27" s="16">
        <f t="shared" si="0"/>
        <v>2058340.1967</v>
      </c>
      <c r="H27" s="27">
        <f>RA!J31</f>
        <v>-3.3504893924275598</v>
      </c>
      <c r="I27" s="20">
        <f>VLOOKUP(B27,RMS!B:D,3,FALSE)</f>
        <v>1991611.7070345101</v>
      </c>
      <c r="J27" s="21">
        <f>VLOOKUP(B27,RMS!B:E,4,FALSE)</f>
        <v>2058340.0573902701</v>
      </c>
      <c r="K27" s="22">
        <f t="shared" si="1"/>
        <v>-0.24123451020568609</v>
      </c>
      <c r="L27" s="22">
        <f t="shared" si="2"/>
        <v>0.13930972991511226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113483.03509999999</v>
      </c>
      <c r="F28" s="25">
        <f>VLOOKUP(C28,RA!B32:I61,8,0)</f>
        <v>27210.213500000002</v>
      </c>
      <c r="G28" s="16">
        <f t="shared" si="0"/>
        <v>86272.821599999996</v>
      </c>
      <c r="H28" s="27">
        <f>RA!J32</f>
        <v>23.977340292337701</v>
      </c>
      <c r="I28" s="20">
        <f>VLOOKUP(B28,RMS!B:D,3,FALSE)</f>
        <v>113482.973019771</v>
      </c>
      <c r="J28" s="21">
        <f>VLOOKUP(B28,RMS!B:E,4,FALSE)</f>
        <v>86272.829303160004</v>
      </c>
      <c r="K28" s="22">
        <f t="shared" si="1"/>
        <v>6.2080228992272168E-2</v>
      </c>
      <c r="L28" s="22">
        <f t="shared" si="2"/>
        <v>-7.7031600085319951E-3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186351.61749999999</v>
      </c>
      <c r="F30" s="25">
        <f>VLOOKUP(C30,RA!B34:I64,8,0)</f>
        <v>29742.6427</v>
      </c>
      <c r="G30" s="16">
        <f t="shared" si="0"/>
        <v>156608.9748</v>
      </c>
      <c r="H30" s="27">
        <f>RA!J34</f>
        <v>15.960496130386399</v>
      </c>
      <c r="I30" s="20">
        <f>VLOOKUP(B30,RMS!B:D,3,FALSE)</f>
        <v>186351.63010000001</v>
      </c>
      <c r="J30" s="21">
        <f>VLOOKUP(B30,RMS!B:E,4,FALSE)</f>
        <v>156608.95850000001</v>
      </c>
      <c r="K30" s="22">
        <f t="shared" si="1"/>
        <v>-1.2600000016391277E-2</v>
      </c>
      <c r="L30" s="22">
        <f t="shared" si="2"/>
        <v>1.6299999988405034E-2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160921.41</v>
      </c>
      <c r="F32" s="25">
        <f>VLOOKUP(C32,RA!B34:I65,8,0)</f>
        <v>3004.27</v>
      </c>
      <c r="G32" s="16">
        <f t="shared" si="0"/>
        <v>157917.14000000001</v>
      </c>
      <c r="H32" s="27">
        <f>RA!J34</f>
        <v>15.960496130386399</v>
      </c>
      <c r="I32" s="20">
        <f>VLOOKUP(B32,RMS!B:D,3,FALSE)</f>
        <v>160921.41</v>
      </c>
      <c r="J32" s="21">
        <f>VLOOKUP(B32,RMS!B:E,4,FALSE)</f>
        <v>157917.14000000001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134718.01999999999</v>
      </c>
      <c r="F33" s="25">
        <f>VLOOKUP(C33,RA!B34:I65,8,0)</f>
        <v>-5433.02</v>
      </c>
      <c r="G33" s="16">
        <f t="shared" si="0"/>
        <v>140151.03999999998</v>
      </c>
      <c r="H33" s="27">
        <f>RA!J34</f>
        <v>15.960496130386399</v>
      </c>
      <c r="I33" s="20">
        <f>VLOOKUP(B33,RMS!B:D,3,FALSE)</f>
        <v>134718.01999999999</v>
      </c>
      <c r="J33" s="21">
        <f>VLOOKUP(B33,RMS!B:E,4,FALSE)</f>
        <v>140151.04000000001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572459.84</v>
      </c>
      <c r="F34" s="25">
        <f>VLOOKUP(C34,RA!B34:I66,8,0)</f>
        <v>-12119.24</v>
      </c>
      <c r="G34" s="16">
        <f t="shared" si="0"/>
        <v>584579.07999999996</v>
      </c>
      <c r="H34" s="27">
        <f>RA!J35</f>
        <v>0</v>
      </c>
      <c r="I34" s="20">
        <f>VLOOKUP(B34,RMS!B:D,3,FALSE)</f>
        <v>572459.84</v>
      </c>
      <c r="J34" s="21">
        <f>VLOOKUP(B34,RMS!B:E,4,FALSE)</f>
        <v>584579.07999999996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159841.14000000001</v>
      </c>
      <c r="F35" s="25">
        <f>VLOOKUP(C35,RA!B34:I67,8,0)</f>
        <v>-32212.85</v>
      </c>
      <c r="G35" s="16">
        <f t="shared" si="0"/>
        <v>192053.99000000002</v>
      </c>
      <c r="H35" s="27">
        <f>RA!J34</f>
        <v>15.960496130386399</v>
      </c>
      <c r="I35" s="20">
        <f>VLOOKUP(B35,RMS!B:D,3,FALSE)</f>
        <v>159841.14000000001</v>
      </c>
      <c r="J35" s="21">
        <f>VLOOKUP(B35,RMS!B:E,4,FALSE)</f>
        <v>192053.99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0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68271.795100000003</v>
      </c>
      <c r="F37" s="25">
        <f>VLOOKUP(C37,RA!B8:I68,8,0)</f>
        <v>4665.9026000000003</v>
      </c>
      <c r="G37" s="16">
        <f t="shared" si="0"/>
        <v>63605.892500000002</v>
      </c>
      <c r="H37" s="27">
        <f>RA!J35</f>
        <v>0</v>
      </c>
      <c r="I37" s="20">
        <f>VLOOKUP(B37,RMS!B:D,3,FALSE)</f>
        <v>68271.794871794904</v>
      </c>
      <c r="J37" s="21">
        <f>VLOOKUP(B37,RMS!B:E,4,FALSE)</f>
        <v>63605.8931623932</v>
      </c>
      <c r="K37" s="22">
        <f t="shared" si="1"/>
        <v>2.282050991198048E-4</v>
      </c>
      <c r="L37" s="22">
        <f t="shared" si="2"/>
        <v>-6.6239319858141243E-4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541533.3051</v>
      </c>
      <c r="F38" s="25">
        <f>VLOOKUP(C38,RA!B8:I69,8,0)</f>
        <v>7011.2120000000004</v>
      </c>
      <c r="G38" s="16">
        <f t="shared" si="0"/>
        <v>534522.09309999994</v>
      </c>
      <c r="H38" s="27">
        <f>RA!J36</f>
        <v>1.86691752203762</v>
      </c>
      <c r="I38" s="20">
        <f>VLOOKUP(B38,RMS!B:D,3,FALSE)</f>
        <v>541533.29623760702</v>
      </c>
      <c r="J38" s="21">
        <f>VLOOKUP(B38,RMS!B:E,4,FALSE)</f>
        <v>534522.09117008501</v>
      </c>
      <c r="K38" s="22">
        <f t="shared" si="1"/>
        <v>8.8623929768800735E-3</v>
      </c>
      <c r="L38" s="22">
        <f t="shared" si="2"/>
        <v>1.9299149280413985E-3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69969.259999999995</v>
      </c>
      <c r="F39" s="25">
        <f>VLOOKUP(C39,RA!B9:I70,8,0)</f>
        <v>-10984.74</v>
      </c>
      <c r="G39" s="16">
        <f t="shared" si="0"/>
        <v>80954</v>
      </c>
      <c r="H39" s="27">
        <f>RA!J37</f>
        <v>-4.0328829060878402</v>
      </c>
      <c r="I39" s="20">
        <f>VLOOKUP(B39,RMS!B:D,3,FALSE)</f>
        <v>69969.259999999995</v>
      </c>
      <c r="J39" s="21">
        <f>VLOOKUP(B39,RMS!B:E,4,FALSE)</f>
        <v>80954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56192.35</v>
      </c>
      <c r="F40" s="25">
        <f>VLOOKUP(C40,RA!B10:I71,8,0)</f>
        <v>7709.02</v>
      </c>
      <c r="G40" s="16">
        <f t="shared" si="0"/>
        <v>48483.33</v>
      </c>
      <c r="H40" s="27">
        <f>RA!J38</f>
        <v>-2.1170463241578701</v>
      </c>
      <c r="I40" s="20">
        <f>VLOOKUP(B40,RMS!B:D,3,FALSE)</f>
        <v>56192.35</v>
      </c>
      <c r="J40" s="21">
        <f>VLOOKUP(B40,RMS!B:E,4,FALSE)</f>
        <v>48483.33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-20.153040700285299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13507.671</v>
      </c>
      <c r="F42" s="25">
        <f>VLOOKUP(C42,RA!B8:I72,8,0)</f>
        <v>1058.0287000000001</v>
      </c>
      <c r="G42" s="16">
        <f t="shared" si="0"/>
        <v>12449.6423</v>
      </c>
      <c r="H42" s="27">
        <f>RA!J39</f>
        <v>-20.153040700285299</v>
      </c>
      <c r="I42" s="20">
        <f>VLOOKUP(B42,RMS!B:D,3,FALSE)</f>
        <v>13507.671129263999</v>
      </c>
      <c r="J42" s="21">
        <f>VLOOKUP(B42,RMS!B:E,4,FALSE)</f>
        <v>12449.642462748699</v>
      </c>
      <c r="K42" s="22">
        <f t="shared" si="1"/>
        <v>-1.2926399904245045E-4</v>
      </c>
      <c r="L42" s="22">
        <f t="shared" si="2"/>
        <v>-1.6274869994958863E-4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21813620.4648</v>
      </c>
      <c r="E7" s="53">
        <v>17498019.655699998</v>
      </c>
      <c r="F7" s="54">
        <v>124.663367021046</v>
      </c>
      <c r="G7" s="53">
        <v>31666081.571800001</v>
      </c>
      <c r="H7" s="54">
        <v>-31.113609950951499</v>
      </c>
      <c r="I7" s="53">
        <v>1968135.0109999999</v>
      </c>
      <c r="J7" s="54">
        <v>9.0225050636409598</v>
      </c>
      <c r="K7" s="53">
        <v>-197814.89189999999</v>
      </c>
      <c r="L7" s="54">
        <v>-0.62469014819996704</v>
      </c>
      <c r="M7" s="54">
        <v>-10.9493773805207</v>
      </c>
      <c r="N7" s="53">
        <v>21813620.4648</v>
      </c>
      <c r="O7" s="53">
        <v>4691571311.4034004</v>
      </c>
      <c r="P7" s="53">
        <v>1084281</v>
      </c>
      <c r="Q7" s="53">
        <v>1295547</v>
      </c>
      <c r="R7" s="54">
        <v>-16.307088820397901</v>
      </c>
      <c r="S7" s="53">
        <v>20.118051007810699</v>
      </c>
      <c r="T7" s="53">
        <v>23.6593423827156</v>
      </c>
      <c r="U7" s="55">
        <v>-17.6025568954467</v>
      </c>
    </row>
    <row r="8" spans="1:23" ht="12" thickBot="1">
      <c r="A8" s="81">
        <v>42583</v>
      </c>
      <c r="B8" s="69" t="s">
        <v>6</v>
      </c>
      <c r="C8" s="70"/>
      <c r="D8" s="56">
        <v>760269.30119999999</v>
      </c>
      <c r="E8" s="56">
        <v>652770.12549999997</v>
      </c>
      <c r="F8" s="57">
        <v>116.468151880826</v>
      </c>
      <c r="G8" s="56">
        <v>756183.6335</v>
      </c>
      <c r="H8" s="57">
        <v>0.54030099555175704</v>
      </c>
      <c r="I8" s="56">
        <v>162208.4693</v>
      </c>
      <c r="J8" s="57">
        <v>21.3356594885486</v>
      </c>
      <c r="K8" s="56">
        <v>125751.17479999999</v>
      </c>
      <c r="L8" s="57">
        <v>16.629713898720599</v>
      </c>
      <c r="M8" s="57">
        <v>0.28991613444552899</v>
      </c>
      <c r="N8" s="56">
        <v>760269.30119999999</v>
      </c>
      <c r="O8" s="56">
        <v>168327303.08309999</v>
      </c>
      <c r="P8" s="56">
        <v>42396</v>
      </c>
      <c r="Q8" s="56">
        <v>52271</v>
      </c>
      <c r="R8" s="57">
        <v>-18.891928602858201</v>
      </c>
      <c r="S8" s="56">
        <v>17.932571497311098</v>
      </c>
      <c r="T8" s="56">
        <v>18.527685957796901</v>
      </c>
      <c r="U8" s="58">
        <v>-3.3186231019630301</v>
      </c>
    </row>
    <row r="9" spans="1:23" ht="12" thickBot="1">
      <c r="A9" s="82"/>
      <c r="B9" s="69" t="s">
        <v>7</v>
      </c>
      <c r="C9" s="70"/>
      <c r="D9" s="56">
        <v>102762.91160000001</v>
      </c>
      <c r="E9" s="56">
        <v>107396.20329999999</v>
      </c>
      <c r="F9" s="57">
        <v>95.685795626259406</v>
      </c>
      <c r="G9" s="56">
        <v>119764.8596</v>
      </c>
      <c r="H9" s="57">
        <v>-14.1961073196131</v>
      </c>
      <c r="I9" s="56">
        <v>21825.331999999999</v>
      </c>
      <c r="J9" s="57">
        <v>21.238530185826299</v>
      </c>
      <c r="K9" s="56">
        <v>23791.457200000001</v>
      </c>
      <c r="L9" s="57">
        <v>19.865140141657999</v>
      </c>
      <c r="M9" s="57">
        <v>-8.2639965407415E-2</v>
      </c>
      <c r="N9" s="56">
        <v>102762.91160000001</v>
      </c>
      <c r="O9" s="56">
        <v>23926504.373300001</v>
      </c>
      <c r="P9" s="56">
        <v>5994</v>
      </c>
      <c r="Q9" s="56">
        <v>6532</v>
      </c>
      <c r="R9" s="57">
        <v>-8.2363747703612997</v>
      </c>
      <c r="S9" s="56">
        <v>17.144296229562901</v>
      </c>
      <c r="T9" s="56">
        <v>48.472902434170202</v>
      </c>
      <c r="U9" s="58">
        <v>-182.73486286701899</v>
      </c>
    </row>
    <row r="10" spans="1:23" ht="12" thickBot="1">
      <c r="A10" s="82"/>
      <c r="B10" s="69" t="s">
        <v>8</v>
      </c>
      <c r="C10" s="70"/>
      <c r="D10" s="56">
        <v>151740.64360000001</v>
      </c>
      <c r="E10" s="56">
        <v>184435.83749999999</v>
      </c>
      <c r="F10" s="57">
        <v>82.272862832311603</v>
      </c>
      <c r="G10" s="56">
        <v>204009.8615</v>
      </c>
      <c r="H10" s="57">
        <v>-25.620927104055699</v>
      </c>
      <c r="I10" s="56">
        <v>39554.376600000003</v>
      </c>
      <c r="J10" s="57">
        <v>26.067094261355798</v>
      </c>
      <c r="K10" s="56">
        <v>49510.2281</v>
      </c>
      <c r="L10" s="57">
        <v>24.268546498670101</v>
      </c>
      <c r="M10" s="57">
        <v>-0.20108676291879199</v>
      </c>
      <c r="N10" s="56">
        <v>151740.64360000001</v>
      </c>
      <c r="O10" s="56">
        <v>41209203.6941</v>
      </c>
      <c r="P10" s="56">
        <v>108855</v>
      </c>
      <c r="Q10" s="56">
        <v>126907</v>
      </c>
      <c r="R10" s="57">
        <v>-14.224589660144799</v>
      </c>
      <c r="S10" s="56">
        <v>1.3939703605714</v>
      </c>
      <c r="T10" s="56">
        <v>1.4564941579266699</v>
      </c>
      <c r="U10" s="58">
        <v>-4.48530321187312</v>
      </c>
    </row>
    <row r="11" spans="1:23" ht="12" thickBot="1">
      <c r="A11" s="82"/>
      <c r="B11" s="69" t="s">
        <v>9</v>
      </c>
      <c r="C11" s="70"/>
      <c r="D11" s="56">
        <v>54318.4211</v>
      </c>
      <c r="E11" s="56">
        <v>45459.240100000003</v>
      </c>
      <c r="F11" s="57">
        <v>119.488185417336</v>
      </c>
      <c r="G11" s="56">
        <v>66792.415999999997</v>
      </c>
      <c r="H11" s="57">
        <v>-18.675765374320299</v>
      </c>
      <c r="I11" s="56">
        <v>8600.0795999999991</v>
      </c>
      <c r="J11" s="57">
        <v>15.8327127811158</v>
      </c>
      <c r="K11" s="56">
        <v>5178.1046999999999</v>
      </c>
      <c r="L11" s="57">
        <v>7.7525339104367799</v>
      </c>
      <c r="M11" s="57">
        <v>0.66085471388788297</v>
      </c>
      <c r="N11" s="56">
        <v>54318.4211</v>
      </c>
      <c r="O11" s="56">
        <v>14171174.200200001</v>
      </c>
      <c r="P11" s="56">
        <v>3055</v>
      </c>
      <c r="Q11" s="56">
        <v>3962</v>
      </c>
      <c r="R11" s="57">
        <v>-22.892478546188801</v>
      </c>
      <c r="S11" s="56">
        <v>17.780170572831398</v>
      </c>
      <c r="T11" s="56">
        <v>17.029836168601701</v>
      </c>
      <c r="U11" s="58">
        <v>4.2200630255833396</v>
      </c>
    </row>
    <row r="12" spans="1:23" ht="12" thickBot="1">
      <c r="A12" s="82"/>
      <c r="B12" s="69" t="s">
        <v>10</v>
      </c>
      <c r="C12" s="70"/>
      <c r="D12" s="56">
        <v>171666.70910000001</v>
      </c>
      <c r="E12" s="56">
        <v>118230.84080000001</v>
      </c>
      <c r="F12" s="57">
        <v>145.19621778753299</v>
      </c>
      <c r="G12" s="56">
        <v>318106.62150000001</v>
      </c>
      <c r="H12" s="57">
        <v>-46.034851996942798</v>
      </c>
      <c r="I12" s="56">
        <v>55934.124799999998</v>
      </c>
      <c r="J12" s="57">
        <v>32.5829772663825</v>
      </c>
      <c r="K12" s="56">
        <v>-34694.063600000001</v>
      </c>
      <c r="L12" s="57">
        <v>-10.906426102167799</v>
      </c>
      <c r="M12" s="57">
        <v>-2.6122102456744201</v>
      </c>
      <c r="N12" s="56">
        <v>171666.70910000001</v>
      </c>
      <c r="O12" s="56">
        <v>50826383.271600001</v>
      </c>
      <c r="P12" s="56">
        <v>2034</v>
      </c>
      <c r="Q12" s="56">
        <v>3096</v>
      </c>
      <c r="R12" s="57">
        <v>-34.302325581395401</v>
      </c>
      <c r="S12" s="56">
        <v>84.398578711897699</v>
      </c>
      <c r="T12" s="56">
        <v>92.633361595607198</v>
      </c>
      <c r="U12" s="58">
        <v>-9.75701606518715</v>
      </c>
    </row>
    <row r="13" spans="1:23" ht="12" thickBot="1">
      <c r="A13" s="82"/>
      <c r="B13" s="69" t="s">
        <v>11</v>
      </c>
      <c r="C13" s="70"/>
      <c r="D13" s="56">
        <v>310799.63699999999</v>
      </c>
      <c r="E13" s="56">
        <v>286473.43829999998</v>
      </c>
      <c r="F13" s="57">
        <v>108.49160705591299</v>
      </c>
      <c r="G13" s="56">
        <v>689258.18550000002</v>
      </c>
      <c r="H13" s="57">
        <v>-54.908096336274902</v>
      </c>
      <c r="I13" s="56">
        <v>94377.225099999996</v>
      </c>
      <c r="J13" s="57">
        <v>30.365938007836199</v>
      </c>
      <c r="K13" s="56">
        <v>-125434.4145</v>
      </c>
      <c r="L13" s="57">
        <v>-18.198465703966601</v>
      </c>
      <c r="M13" s="57">
        <v>-1.7524029627451201</v>
      </c>
      <c r="N13" s="56">
        <v>310799.63699999999</v>
      </c>
      <c r="O13" s="56">
        <v>71760766.475400001</v>
      </c>
      <c r="P13" s="56">
        <v>14221</v>
      </c>
      <c r="Q13" s="56">
        <v>17664</v>
      </c>
      <c r="R13" s="57">
        <v>-19.491621376811601</v>
      </c>
      <c r="S13" s="56">
        <v>21.8549776387033</v>
      </c>
      <c r="T13" s="56">
        <v>22.317785846920302</v>
      </c>
      <c r="U13" s="58">
        <v>-2.1176329524006099</v>
      </c>
    </row>
    <row r="14" spans="1:23" ht="12" thickBot="1">
      <c r="A14" s="82"/>
      <c r="B14" s="69" t="s">
        <v>12</v>
      </c>
      <c r="C14" s="70"/>
      <c r="D14" s="56">
        <v>105335.6798</v>
      </c>
      <c r="E14" s="56">
        <v>110831.6597</v>
      </c>
      <c r="F14" s="57">
        <v>95.041146261928603</v>
      </c>
      <c r="G14" s="56">
        <v>248796.76879999999</v>
      </c>
      <c r="H14" s="57">
        <v>-57.6619582689693</v>
      </c>
      <c r="I14" s="56">
        <v>23338.9552</v>
      </c>
      <c r="J14" s="57">
        <v>22.1567423728726</v>
      </c>
      <c r="K14" s="56">
        <v>40338.953999999998</v>
      </c>
      <c r="L14" s="57">
        <v>16.213616517032499</v>
      </c>
      <c r="M14" s="57">
        <v>-0.42142884518026902</v>
      </c>
      <c r="N14" s="56">
        <v>105335.6798</v>
      </c>
      <c r="O14" s="56">
        <v>32580730.655200001</v>
      </c>
      <c r="P14" s="56">
        <v>2309</v>
      </c>
      <c r="Q14" s="56">
        <v>3556</v>
      </c>
      <c r="R14" s="57">
        <v>-35.067491563554597</v>
      </c>
      <c r="S14" s="56">
        <v>45.6196101342573</v>
      </c>
      <c r="T14" s="56">
        <v>44.134903937007898</v>
      </c>
      <c r="U14" s="58">
        <v>3.25453504069836</v>
      </c>
    </row>
    <row r="15" spans="1:23" ht="12" thickBot="1">
      <c r="A15" s="82"/>
      <c r="B15" s="69" t="s">
        <v>13</v>
      </c>
      <c r="C15" s="70"/>
      <c r="D15" s="56">
        <v>132490.54879999999</v>
      </c>
      <c r="E15" s="56">
        <v>96219.251300000004</v>
      </c>
      <c r="F15" s="57">
        <v>137.696507725788</v>
      </c>
      <c r="G15" s="56">
        <v>179257.52910000001</v>
      </c>
      <c r="H15" s="57">
        <v>-26.089269742143301</v>
      </c>
      <c r="I15" s="56">
        <v>4863.4911000000002</v>
      </c>
      <c r="J15" s="57">
        <v>3.6708211597354299</v>
      </c>
      <c r="K15" s="56">
        <v>5720.5752000000002</v>
      </c>
      <c r="L15" s="57">
        <v>3.1912607680811802</v>
      </c>
      <c r="M15" s="57">
        <v>-0.14982481132316899</v>
      </c>
      <c r="N15" s="56">
        <v>132490.54879999999</v>
      </c>
      <c r="O15" s="56">
        <v>27507356.845899999</v>
      </c>
      <c r="P15" s="56">
        <v>7105</v>
      </c>
      <c r="Q15" s="56">
        <v>8936</v>
      </c>
      <c r="R15" s="57">
        <v>-20.490152193375099</v>
      </c>
      <c r="S15" s="56">
        <v>18.647508627726999</v>
      </c>
      <c r="T15" s="56">
        <v>19.241124004028698</v>
      </c>
      <c r="U15" s="58">
        <v>-3.1833495195119701</v>
      </c>
    </row>
    <row r="16" spans="1:23" ht="12" thickBot="1">
      <c r="A16" s="82"/>
      <c r="B16" s="69" t="s">
        <v>14</v>
      </c>
      <c r="C16" s="70"/>
      <c r="D16" s="56">
        <v>1118889.017</v>
      </c>
      <c r="E16" s="56">
        <v>941825.38029999996</v>
      </c>
      <c r="F16" s="57">
        <v>118.800049393827</v>
      </c>
      <c r="G16" s="56">
        <v>1567172.5074</v>
      </c>
      <c r="H16" s="57">
        <v>-28.604604042200801</v>
      </c>
      <c r="I16" s="56">
        <v>28816.066200000001</v>
      </c>
      <c r="J16" s="57">
        <v>2.57541773689606</v>
      </c>
      <c r="K16" s="56">
        <v>-59221.0556</v>
      </c>
      <c r="L16" s="57">
        <v>-3.7788472756103899</v>
      </c>
      <c r="M16" s="57">
        <v>-1.4865848119059899</v>
      </c>
      <c r="N16" s="56">
        <v>1118889.017</v>
      </c>
      <c r="O16" s="56">
        <v>241501983.3813</v>
      </c>
      <c r="P16" s="56">
        <v>68798</v>
      </c>
      <c r="Q16" s="56">
        <v>87117</v>
      </c>
      <c r="R16" s="57">
        <v>-21.028042747110199</v>
      </c>
      <c r="S16" s="56">
        <v>16.263394531817799</v>
      </c>
      <c r="T16" s="56">
        <v>18.373984741210101</v>
      </c>
      <c r="U16" s="58">
        <v>-12.9775503217557</v>
      </c>
    </row>
    <row r="17" spans="1:21" ht="12" thickBot="1">
      <c r="A17" s="82"/>
      <c r="B17" s="69" t="s">
        <v>15</v>
      </c>
      <c r="C17" s="70"/>
      <c r="D17" s="56">
        <v>887089.82949999999</v>
      </c>
      <c r="E17" s="56">
        <v>699409.22149999999</v>
      </c>
      <c r="F17" s="57">
        <v>126.83416263764499</v>
      </c>
      <c r="G17" s="56">
        <v>685693.79319999996</v>
      </c>
      <c r="H17" s="57">
        <v>29.371133047613501</v>
      </c>
      <c r="I17" s="56">
        <v>28833.6715</v>
      </c>
      <c r="J17" s="57">
        <v>3.2503665966108302</v>
      </c>
      <c r="K17" s="56">
        <v>37950.216</v>
      </c>
      <c r="L17" s="57">
        <v>5.53457190022002</v>
      </c>
      <c r="M17" s="57">
        <v>-0.24022378423353399</v>
      </c>
      <c r="N17" s="56">
        <v>887089.82949999999</v>
      </c>
      <c r="O17" s="56">
        <v>246744015.1938</v>
      </c>
      <c r="P17" s="56">
        <v>14189</v>
      </c>
      <c r="Q17" s="56">
        <v>17668</v>
      </c>
      <c r="R17" s="57">
        <v>-19.690966719492899</v>
      </c>
      <c r="S17" s="56">
        <v>62.519545387271798</v>
      </c>
      <c r="T17" s="56">
        <v>53.214395738057497</v>
      </c>
      <c r="U17" s="58">
        <v>14.8835849518329</v>
      </c>
    </row>
    <row r="18" spans="1:21" ht="12" thickBot="1">
      <c r="A18" s="82"/>
      <c r="B18" s="69" t="s">
        <v>16</v>
      </c>
      <c r="C18" s="70"/>
      <c r="D18" s="56">
        <v>2028140.0501999999</v>
      </c>
      <c r="E18" s="56">
        <v>1873670.5887</v>
      </c>
      <c r="F18" s="57">
        <v>108.24421658916999</v>
      </c>
      <c r="G18" s="56">
        <v>2269154.5825999998</v>
      </c>
      <c r="H18" s="57">
        <v>-10.6213359921846</v>
      </c>
      <c r="I18" s="56">
        <v>299935.82459999999</v>
      </c>
      <c r="J18" s="57">
        <v>14.788713657640301</v>
      </c>
      <c r="K18" s="56">
        <v>125566.9601</v>
      </c>
      <c r="L18" s="57">
        <v>5.53364504396722</v>
      </c>
      <c r="M18" s="57">
        <v>1.3886524318270901</v>
      </c>
      <c r="N18" s="56">
        <v>2028140.0501999999</v>
      </c>
      <c r="O18" s="56">
        <v>488958037.36930001</v>
      </c>
      <c r="P18" s="56">
        <v>89010</v>
      </c>
      <c r="Q18" s="56">
        <v>108608</v>
      </c>
      <c r="R18" s="57">
        <v>-18.044711255156201</v>
      </c>
      <c r="S18" s="56">
        <v>22.785530279743899</v>
      </c>
      <c r="T18" s="56">
        <v>24.492334785651199</v>
      </c>
      <c r="U18" s="58">
        <v>-7.4907385737896801</v>
      </c>
    </row>
    <row r="19" spans="1:21" ht="12" thickBot="1">
      <c r="A19" s="82"/>
      <c r="B19" s="69" t="s">
        <v>17</v>
      </c>
      <c r="C19" s="70"/>
      <c r="D19" s="56">
        <v>737138.42240000004</v>
      </c>
      <c r="E19" s="56">
        <v>444702.8002</v>
      </c>
      <c r="F19" s="57">
        <v>165.759788800179</v>
      </c>
      <c r="G19" s="56">
        <v>1117638.7313000001</v>
      </c>
      <c r="H19" s="57">
        <v>-34.045018147985502</v>
      </c>
      <c r="I19" s="56">
        <v>-8552.0717000000004</v>
      </c>
      <c r="J19" s="57">
        <v>-1.1601717452409901</v>
      </c>
      <c r="K19" s="56">
        <v>-86532.869399999996</v>
      </c>
      <c r="L19" s="57">
        <v>-7.7424723192393197</v>
      </c>
      <c r="M19" s="57">
        <v>-0.90116967391352898</v>
      </c>
      <c r="N19" s="56">
        <v>737138.42240000004</v>
      </c>
      <c r="O19" s="56">
        <v>142831656.3549</v>
      </c>
      <c r="P19" s="56">
        <v>10826</v>
      </c>
      <c r="Q19" s="56">
        <v>13486</v>
      </c>
      <c r="R19" s="57">
        <v>-19.724158386474901</v>
      </c>
      <c r="S19" s="56">
        <v>68.089638130426806</v>
      </c>
      <c r="T19" s="56">
        <v>66.104832567106598</v>
      </c>
      <c r="U19" s="58">
        <v>2.9149891493301801</v>
      </c>
    </row>
    <row r="20" spans="1:21" ht="12" thickBot="1">
      <c r="A20" s="82"/>
      <c r="B20" s="69" t="s">
        <v>18</v>
      </c>
      <c r="C20" s="70"/>
      <c r="D20" s="56">
        <v>1227433.2951</v>
      </c>
      <c r="E20" s="56">
        <v>998659.17090000003</v>
      </c>
      <c r="F20" s="57">
        <v>122.908128305058</v>
      </c>
      <c r="G20" s="56">
        <v>1946388.2159</v>
      </c>
      <c r="H20" s="57">
        <v>-36.937899383425901</v>
      </c>
      <c r="I20" s="56">
        <v>108393.7941</v>
      </c>
      <c r="J20" s="57">
        <v>8.8309315490068307</v>
      </c>
      <c r="K20" s="56">
        <v>-46855.5023</v>
      </c>
      <c r="L20" s="57">
        <v>-2.4073050749710898</v>
      </c>
      <c r="M20" s="57">
        <v>-3.3133631863765101</v>
      </c>
      <c r="N20" s="56">
        <v>1227433.2951</v>
      </c>
      <c r="O20" s="56">
        <v>268413456.4339</v>
      </c>
      <c r="P20" s="56">
        <v>46126</v>
      </c>
      <c r="Q20" s="56">
        <v>58654</v>
      </c>
      <c r="R20" s="57">
        <v>-21.359157090735501</v>
      </c>
      <c r="S20" s="56">
        <v>26.610443027793401</v>
      </c>
      <c r="T20" s="56">
        <v>36.520518684147703</v>
      </c>
      <c r="U20" s="58">
        <v>-37.241302769757098</v>
      </c>
    </row>
    <row r="21" spans="1:21" ht="12" thickBot="1">
      <c r="A21" s="82"/>
      <c r="B21" s="69" t="s">
        <v>19</v>
      </c>
      <c r="C21" s="70"/>
      <c r="D21" s="56">
        <v>493609.5723</v>
      </c>
      <c r="E21" s="56">
        <v>401895.50439999998</v>
      </c>
      <c r="F21" s="57">
        <v>122.820376664059</v>
      </c>
      <c r="G21" s="56">
        <v>475047.50939999998</v>
      </c>
      <c r="H21" s="57">
        <v>3.9074118972741299</v>
      </c>
      <c r="I21" s="56">
        <v>128017.7277</v>
      </c>
      <c r="J21" s="57">
        <v>25.935017245207501</v>
      </c>
      <c r="K21" s="56">
        <v>46820.5504</v>
      </c>
      <c r="L21" s="57">
        <v>9.8559721866842001</v>
      </c>
      <c r="M21" s="57">
        <v>1.73422090527155</v>
      </c>
      <c r="N21" s="56">
        <v>493609.5723</v>
      </c>
      <c r="O21" s="56">
        <v>89274162.078700006</v>
      </c>
      <c r="P21" s="56">
        <v>33729</v>
      </c>
      <c r="Q21" s="56">
        <v>40297</v>
      </c>
      <c r="R21" s="57">
        <v>-16.298980072958301</v>
      </c>
      <c r="S21" s="56">
        <v>14.6345747665214</v>
      </c>
      <c r="T21" s="56">
        <v>14.6191614810035</v>
      </c>
      <c r="U21" s="58">
        <v>0.105321034356971</v>
      </c>
    </row>
    <row r="22" spans="1:21" ht="12" thickBot="1">
      <c r="A22" s="82"/>
      <c r="B22" s="69" t="s">
        <v>20</v>
      </c>
      <c r="C22" s="70"/>
      <c r="D22" s="56">
        <v>1483366.7145</v>
      </c>
      <c r="E22" s="56">
        <v>1587986.0721</v>
      </c>
      <c r="F22" s="57">
        <v>93.411821461277199</v>
      </c>
      <c r="G22" s="56">
        <v>1771659.3854</v>
      </c>
      <c r="H22" s="57">
        <v>-16.272465987298698</v>
      </c>
      <c r="I22" s="56">
        <v>117293.6894</v>
      </c>
      <c r="J22" s="57">
        <v>7.9072617885683298</v>
      </c>
      <c r="K22" s="56">
        <v>169053.29</v>
      </c>
      <c r="L22" s="57">
        <v>9.5420875701697998</v>
      </c>
      <c r="M22" s="57">
        <v>-0.30617328180954101</v>
      </c>
      <c r="N22" s="56">
        <v>1483366.7145</v>
      </c>
      <c r="O22" s="56">
        <v>313467298.85509998</v>
      </c>
      <c r="P22" s="56">
        <v>86299</v>
      </c>
      <c r="Q22" s="56">
        <v>103963</v>
      </c>
      <c r="R22" s="57">
        <v>-16.990660138703198</v>
      </c>
      <c r="S22" s="56">
        <v>17.188689492346398</v>
      </c>
      <c r="T22" s="56">
        <v>17.566395698469702</v>
      </c>
      <c r="U22" s="58">
        <v>-2.1974113052158502</v>
      </c>
    </row>
    <row r="23" spans="1:21" ht="12" thickBot="1">
      <c r="A23" s="82"/>
      <c r="B23" s="69" t="s">
        <v>21</v>
      </c>
      <c r="C23" s="70"/>
      <c r="D23" s="56">
        <v>3513186.7037999998</v>
      </c>
      <c r="E23" s="56">
        <v>2816916.5756999999</v>
      </c>
      <c r="F23" s="57">
        <v>124.717456459532</v>
      </c>
      <c r="G23" s="56">
        <v>6801439.2127</v>
      </c>
      <c r="H23" s="57">
        <v>-48.346422074316301</v>
      </c>
      <c r="I23" s="56">
        <v>321579.6347</v>
      </c>
      <c r="J23" s="57">
        <v>9.1535025551635805</v>
      </c>
      <c r="K23" s="56">
        <v>-743983.45079999999</v>
      </c>
      <c r="L23" s="57">
        <v>-10.9386179532531</v>
      </c>
      <c r="M23" s="57">
        <v>-1.4322403063592399</v>
      </c>
      <c r="N23" s="56">
        <v>3513186.7037999998</v>
      </c>
      <c r="O23" s="56">
        <v>684543470.00530005</v>
      </c>
      <c r="P23" s="56">
        <v>93673</v>
      </c>
      <c r="Q23" s="56">
        <v>114343</v>
      </c>
      <c r="R23" s="57">
        <v>-18.077188809109401</v>
      </c>
      <c r="S23" s="56">
        <v>37.5047954458595</v>
      </c>
      <c r="T23" s="56">
        <v>40.179471494538397</v>
      </c>
      <c r="U23" s="58">
        <v>-7.1315574898678902</v>
      </c>
    </row>
    <row r="24" spans="1:21" ht="12" thickBot="1">
      <c r="A24" s="82"/>
      <c r="B24" s="69" t="s">
        <v>22</v>
      </c>
      <c r="C24" s="70"/>
      <c r="D24" s="56">
        <v>302515.62770000001</v>
      </c>
      <c r="E24" s="56">
        <v>268825.31540000002</v>
      </c>
      <c r="F24" s="57">
        <v>112.532418031341</v>
      </c>
      <c r="G24" s="56">
        <v>373830.28450000001</v>
      </c>
      <c r="H24" s="57">
        <v>-19.076746790427599</v>
      </c>
      <c r="I24" s="56">
        <v>42651.193200000002</v>
      </c>
      <c r="J24" s="57">
        <v>14.0988396283106</v>
      </c>
      <c r="K24" s="56">
        <v>51174.852099999996</v>
      </c>
      <c r="L24" s="57">
        <v>13.6893275429642</v>
      </c>
      <c r="M24" s="57">
        <v>-0.166559521917993</v>
      </c>
      <c r="N24" s="56">
        <v>302515.62770000001</v>
      </c>
      <c r="O24" s="56">
        <v>65127001.7848</v>
      </c>
      <c r="P24" s="56">
        <v>29341</v>
      </c>
      <c r="Q24" s="56">
        <v>33246</v>
      </c>
      <c r="R24" s="57">
        <v>-11.7457739276906</v>
      </c>
      <c r="S24" s="56">
        <v>10.3103380150642</v>
      </c>
      <c r="T24" s="56">
        <v>10.7842731366179</v>
      </c>
      <c r="U24" s="58">
        <v>-4.5966981961332198</v>
      </c>
    </row>
    <row r="25" spans="1:21" ht="12" thickBot="1">
      <c r="A25" s="82"/>
      <c r="B25" s="69" t="s">
        <v>23</v>
      </c>
      <c r="C25" s="70"/>
      <c r="D25" s="56">
        <v>287151.97009999998</v>
      </c>
      <c r="E25" s="56">
        <v>284071.23090000002</v>
      </c>
      <c r="F25" s="57">
        <v>101.084495318389</v>
      </c>
      <c r="G25" s="56">
        <v>425280.55249999999</v>
      </c>
      <c r="H25" s="57">
        <v>-32.4794024998357</v>
      </c>
      <c r="I25" s="56">
        <v>22492.433000000001</v>
      </c>
      <c r="J25" s="57">
        <v>7.8329370305789903</v>
      </c>
      <c r="K25" s="56">
        <v>30525.016899999999</v>
      </c>
      <c r="L25" s="57">
        <v>7.1776188025903203</v>
      </c>
      <c r="M25" s="57">
        <v>-0.26314756602149503</v>
      </c>
      <c r="N25" s="56">
        <v>287151.97009999998</v>
      </c>
      <c r="O25" s="56">
        <v>78198020.644400001</v>
      </c>
      <c r="P25" s="56">
        <v>19785</v>
      </c>
      <c r="Q25" s="56">
        <v>25024</v>
      </c>
      <c r="R25" s="57">
        <v>-20.935901534526899</v>
      </c>
      <c r="S25" s="56">
        <v>14.513619919130701</v>
      </c>
      <c r="T25" s="56">
        <v>16.6886145979859</v>
      </c>
      <c r="U25" s="58">
        <v>-14.9858869873558</v>
      </c>
    </row>
    <row r="26" spans="1:21" ht="12" thickBot="1">
      <c r="A26" s="82"/>
      <c r="B26" s="69" t="s">
        <v>24</v>
      </c>
      <c r="C26" s="70"/>
      <c r="D26" s="56">
        <v>723376.73580000002</v>
      </c>
      <c r="E26" s="56">
        <v>553305.603</v>
      </c>
      <c r="F26" s="57">
        <v>130.73728729257101</v>
      </c>
      <c r="G26" s="56">
        <v>1032974.2156</v>
      </c>
      <c r="H26" s="57">
        <v>-29.9714625132411</v>
      </c>
      <c r="I26" s="56">
        <v>146792.5085</v>
      </c>
      <c r="J26" s="57">
        <v>20.292677554477699</v>
      </c>
      <c r="K26" s="56">
        <v>123226.33749999999</v>
      </c>
      <c r="L26" s="57">
        <v>11.929275255764701</v>
      </c>
      <c r="M26" s="57">
        <v>0.19124297190119799</v>
      </c>
      <c r="N26" s="56">
        <v>723376.73580000002</v>
      </c>
      <c r="O26" s="56">
        <v>154326886.78740001</v>
      </c>
      <c r="P26" s="56">
        <v>51614</v>
      </c>
      <c r="Q26" s="56">
        <v>63171</v>
      </c>
      <c r="R26" s="57">
        <v>-18.294787164996599</v>
      </c>
      <c r="S26" s="56">
        <v>14.0151264346883</v>
      </c>
      <c r="T26" s="56">
        <v>14.1555436260309</v>
      </c>
      <c r="U26" s="58">
        <v>-1.0018974284465101</v>
      </c>
    </row>
    <row r="27" spans="1:21" ht="12" thickBot="1">
      <c r="A27" s="82"/>
      <c r="B27" s="69" t="s">
        <v>25</v>
      </c>
      <c r="C27" s="70"/>
      <c r="D27" s="56">
        <v>227556.50510000001</v>
      </c>
      <c r="E27" s="56">
        <v>282840.90049999999</v>
      </c>
      <c r="F27" s="57">
        <v>80.453889341226997</v>
      </c>
      <c r="G27" s="56">
        <v>268976.76289999997</v>
      </c>
      <c r="H27" s="57">
        <v>-15.3991955860511</v>
      </c>
      <c r="I27" s="56">
        <v>59596.809800000003</v>
      </c>
      <c r="J27" s="57">
        <v>26.189895021375101</v>
      </c>
      <c r="K27" s="56">
        <v>71933.678599999999</v>
      </c>
      <c r="L27" s="57">
        <v>26.743454648066901</v>
      </c>
      <c r="M27" s="57">
        <v>-0.17150337700093601</v>
      </c>
      <c r="N27" s="56">
        <v>227556.50510000001</v>
      </c>
      <c r="O27" s="56">
        <v>51806021.3477</v>
      </c>
      <c r="P27" s="56">
        <v>30344</v>
      </c>
      <c r="Q27" s="56">
        <v>32208</v>
      </c>
      <c r="R27" s="57">
        <v>-5.7873820168902199</v>
      </c>
      <c r="S27" s="56">
        <v>7.4992257151331403</v>
      </c>
      <c r="T27" s="56">
        <v>8.1310372857675102</v>
      </c>
      <c r="U27" s="58">
        <v>-8.4250240576090292</v>
      </c>
    </row>
    <row r="28" spans="1:21" ht="12" thickBot="1">
      <c r="A28" s="82"/>
      <c r="B28" s="69" t="s">
        <v>26</v>
      </c>
      <c r="C28" s="70"/>
      <c r="D28" s="56">
        <v>969183.3946</v>
      </c>
      <c r="E28" s="56">
        <v>982186.37490000005</v>
      </c>
      <c r="F28" s="57">
        <v>98.676118847471898</v>
      </c>
      <c r="G28" s="56">
        <v>1389776.8537000001</v>
      </c>
      <c r="H28" s="57">
        <v>-30.263380626915399</v>
      </c>
      <c r="I28" s="56">
        <v>62668.318200000002</v>
      </c>
      <c r="J28" s="57">
        <v>6.4660949154895899</v>
      </c>
      <c r="K28" s="56">
        <v>599.04859999999996</v>
      </c>
      <c r="L28" s="57">
        <v>4.3103941356136002E-2</v>
      </c>
      <c r="M28" s="57">
        <v>103.61307847143</v>
      </c>
      <c r="N28" s="56">
        <v>969183.3946</v>
      </c>
      <c r="O28" s="56">
        <v>220634194.8538</v>
      </c>
      <c r="P28" s="56">
        <v>44227</v>
      </c>
      <c r="Q28" s="56">
        <v>52320</v>
      </c>
      <c r="R28" s="57">
        <v>-15.468272171253799</v>
      </c>
      <c r="S28" s="56">
        <v>21.9138398399168</v>
      </c>
      <c r="T28" s="56">
        <v>24.475555942278302</v>
      </c>
      <c r="U28" s="58">
        <v>-11.689946267177</v>
      </c>
    </row>
    <row r="29" spans="1:21" ht="12" thickBot="1">
      <c r="A29" s="82"/>
      <c r="B29" s="69" t="s">
        <v>27</v>
      </c>
      <c r="C29" s="70"/>
      <c r="D29" s="56">
        <v>814059.80819999997</v>
      </c>
      <c r="E29" s="56">
        <v>719343.57</v>
      </c>
      <c r="F29" s="57">
        <v>113.167037581221</v>
      </c>
      <c r="G29" s="56">
        <v>831070.19369999995</v>
      </c>
      <c r="H29" s="57">
        <v>-2.0468049063663498</v>
      </c>
      <c r="I29" s="56">
        <v>120499.7211</v>
      </c>
      <c r="J29" s="57">
        <v>14.8023179484124</v>
      </c>
      <c r="K29" s="56">
        <v>131039.75410000001</v>
      </c>
      <c r="L29" s="57">
        <v>15.7675916057823</v>
      </c>
      <c r="M29" s="57">
        <v>-8.0433858201203995E-2</v>
      </c>
      <c r="N29" s="56">
        <v>814059.80819999997</v>
      </c>
      <c r="O29" s="56">
        <v>160992811.89030001</v>
      </c>
      <c r="P29" s="56">
        <v>118196</v>
      </c>
      <c r="Q29" s="56">
        <v>123316</v>
      </c>
      <c r="R29" s="57">
        <v>-4.1519348665217803</v>
      </c>
      <c r="S29" s="56">
        <v>6.8873718924498304</v>
      </c>
      <c r="T29" s="56">
        <v>7.0885997851049298</v>
      </c>
      <c r="U29" s="58">
        <v>-2.9216934383301898</v>
      </c>
    </row>
    <row r="30" spans="1:21" ht="12" thickBot="1">
      <c r="A30" s="82"/>
      <c r="B30" s="69" t="s">
        <v>28</v>
      </c>
      <c r="C30" s="70"/>
      <c r="D30" s="56">
        <v>1142678.0567000001</v>
      </c>
      <c r="E30" s="56">
        <v>1175731.3949</v>
      </c>
      <c r="F30" s="57">
        <v>97.188699872830099</v>
      </c>
      <c r="G30" s="56">
        <v>1939571.5641000001</v>
      </c>
      <c r="H30" s="57">
        <v>-41.086058496107803</v>
      </c>
      <c r="I30" s="56">
        <v>125490.9284</v>
      </c>
      <c r="J30" s="57">
        <v>10.982177146414401</v>
      </c>
      <c r="K30" s="56">
        <v>163217.2015</v>
      </c>
      <c r="L30" s="57">
        <v>8.4151162308742204</v>
      </c>
      <c r="M30" s="57">
        <v>-0.23114152646465999</v>
      </c>
      <c r="N30" s="56">
        <v>1142678.0567000001</v>
      </c>
      <c r="O30" s="56">
        <v>254364678.47499999</v>
      </c>
      <c r="P30" s="56">
        <v>83366</v>
      </c>
      <c r="Q30" s="56">
        <v>99487</v>
      </c>
      <c r="R30" s="57">
        <v>-16.204127172394401</v>
      </c>
      <c r="S30" s="56">
        <v>13.7067636290574</v>
      </c>
      <c r="T30" s="56">
        <v>14.5480780272799</v>
      </c>
      <c r="U30" s="58">
        <v>-6.1379507299520704</v>
      </c>
    </row>
    <row r="31" spans="1:21" ht="12" thickBot="1">
      <c r="A31" s="82"/>
      <c r="B31" s="69" t="s">
        <v>29</v>
      </c>
      <c r="C31" s="70"/>
      <c r="D31" s="56">
        <v>1991611.4657999999</v>
      </c>
      <c r="E31" s="56">
        <v>936384.35239999997</v>
      </c>
      <c r="F31" s="57">
        <v>212.69166456011399</v>
      </c>
      <c r="G31" s="56">
        <v>2819770.7787000001</v>
      </c>
      <c r="H31" s="57">
        <v>-29.3697388155007</v>
      </c>
      <c r="I31" s="56">
        <v>-66728.730899999995</v>
      </c>
      <c r="J31" s="57">
        <v>-3.3504893924275598</v>
      </c>
      <c r="K31" s="56">
        <v>-104696.8876</v>
      </c>
      <c r="L31" s="57">
        <v>-3.7129573932342299</v>
      </c>
      <c r="M31" s="57">
        <v>-0.36264838019883999</v>
      </c>
      <c r="N31" s="56">
        <v>1991611.4657999999</v>
      </c>
      <c r="O31" s="56">
        <v>273103243.76450002</v>
      </c>
      <c r="P31" s="56">
        <v>41721</v>
      </c>
      <c r="Q31" s="56">
        <v>54005</v>
      </c>
      <c r="R31" s="57">
        <v>-22.746042033145098</v>
      </c>
      <c r="S31" s="56">
        <v>47.736426878550397</v>
      </c>
      <c r="T31" s="56">
        <v>41.881522920099997</v>
      </c>
      <c r="U31" s="58">
        <v>12.265065362655401</v>
      </c>
    </row>
    <row r="32" spans="1:21" ht="12" thickBot="1">
      <c r="A32" s="82"/>
      <c r="B32" s="69" t="s">
        <v>30</v>
      </c>
      <c r="C32" s="70"/>
      <c r="D32" s="56">
        <v>113483.03509999999</v>
      </c>
      <c r="E32" s="56">
        <v>121824.692</v>
      </c>
      <c r="F32" s="57">
        <v>93.152737131484002</v>
      </c>
      <c r="G32" s="56">
        <v>136726.15650000001</v>
      </c>
      <c r="H32" s="57">
        <v>-16.9997621486566</v>
      </c>
      <c r="I32" s="56">
        <v>27210.213500000002</v>
      </c>
      <c r="J32" s="57">
        <v>23.977340292337701</v>
      </c>
      <c r="K32" s="56">
        <v>34820.984799999998</v>
      </c>
      <c r="L32" s="57">
        <v>25.467683500632901</v>
      </c>
      <c r="M32" s="57">
        <v>-0.21856852537955801</v>
      </c>
      <c r="N32" s="56">
        <v>113483.03509999999</v>
      </c>
      <c r="O32" s="56">
        <v>26575455.2315</v>
      </c>
      <c r="P32" s="56">
        <v>21451</v>
      </c>
      <c r="Q32" s="56">
        <v>24938</v>
      </c>
      <c r="R32" s="57">
        <v>-13.982677039056901</v>
      </c>
      <c r="S32" s="56">
        <v>5.2903377511537899</v>
      </c>
      <c r="T32" s="56">
        <v>5.2926137460903</v>
      </c>
      <c r="U32" s="58">
        <v>-4.3021732138283003E-2</v>
      </c>
    </row>
    <row r="33" spans="1:21" ht="12" thickBot="1">
      <c r="A33" s="82"/>
      <c r="B33" s="69" t="s">
        <v>70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462.28</v>
      </c>
      <c r="P33" s="59"/>
      <c r="Q33" s="56">
        <v>2</v>
      </c>
      <c r="R33" s="59"/>
      <c r="S33" s="59"/>
      <c r="T33" s="56">
        <v>2.3894000000000002</v>
      </c>
      <c r="U33" s="60"/>
    </row>
    <row r="34" spans="1:21" ht="12" thickBot="1">
      <c r="A34" s="82"/>
      <c r="B34" s="69" t="s">
        <v>31</v>
      </c>
      <c r="C34" s="70"/>
      <c r="D34" s="56">
        <v>186351.61749999999</v>
      </c>
      <c r="E34" s="56">
        <v>193337.82860000001</v>
      </c>
      <c r="F34" s="57">
        <v>96.386526552724504</v>
      </c>
      <c r="G34" s="56">
        <v>232456.48550000001</v>
      </c>
      <c r="H34" s="57">
        <v>-19.8337628226768</v>
      </c>
      <c r="I34" s="56">
        <v>29742.6427</v>
      </c>
      <c r="J34" s="57">
        <v>15.960496130386399</v>
      </c>
      <c r="K34" s="56">
        <v>20263.740000000002</v>
      </c>
      <c r="L34" s="57">
        <v>8.7172186039094193</v>
      </c>
      <c r="M34" s="57">
        <v>0.46777656543165302</v>
      </c>
      <c r="N34" s="56">
        <v>186351.61749999999</v>
      </c>
      <c r="O34" s="56">
        <v>42604591.744999997</v>
      </c>
      <c r="P34" s="56">
        <v>12712</v>
      </c>
      <c r="Q34" s="56">
        <v>16704</v>
      </c>
      <c r="R34" s="57">
        <v>-23.898467432950198</v>
      </c>
      <c r="S34" s="56">
        <v>14.659504208621801</v>
      </c>
      <c r="T34" s="56">
        <v>14.614572946599599</v>
      </c>
      <c r="U34" s="58">
        <v>0.30649919248791002</v>
      </c>
    </row>
    <row r="35" spans="1:21" ht="12" thickBot="1">
      <c r="A35" s="82"/>
      <c r="B35" s="69" t="s">
        <v>78</v>
      </c>
      <c r="C35" s="70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6">
        <v>434482.78769999999</v>
      </c>
      <c r="P35" s="59"/>
      <c r="Q35" s="59"/>
      <c r="R35" s="59"/>
      <c r="S35" s="59"/>
      <c r="T35" s="59"/>
      <c r="U35" s="60"/>
    </row>
    <row r="36" spans="1:21" ht="12" thickBot="1">
      <c r="A36" s="82"/>
      <c r="B36" s="69" t="s">
        <v>64</v>
      </c>
      <c r="C36" s="70"/>
      <c r="D36" s="56">
        <v>160921.41</v>
      </c>
      <c r="E36" s="59"/>
      <c r="F36" s="59"/>
      <c r="G36" s="56">
        <v>72162.429999999993</v>
      </c>
      <c r="H36" s="57">
        <v>122.998879056595</v>
      </c>
      <c r="I36" s="56">
        <v>3004.27</v>
      </c>
      <c r="J36" s="57">
        <v>1.86691752203762</v>
      </c>
      <c r="K36" s="56">
        <v>2822.96</v>
      </c>
      <c r="L36" s="57">
        <v>3.9119525215544999</v>
      </c>
      <c r="M36" s="57">
        <v>6.4226910760337E-2</v>
      </c>
      <c r="N36" s="56">
        <v>160921.41</v>
      </c>
      <c r="O36" s="56">
        <v>35312957.68</v>
      </c>
      <c r="P36" s="56">
        <v>79</v>
      </c>
      <c r="Q36" s="56">
        <v>119</v>
      </c>
      <c r="R36" s="57">
        <v>-33.613445378151297</v>
      </c>
      <c r="S36" s="56">
        <v>2036.97987341772</v>
      </c>
      <c r="T36" s="56">
        <v>10528.111932773099</v>
      </c>
      <c r="U36" s="58">
        <v>-416.84908968239603</v>
      </c>
    </row>
    <row r="37" spans="1:21" ht="12" thickBot="1">
      <c r="A37" s="82"/>
      <c r="B37" s="69" t="s">
        <v>35</v>
      </c>
      <c r="C37" s="70"/>
      <c r="D37" s="56">
        <v>134718.01999999999</v>
      </c>
      <c r="E37" s="59"/>
      <c r="F37" s="59"/>
      <c r="G37" s="56">
        <v>676113.83</v>
      </c>
      <c r="H37" s="57">
        <v>-80.074653997241896</v>
      </c>
      <c r="I37" s="56">
        <v>-5433.02</v>
      </c>
      <c r="J37" s="57">
        <v>-4.0328829060878402</v>
      </c>
      <c r="K37" s="56">
        <v>-110501.89</v>
      </c>
      <c r="L37" s="57">
        <v>-16.343681359099001</v>
      </c>
      <c r="M37" s="57">
        <v>-0.950833239141883</v>
      </c>
      <c r="N37" s="56">
        <v>134718.01999999999</v>
      </c>
      <c r="O37" s="56">
        <v>88595815.540000007</v>
      </c>
      <c r="P37" s="56">
        <v>68</v>
      </c>
      <c r="Q37" s="56">
        <v>223</v>
      </c>
      <c r="R37" s="57">
        <v>-69.506726457399097</v>
      </c>
      <c r="S37" s="56">
        <v>1981.1473529411801</v>
      </c>
      <c r="T37" s="56">
        <v>2582.60408071749</v>
      </c>
      <c r="U37" s="58">
        <v>-30.359010241383601</v>
      </c>
    </row>
    <row r="38" spans="1:21" ht="12" thickBot="1">
      <c r="A38" s="82"/>
      <c r="B38" s="69" t="s">
        <v>36</v>
      </c>
      <c r="C38" s="70"/>
      <c r="D38" s="56">
        <v>572459.84</v>
      </c>
      <c r="E38" s="59"/>
      <c r="F38" s="59"/>
      <c r="G38" s="56">
        <v>639791.78</v>
      </c>
      <c r="H38" s="57">
        <v>-10.524039555494101</v>
      </c>
      <c r="I38" s="56">
        <v>-12119.24</v>
      </c>
      <c r="J38" s="57">
        <v>-2.1170463241578701</v>
      </c>
      <c r="K38" s="56">
        <v>-65378.04</v>
      </c>
      <c r="L38" s="57">
        <v>-10.218643321738201</v>
      </c>
      <c r="M38" s="57">
        <v>-0.81462827579413499</v>
      </c>
      <c r="N38" s="56">
        <v>572459.84</v>
      </c>
      <c r="O38" s="56">
        <v>84966284.370000005</v>
      </c>
      <c r="P38" s="56">
        <v>217</v>
      </c>
      <c r="Q38" s="56">
        <v>429</v>
      </c>
      <c r="R38" s="57">
        <v>-49.417249417249401</v>
      </c>
      <c r="S38" s="56">
        <v>2638.0637788018398</v>
      </c>
      <c r="T38" s="56">
        <v>2632.5404895104898</v>
      </c>
      <c r="U38" s="58">
        <v>0.20936905831222</v>
      </c>
    </row>
    <row r="39" spans="1:21" ht="12" thickBot="1">
      <c r="A39" s="82"/>
      <c r="B39" s="69" t="s">
        <v>37</v>
      </c>
      <c r="C39" s="70"/>
      <c r="D39" s="56">
        <v>159841.14000000001</v>
      </c>
      <c r="E39" s="59"/>
      <c r="F39" s="59"/>
      <c r="G39" s="56">
        <v>489218.22</v>
      </c>
      <c r="H39" s="57">
        <v>-67.327230780570702</v>
      </c>
      <c r="I39" s="56">
        <v>-32212.85</v>
      </c>
      <c r="J39" s="57">
        <v>-20.153040700285299</v>
      </c>
      <c r="K39" s="56">
        <v>-102248.92</v>
      </c>
      <c r="L39" s="57">
        <v>-20.900472594826901</v>
      </c>
      <c r="M39" s="57">
        <v>-0.68495657460245096</v>
      </c>
      <c r="N39" s="56">
        <v>159841.14000000001</v>
      </c>
      <c r="O39" s="56">
        <v>61645080.140000001</v>
      </c>
      <c r="P39" s="56">
        <v>111</v>
      </c>
      <c r="Q39" s="56">
        <v>298</v>
      </c>
      <c r="R39" s="57">
        <v>-62.751677852348998</v>
      </c>
      <c r="S39" s="56">
        <v>1440.01027027027</v>
      </c>
      <c r="T39" s="56">
        <v>1897.4628859060399</v>
      </c>
      <c r="U39" s="58">
        <v>-31.7673161837875</v>
      </c>
    </row>
    <row r="40" spans="1:21" ht="12" thickBot="1">
      <c r="A40" s="82"/>
      <c r="B40" s="69" t="s">
        <v>66</v>
      </c>
      <c r="C40" s="70"/>
      <c r="D40" s="59"/>
      <c r="E40" s="59"/>
      <c r="F40" s="59"/>
      <c r="G40" s="56">
        <v>2.89</v>
      </c>
      <c r="H40" s="59"/>
      <c r="I40" s="59"/>
      <c r="J40" s="59"/>
      <c r="K40" s="56">
        <v>2.89</v>
      </c>
      <c r="L40" s="57">
        <v>100</v>
      </c>
      <c r="M40" s="59"/>
      <c r="N40" s="59"/>
      <c r="O40" s="56">
        <v>1380.85</v>
      </c>
      <c r="P40" s="59"/>
      <c r="Q40" s="59"/>
      <c r="R40" s="59"/>
      <c r="S40" s="59"/>
      <c r="T40" s="59"/>
      <c r="U40" s="60"/>
    </row>
    <row r="41" spans="1:21" ht="12" thickBot="1">
      <c r="A41" s="82"/>
      <c r="B41" s="69" t="s">
        <v>32</v>
      </c>
      <c r="C41" s="70"/>
      <c r="D41" s="56">
        <v>68271.795100000003</v>
      </c>
      <c r="E41" s="59"/>
      <c r="F41" s="59"/>
      <c r="G41" s="56">
        <v>162007.34169999999</v>
      </c>
      <c r="H41" s="57">
        <v>-57.858826406507198</v>
      </c>
      <c r="I41" s="56">
        <v>4665.9026000000003</v>
      </c>
      <c r="J41" s="57">
        <v>6.8343048445784902</v>
      </c>
      <c r="K41" s="56">
        <v>9631.0110999999997</v>
      </c>
      <c r="L41" s="57">
        <v>5.9447991670861402</v>
      </c>
      <c r="M41" s="57">
        <v>-0.51553346252502996</v>
      </c>
      <c r="N41" s="56">
        <v>68271.795100000003</v>
      </c>
      <c r="O41" s="56">
        <v>16354754.262399999</v>
      </c>
      <c r="P41" s="56">
        <v>80</v>
      </c>
      <c r="Q41" s="56">
        <v>80</v>
      </c>
      <c r="R41" s="57">
        <v>0</v>
      </c>
      <c r="S41" s="56">
        <v>853.39743874999999</v>
      </c>
      <c r="T41" s="56">
        <v>917.04060125000001</v>
      </c>
      <c r="U41" s="58">
        <v>-7.4576228624754597</v>
      </c>
    </row>
    <row r="42" spans="1:21" ht="12" thickBot="1">
      <c r="A42" s="82"/>
      <c r="B42" s="69" t="s">
        <v>33</v>
      </c>
      <c r="C42" s="70"/>
      <c r="D42" s="56">
        <v>541533.3051</v>
      </c>
      <c r="E42" s="56">
        <v>613286.4828</v>
      </c>
      <c r="F42" s="57">
        <v>88.300218623373794</v>
      </c>
      <c r="G42" s="56">
        <v>545769.45160000003</v>
      </c>
      <c r="H42" s="57">
        <v>-0.77617874866048298</v>
      </c>
      <c r="I42" s="56">
        <v>7011.2120000000004</v>
      </c>
      <c r="J42" s="57">
        <v>1.2946963619726599</v>
      </c>
      <c r="K42" s="56">
        <v>7937.6139999999996</v>
      </c>
      <c r="L42" s="57">
        <v>1.45438957360654</v>
      </c>
      <c r="M42" s="57">
        <v>-0.116710386773658</v>
      </c>
      <c r="N42" s="56">
        <v>541533.3051</v>
      </c>
      <c r="O42" s="56">
        <v>105120559.198</v>
      </c>
      <c r="P42" s="56">
        <v>2231</v>
      </c>
      <c r="Q42" s="56">
        <v>2672</v>
      </c>
      <c r="R42" s="57">
        <v>-16.504491017964099</v>
      </c>
      <c r="S42" s="56">
        <v>242.731199058718</v>
      </c>
      <c r="T42" s="56">
        <v>251.76038458083801</v>
      </c>
      <c r="U42" s="58">
        <v>-3.7198289948446401</v>
      </c>
    </row>
    <row r="43" spans="1:21" ht="12" thickBot="1">
      <c r="A43" s="82"/>
      <c r="B43" s="69" t="s">
        <v>38</v>
      </c>
      <c r="C43" s="70"/>
      <c r="D43" s="56">
        <v>69969.259999999995</v>
      </c>
      <c r="E43" s="59"/>
      <c r="F43" s="59"/>
      <c r="G43" s="56">
        <v>218299.74</v>
      </c>
      <c r="H43" s="57">
        <v>-67.948079095284299</v>
      </c>
      <c r="I43" s="56">
        <v>-10984.74</v>
      </c>
      <c r="J43" s="57">
        <v>-15.699379984867599</v>
      </c>
      <c r="K43" s="56">
        <v>-18749.919999999998</v>
      </c>
      <c r="L43" s="57">
        <v>-8.5890711551007808</v>
      </c>
      <c r="M43" s="57">
        <v>-0.41414470035072198</v>
      </c>
      <c r="N43" s="56">
        <v>69969.259999999995</v>
      </c>
      <c r="O43" s="56">
        <v>41652578.630000003</v>
      </c>
      <c r="P43" s="56">
        <v>45</v>
      </c>
      <c r="Q43" s="56">
        <v>152</v>
      </c>
      <c r="R43" s="57">
        <v>-70.394736842105303</v>
      </c>
      <c r="S43" s="56">
        <v>1554.8724444444399</v>
      </c>
      <c r="T43" s="56">
        <v>1646.9299342105301</v>
      </c>
      <c r="U43" s="58">
        <v>-5.9205814660233598</v>
      </c>
    </row>
    <row r="44" spans="1:21" ht="12" thickBot="1">
      <c r="A44" s="82"/>
      <c r="B44" s="69" t="s">
        <v>39</v>
      </c>
      <c r="C44" s="70"/>
      <c r="D44" s="56">
        <v>56192.35</v>
      </c>
      <c r="E44" s="59"/>
      <c r="F44" s="59"/>
      <c r="G44" s="56">
        <v>179704.31</v>
      </c>
      <c r="H44" s="57">
        <v>-68.730660939629104</v>
      </c>
      <c r="I44" s="56">
        <v>7709.02</v>
      </c>
      <c r="J44" s="57">
        <v>13.7189848796144</v>
      </c>
      <c r="K44" s="56">
        <v>22562.87</v>
      </c>
      <c r="L44" s="57">
        <v>12.555553063808</v>
      </c>
      <c r="M44" s="57">
        <v>-0.65833158636290501</v>
      </c>
      <c r="N44" s="56">
        <v>56192.35</v>
      </c>
      <c r="O44" s="56">
        <v>17899113.010000002</v>
      </c>
      <c r="P44" s="56">
        <v>57</v>
      </c>
      <c r="Q44" s="56">
        <v>77</v>
      </c>
      <c r="R44" s="57">
        <v>-25.974025974025999</v>
      </c>
      <c r="S44" s="56">
        <v>985.83070175438604</v>
      </c>
      <c r="T44" s="56">
        <v>1545.7431168831199</v>
      </c>
      <c r="U44" s="58">
        <v>-56.796000990059497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6">
        <v>-2123.3330999999998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69" t="s">
        <v>34</v>
      </c>
      <c r="C46" s="70"/>
      <c r="D46" s="61">
        <v>13507.671</v>
      </c>
      <c r="E46" s="62"/>
      <c r="F46" s="62"/>
      <c r="G46" s="61">
        <v>16213.9174</v>
      </c>
      <c r="H46" s="63">
        <v>-16.690885572169002</v>
      </c>
      <c r="I46" s="61">
        <v>1058.0287000000001</v>
      </c>
      <c r="J46" s="63">
        <v>7.8327988592556004</v>
      </c>
      <c r="K46" s="61">
        <v>1042.6522</v>
      </c>
      <c r="L46" s="63">
        <v>6.4306001706903997</v>
      </c>
      <c r="M46" s="63">
        <v>1.4747487225366E-2</v>
      </c>
      <c r="N46" s="61">
        <v>13507.671</v>
      </c>
      <c r="O46" s="61">
        <v>5813557.1929000001</v>
      </c>
      <c r="P46" s="61">
        <v>17</v>
      </c>
      <c r="Q46" s="61">
        <v>16</v>
      </c>
      <c r="R46" s="63">
        <v>6.25</v>
      </c>
      <c r="S46" s="61">
        <v>794.56888235294105</v>
      </c>
      <c r="T46" s="61">
        <v>3073.1071750000001</v>
      </c>
      <c r="U46" s="64">
        <v>-286.76409852594099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C31" sqref="C31:H31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117736</v>
      </c>
      <c r="D2" s="37">
        <v>760269.96523931599</v>
      </c>
      <c r="E2" s="37">
        <v>598060.84151538496</v>
      </c>
      <c r="F2" s="37">
        <v>105127.004065812</v>
      </c>
      <c r="G2" s="37">
        <v>598060.84151538496</v>
      </c>
      <c r="H2" s="37">
        <v>0.14950059891738099</v>
      </c>
    </row>
    <row r="3" spans="1:8">
      <c r="A3" s="37">
        <v>2</v>
      </c>
      <c r="B3" s="37">
        <v>13</v>
      </c>
      <c r="C3" s="37">
        <v>11236</v>
      </c>
      <c r="D3" s="37">
        <v>102762.951425641</v>
      </c>
      <c r="E3" s="37">
        <v>80937.575457265004</v>
      </c>
      <c r="F3" s="37">
        <v>20715.2904982906</v>
      </c>
      <c r="G3" s="37">
        <v>80937.575457265004</v>
      </c>
      <c r="H3" s="37">
        <v>0.20378461840266901</v>
      </c>
    </row>
    <row r="4" spans="1:8">
      <c r="A4" s="37">
        <v>3</v>
      </c>
      <c r="B4" s="37">
        <v>14</v>
      </c>
      <c r="C4" s="37">
        <v>124336</v>
      </c>
      <c r="D4" s="37">
        <v>151743.01534355199</v>
      </c>
      <c r="E4" s="37">
        <v>112186.265457874</v>
      </c>
      <c r="F4" s="37">
        <v>36877.416552344497</v>
      </c>
      <c r="G4" s="37">
        <v>112186.265457874</v>
      </c>
      <c r="H4" s="37">
        <v>0.247393704858414</v>
      </c>
    </row>
    <row r="5" spans="1:8">
      <c r="A5" s="37">
        <v>4</v>
      </c>
      <c r="B5" s="37">
        <v>15</v>
      </c>
      <c r="C5" s="37">
        <v>3961</v>
      </c>
      <c r="D5" s="37">
        <v>54318.484944731899</v>
      </c>
      <c r="E5" s="37">
        <v>45718.341137153002</v>
      </c>
      <c r="F5" s="37">
        <v>5886.0497904848298</v>
      </c>
      <c r="G5" s="37">
        <v>45718.341137153002</v>
      </c>
      <c r="H5" s="37">
        <v>0.114061026294033</v>
      </c>
    </row>
    <row r="6" spans="1:8">
      <c r="A6" s="37">
        <v>5</v>
      </c>
      <c r="B6" s="37">
        <v>16</v>
      </c>
      <c r="C6" s="37">
        <v>3357</v>
      </c>
      <c r="D6" s="37">
        <v>171666.707111111</v>
      </c>
      <c r="E6" s="37">
        <v>115732.584888889</v>
      </c>
      <c r="F6" s="37">
        <v>15252.805982906</v>
      </c>
      <c r="G6" s="37">
        <v>115732.584888889</v>
      </c>
      <c r="H6" s="37">
        <v>0.116446619591608</v>
      </c>
    </row>
    <row r="7" spans="1:8">
      <c r="A7" s="37">
        <v>6</v>
      </c>
      <c r="B7" s="37">
        <v>17</v>
      </c>
      <c r="C7" s="37">
        <v>25216</v>
      </c>
      <c r="D7" s="37">
        <v>310799.81002478598</v>
      </c>
      <c r="E7" s="37">
        <v>216422.40991880299</v>
      </c>
      <c r="F7" s="37">
        <v>60818.254806837598</v>
      </c>
      <c r="G7" s="37">
        <v>216422.40991880299</v>
      </c>
      <c r="H7" s="37">
        <v>0.21936989246156799</v>
      </c>
    </row>
    <row r="8" spans="1:8">
      <c r="A8" s="37">
        <v>7</v>
      </c>
      <c r="B8" s="37">
        <v>18</v>
      </c>
      <c r="C8" s="37">
        <v>41499</v>
      </c>
      <c r="D8" s="37">
        <v>105335.691482906</v>
      </c>
      <c r="E8" s="37">
        <v>81996.724831623898</v>
      </c>
      <c r="F8" s="37">
        <v>18981.0606683761</v>
      </c>
      <c r="G8" s="37">
        <v>81996.724831623898</v>
      </c>
      <c r="H8" s="37">
        <v>0.18797263749041199</v>
      </c>
    </row>
    <row r="9" spans="1:8">
      <c r="A9" s="37">
        <v>8</v>
      </c>
      <c r="B9" s="37">
        <v>19</v>
      </c>
      <c r="C9" s="37">
        <v>27118</v>
      </c>
      <c r="D9" s="37">
        <v>132490.68051111099</v>
      </c>
      <c r="E9" s="37">
        <v>127627.057847009</v>
      </c>
      <c r="F9" s="37">
        <v>-8948.6166521367504</v>
      </c>
      <c r="G9" s="37">
        <v>127627.057847009</v>
      </c>
      <c r="H9" s="37">
        <v>-7.5402209213744104E-2</v>
      </c>
    </row>
    <row r="10" spans="1:8">
      <c r="A10" s="37">
        <v>9</v>
      </c>
      <c r="B10" s="37">
        <v>21</v>
      </c>
      <c r="C10" s="37">
        <v>315676</v>
      </c>
      <c r="D10" s="37">
        <v>1118888.10648309</v>
      </c>
      <c r="E10" s="37">
        <v>1090072.95023333</v>
      </c>
      <c r="F10" s="37">
        <v>3888.8094529914501</v>
      </c>
      <c r="G10" s="37">
        <v>1090072.95023333</v>
      </c>
      <c r="H10" s="37">
        <v>3.5547946887160898E-3</v>
      </c>
    </row>
    <row r="11" spans="1:8">
      <c r="A11" s="37">
        <v>10</v>
      </c>
      <c r="B11" s="37">
        <v>22</v>
      </c>
      <c r="C11" s="37">
        <v>79834.077999999994</v>
      </c>
      <c r="D11" s="37">
        <v>887089.838077778</v>
      </c>
      <c r="E11" s="37">
        <v>858256.157636752</v>
      </c>
      <c r="F11" s="37">
        <v>24194.620611965802</v>
      </c>
      <c r="G11" s="37">
        <v>858256.157636752</v>
      </c>
      <c r="H11" s="37">
        <v>2.74175299159253E-2</v>
      </c>
    </row>
    <row r="12" spans="1:8">
      <c r="A12" s="37">
        <v>11</v>
      </c>
      <c r="B12" s="37">
        <v>23</v>
      </c>
      <c r="C12" s="37">
        <v>254032.106</v>
      </c>
      <c r="D12" s="37">
        <v>2028139.27809145</v>
      </c>
      <c r="E12" s="37">
        <v>1728204.1423393199</v>
      </c>
      <c r="F12" s="37">
        <v>182421.150880342</v>
      </c>
      <c r="G12" s="37">
        <v>1728204.1423393199</v>
      </c>
      <c r="H12" s="37">
        <v>9.5477198761949794E-2</v>
      </c>
    </row>
    <row r="13" spans="1:8">
      <c r="A13" s="37">
        <v>12</v>
      </c>
      <c r="B13" s="37">
        <v>24</v>
      </c>
      <c r="C13" s="37">
        <v>18545</v>
      </c>
      <c r="D13" s="37">
        <v>737138.43610341905</v>
      </c>
      <c r="E13" s="37">
        <v>745690.49396495696</v>
      </c>
      <c r="F13" s="37">
        <v>-39266.963844444399</v>
      </c>
      <c r="G13" s="37">
        <v>745690.49396495696</v>
      </c>
      <c r="H13" s="37">
        <v>-5.5585583110100603E-2</v>
      </c>
    </row>
    <row r="14" spans="1:8">
      <c r="A14" s="37">
        <v>13</v>
      </c>
      <c r="B14" s="37">
        <v>25</v>
      </c>
      <c r="C14" s="37">
        <v>97116</v>
      </c>
      <c r="D14" s="37">
        <v>1227433.1594988999</v>
      </c>
      <c r="E14" s="37">
        <v>1119039.5009999999</v>
      </c>
      <c r="F14" s="37">
        <v>34323.534</v>
      </c>
      <c r="G14" s="37">
        <v>1119039.5009999999</v>
      </c>
      <c r="H14" s="37">
        <v>2.9759523201643101E-2</v>
      </c>
    </row>
    <row r="15" spans="1:8">
      <c r="A15" s="37">
        <v>14</v>
      </c>
      <c r="B15" s="37">
        <v>26</v>
      </c>
      <c r="C15" s="37">
        <v>80322</v>
      </c>
      <c r="D15" s="37">
        <v>493609.636332675</v>
      </c>
      <c r="E15" s="37">
        <v>365591.84430871299</v>
      </c>
      <c r="F15" s="37">
        <v>49009.649069571104</v>
      </c>
      <c r="G15" s="37">
        <v>365591.84430871299</v>
      </c>
      <c r="H15" s="37">
        <v>0.11820905098586899</v>
      </c>
    </row>
    <row r="16" spans="1:8">
      <c r="A16" s="37">
        <v>15</v>
      </c>
      <c r="B16" s="37">
        <v>27</v>
      </c>
      <c r="C16" s="37">
        <v>194592.361</v>
      </c>
      <c r="D16" s="37">
        <v>1483367.8175023601</v>
      </c>
      <c r="E16" s="37">
        <v>1366073.02572671</v>
      </c>
      <c r="F16" s="37">
        <v>99931.321690182303</v>
      </c>
      <c r="G16" s="37">
        <v>1366073.02572671</v>
      </c>
      <c r="H16" s="37">
        <v>6.8165774450984401E-2</v>
      </c>
    </row>
    <row r="17" spans="1:8">
      <c r="A17" s="37">
        <v>16</v>
      </c>
      <c r="B17" s="37">
        <v>29</v>
      </c>
      <c r="C17" s="37">
        <v>262574</v>
      </c>
      <c r="D17" s="37">
        <v>3513187.8536786302</v>
      </c>
      <c r="E17" s="37">
        <v>3191607.1011965801</v>
      </c>
      <c r="F17" s="37">
        <v>-49518.905637606797</v>
      </c>
      <c r="G17" s="37">
        <v>3191607.1011965801</v>
      </c>
      <c r="H17" s="37">
        <v>-1.57598713198429E-2</v>
      </c>
    </row>
    <row r="18" spans="1:8">
      <c r="A18" s="37">
        <v>17</v>
      </c>
      <c r="B18" s="37">
        <v>31</v>
      </c>
      <c r="C18" s="37">
        <v>31176.462</v>
      </c>
      <c r="D18" s="37">
        <v>302515.64581433299</v>
      </c>
      <c r="E18" s="37">
        <v>259864.42463256099</v>
      </c>
      <c r="F18" s="37">
        <v>42651.2211817719</v>
      </c>
      <c r="G18" s="37">
        <v>259864.42463256099</v>
      </c>
      <c r="H18" s="37">
        <v>0.14098848033780301</v>
      </c>
    </row>
    <row r="19" spans="1:8">
      <c r="A19" s="37">
        <v>18</v>
      </c>
      <c r="B19" s="37">
        <v>32</v>
      </c>
      <c r="C19" s="37">
        <v>17103.379000000001</v>
      </c>
      <c r="D19" s="37">
        <v>287151.94374166802</v>
      </c>
      <c r="E19" s="37">
        <v>264659.539164124</v>
      </c>
      <c r="F19" s="37">
        <v>22492.404577544701</v>
      </c>
      <c r="G19" s="37">
        <v>264659.539164124</v>
      </c>
      <c r="H19" s="37">
        <v>7.8329278515278294E-2</v>
      </c>
    </row>
    <row r="20" spans="1:8">
      <c r="A20" s="37">
        <v>19</v>
      </c>
      <c r="B20" s="37">
        <v>33</v>
      </c>
      <c r="C20" s="37">
        <v>63368.101999999999</v>
      </c>
      <c r="D20" s="37">
        <v>723376.56216659094</v>
      </c>
      <c r="E20" s="37">
        <v>576584.21904452599</v>
      </c>
      <c r="F20" s="37">
        <v>146411.32985302299</v>
      </c>
      <c r="G20" s="37">
        <v>576584.21904452599</v>
      </c>
      <c r="H20" s="37">
        <v>0.20250654388713199</v>
      </c>
    </row>
    <row r="21" spans="1:8">
      <c r="A21" s="37">
        <v>20</v>
      </c>
      <c r="B21" s="37">
        <v>34</v>
      </c>
      <c r="C21" s="37">
        <v>41479.072999999997</v>
      </c>
      <c r="D21" s="37">
        <v>227556.328954444</v>
      </c>
      <c r="E21" s="37">
        <v>167959.69973327601</v>
      </c>
      <c r="F21" s="37">
        <v>59596.629221167401</v>
      </c>
      <c r="G21" s="37">
        <v>167959.69973327601</v>
      </c>
      <c r="H21" s="37">
        <v>0.26189835938642902</v>
      </c>
    </row>
    <row r="22" spans="1:8">
      <c r="A22" s="37">
        <v>21</v>
      </c>
      <c r="B22" s="37">
        <v>35</v>
      </c>
      <c r="C22" s="37">
        <v>31097.396000000001</v>
      </c>
      <c r="D22" s="37">
        <v>969183.51998318604</v>
      </c>
      <c r="E22" s="37">
        <v>906515.07266902702</v>
      </c>
      <c r="F22" s="37">
        <v>62658.477314159303</v>
      </c>
      <c r="G22" s="37">
        <v>906515.07266902702</v>
      </c>
      <c r="H22" s="37">
        <v>6.4651452069906704E-2</v>
      </c>
    </row>
    <row r="23" spans="1:8">
      <c r="A23" s="37">
        <v>22</v>
      </c>
      <c r="B23" s="37">
        <v>36</v>
      </c>
      <c r="C23" s="37">
        <v>176248.78400000001</v>
      </c>
      <c r="D23" s="37">
        <v>814059.80871150398</v>
      </c>
      <c r="E23" s="37">
        <v>693560.06814478303</v>
      </c>
      <c r="F23" s="37">
        <v>120497.093566722</v>
      </c>
      <c r="G23" s="37">
        <v>693560.06814478303</v>
      </c>
      <c r="H23" s="37">
        <v>0.14802043300421799</v>
      </c>
    </row>
    <row r="24" spans="1:8">
      <c r="A24" s="37">
        <v>23</v>
      </c>
      <c r="B24" s="37">
        <v>37</v>
      </c>
      <c r="C24" s="37">
        <v>169507</v>
      </c>
      <c r="D24" s="37">
        <v>1142678.0656451299</v>
      </c>
      <c r="E24" s="37">
        <v>1017187.11542963</v>
      </c>
      <c r="F24" s="37">
        <v>125482.73729515</v>
      </c>
      <c r="G24" s="37">
        <v>1017187.11542963</v>
      </c>
      <c r="H24" s="37">
        <v>0.109815391555074</v>
      </c>
    </row>
    <row r="25" spans="1:8">
      <c r="A25" s="37">
        <v>24</v>
      </c>
      <c r="B25" s="37">
        <v>38</v>
      </c>
      <c r="C25" s="37">
        <v>502801.11800000002</v>
      </c>
      <c r="D25" s="37">
        <v>1991611.7070345101</v>
      </c>
      <c r="E25" s="37">
        <v>2058340.0573902701</v>
      </c>
      <c r="F25" s="37">
        <v>-69330.488408849604</v>
      </c>
      <c r="G25" s="37">
        <v>2058340.0573902701</v>
      </c>
      <c r="H25" s="37">
        <v>-3.4856789776207098E-2</v>
      </c>
    </row>
    <row r="26" spans="1:8">
      <c r="A26" s="37">
        <v>25</v>
      </c>
      <c r="B26" s="37">
        <v>39</v>
      </c>
      <c r="C26" s="37">
        <v>58641.807000000001</v>
      </c>
      <c r="D26" s="37">
        <v>113482.973019771</v>
      </c>
      <c r="E26" s="37">
        <v>86272.829303160004</v>
      </c>
      <c r="F26" s="37">
        <v>27210.143716611601</v>
      </c>
      <c r="G26" s="37">
        <v>86272.829303160004</v>
      </c>
      <c r="H26" s="37">
        <v>0.23977291916621599</v>
      </c>
    </row>
    <row r="27" spans="1:8">
      <c r="A27" s="37">
        <v>26</v>
      </c>
      <c r="B27" s="37">
        <v>42</v>
      </c>
      <c r="C27" s="37">
        <v>9313.4850000000006</v>
      </c>
      <c r="D27" s="37">
        <v>186351.63010000001</v>
      </c>
      <c r="E27" s="37">
        <v>156608.95850000001</v>
      </c>
      <c r="F27" s="37">
        <v>29741.560099999999</v>
      </c>
      <c r="G27" s="37">
        <v>156608.95850000001</v>
      </c>
      <c r="H27" s="37">
        <v>0.159600093004517</v>
      </c>
    </row>
    <row r="28" spans="1:8">
      <c r="A28" s="37">
        <v>27</v>
      </c>
      <c r="B28" s="37">
        <v>75</v>
      </c>
      <c r="C28" s="37">
        <v>82</v>
      </c>
      <c r="D28" s="37">
        <v>68271.794871794904</v>
      </c>
      <c r="E28" s="37">
        <v>63605.8931623932</v>
      </c>
      <c r="F28" s="37">
        <v>4665.9017094017099</v>
      </c>
      <c r="G28" s="37">
        <v>63605.8931623932</v>
      </c>
      <c r="H28" s="37">
        <v>6.8343035629334706E-2</v>
      </c>
    </row>
    <row r="29" spans="1:8">
      <c r="A29" s="37">
        <v>28</v>
      </c>
      <c r="B29" s="37">
        <v>76</v>
      </c>
      <c r="C29" s="37">
        <v>2404</v>
      </c>
      <c r="D29" s="37">
        <v>541533.29623760702</v>
      </c>
      <c r="E29" s="37">
        <v>534522.09117008501</v>
      </c>
      <c r="F29" s="37">
        <v>6807.7862641025604</v>
      </c>
      <c r="G29" s="37">
        <v>534522.09117008501</v>
      </c>
      <c r="H29" s="37">
        <v>1.25760401335509E-2</v>
      </c>
    </row>
    <row r="30" spans="1:8">
      <c r="A30" s="37">
        <v>29</v>
      </c>
      <c r="B30" s="37">
        <v>99</v>
      </c>
      <c r="C30" s="37">
        <v>17</v>
      </c>
      <c r="D30" s="37">
        <v>13507.671129263999</v>
      </c>
      <c r="E30" s="37">
        <v>12449.642462748699</v>
      </c>
      <c r="F30" s="37">
        <v>1058.0286665153899</v>
      </c>
      <c r="G30" s="37">
        <v>12449.642462748699</v>
      </c>
      <c r="H30" s="37">
        <v>7.8327985364049807E-2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91</v>
      </c>
      <c r="D34" s="34">
        <v>160921.41</v>
      </c>
      <c r="E34" s="34">
        <v>157917.14000000001</v>
      </c>
      <c r="F34" s="30"/>
      <c r="G34" s="30"/>
      <c r="H34" s="30"/>
    </row>
    <row r="35" spans="1:8">
      <c r="A35" s="30"/>
      <c r="B35" s="33">
        <v>71</v>
      </c>
      <c r="C35" s="34">
        <v>62</v>
      </c>
      <c r="D35" s="34">
        <v>134718.01999999999</v>
      </c>
      <c r="E35" s="34">
        <v>140151.04000000001</v>
      </c>
      <c r="F35" s="30"/>
      <c r="G35" s="30"/>
      <c r="H35" s="30"/>
    </row>
    <row r="36" spans="1:8">
      <c r="A36" s="30"/>
      <c r="B36" s="33">
        <v>72</v>
      </c>
      <c r="C36" s="34">
        <v>196</v>
      </c>
      <c r="D36" s="34">
        <v>572459.84</v>
      </c>
      <c r="E36" s="34">
        <v>584579.07999999996</v>
      </c>
      <c r="F36" s="30"/>
      <c r="G36" s="30"/>
      <c r="H36" s="30"/>
    </row>
    <row r="37" spans="1:8">
      <c r="A37" s="30"/>
      <c r="B37" s="33">
        <v>73</v>
      </c>
      <c r="C37" s="34">
        <v>101</v>
      </c>
      <c r="D37" s="34">
        <v>159841.14000000001</v>
      </c>
      <c r="E37" s="34">
        <v>192053.99</v>
      </c>
      <c r="F37" s="30"/>
      <c r="G37" s="30"/>
      <c r="H37" s="30"/>
    </row>
    <row r="38" spans="1:8">
      <c r="A38" s="30"/>
      <c r="B38" s="33">
        <v>77</v>
      </c>
      <c r="C38" s="34">
        <v>43</v>
      </c>
      <c r="D38" s="34">
        <v>69969.259999999995</v>
      </c>
      <c r="E38" s="34">
        <v>80954</v>
      </c>
      <c r="F38" s="30"/>
      <c r="G38" s="30"/>
      <c r="H38" s="30"/>
    </row>
    <row r="39" spans="1:8">
      <c r="A39" s="30"/>
      <c r="B39" s="33">
        <v>78</v>
      </c>
      <c r="C39" s="34">
        <v>57</v>
      </c>
      <c r="D39" s="34">
        <v>56192.35</v>
      </c>
      <c r="E39" s="34">
        <v>48483.33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2016-08-02T04:18:47Z</dcterms:modified>
</cp:coreProperties>
</file>