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<sst xmlns="http://schemas.openxmlformats.org/spreadsheetml/2006/main" count="120" uniqueCount="79">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</sst>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21618299.244500004</v>
      </c>
      <c r="F3" s="25">
        <f>RA!I7</f>
        <v>2002885.3322999999</v>
      </c>
      <c r="G3" s="16">
        <f>SUM(G4:G42)</f>
        <v>19615413.9122</v>
      </c>
      <c r="H3" s="27">
        <f>RA!J7</f>
        <v>9.2647682856437594</v>
      </c>
      <c r="I3" s="20">
        <f>SUM(I4:I42)</f>
        <v>21618303.564315818</v>
      </c>
      <c r="J3" s="21">
        <f>SUM(J4:J42)</f>
        <v>19615414.122332253</v>
      </c>
      <c r="K3" s="22">
        <f>E3-I3</f>
        <v>-4.3198158144950867</v>
      </c>
      <c r="L3" s="22">
        <f>G3-J3</f>
        <v>-0.21013225242495537</v>
      </c>
    </row>
    <row r="4" spans="1:13">
      <c r="A4" s="70">
        <f>RA!A8</f>
        <v>42584</v>
      </c>
      <c r="B4" s="12">
        <v>12</v>
      </c>
      <c r="C4" s="65" t="s">
        <v>6</v>
      </c>
      <c r="D4" s="65"/>
      <c r="E4" s="15">
        <f>VLOOKUP(C4,RA!B8:D35,3,0)</f>
        <v>741730.33429999999</v>
      </c>
      <c r="F4" s="25">
        <f>VLOOKUP(C4,RA!B8:I38,8,0)</f>
        <v>171146.64749999999</v>
      </c>
      <c r="G4" s="16">
        <f t="shared" ref="G4:G42" si="0">E4-F4</f>
        <v>570583.68680000002</v>
      </c>
      <c r="H4" s="27">
        <f>RA!J8</f>
        <v>23.073971709882699</v>
      </c>
      <c r="I4" s="20">
        <f>VLOOKUP(B4,RMS!B:D,3,FALSE)</f>
        <v>741731.00131538499</v>
      </c>
      <c r="J4" s="21">
        <f>VLOOKUP(B4,RMS!B:E,4,FALSE)</f>
        <v>570583.69602735003</v>
      </c>
      <c r="K4" s="22">
        <f t="shared" ref="K4:K42" si="1">E4-I4</f>
        <v>-0.66701538499910384</v>
      </c>
      <c r="L4" s="22">
        <f t="shared" ref="L4:L42" si="2">G4-J4</f>
        <v>-9.2273500049486756E-3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97198.612299999993</v>
      </c>
      <c r="F5" s="25">
        <f>VLOOKUP(C5,RA!B9:I39,8,0)</f>
        <v>21676.779900000001</v>
      </c>
      <c r="G5" s="16">
        <f t="shared" si="0"/>
        <v>75521.832399999985</v>
      </c>
      <c r="H5" s="27">
        <f>RA!J9</f>
        <v>22.301532282267001</v>
      </c>
      <c r="I5" s="20">
        <f>VLOOKUP(B5,RMS!B:D,3,FALSE)</f>
        <v>97198.652219658106</v>
      </c>
      <c r="J5" s="21">
        <f>VLOOKUP(B5,RMS!B:E,4,FALSE)</f>
        <v>75521.840685470102</v>
      </c>
      <c r="K5" s="22">
        <f t="shared" si="1"/>
        <v>-3.9919658112921752E-2</v>
      </c>
      <c r="L5" s="22">
        <f t="shared" si="2"/>
        <v>-8.2854701176984236E-3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140277.51439999999</v>
      </c>
      <c r="F6" s="25">
        <f>VLOOKUP(C6,RA!B10:I40,8,0)</f>
        <v>40514.662300000004</v>
      </c>
      <c r="G6" s="16">
        <f t="shared" si="0"/>
        <v>99762.852099999989</v>
      </c>
      <c r="H6" s="27">
        <f>RA!J10</f>
        <v>28.881793688240599</v>
      </c>
      <c r="I6" s="20">
        <f>VLOOKUP(B6,RMS!B:D,3,FALSE)</f>
        <v>140279.929575524</v>
      </c>
      <c r="J6" s="21">
        <f>VLOOKUP(B6,RMS!B:E,4,FALSE)</f>
        <v>99762.853684637696</v>
      </c>
      <c r="K6" s="22">
        <f>E6-I6</f>
        <v>-2.4151755240163766</v>
      </c>
      <c r="L6" s="22">
        <f t="shared" si="2"/>
        <v>-1.5846377064008266E-3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53934.601300000002</v>
      </c>
      <c r="F7" s="25">
        <f>VLOOKUP(C7,RA!B11:I41,8,0)</f>
        <v>9015.8678</v>
      </c>
      <c r="G7" s="16">
        <f t="shared" si="0"/>
        <v>44918.733500000002</v>
      </c>
      <c r="H7" s="27">
        <f>RA!J11</f>
        <v>16.716296371324098</v>
      </c>
      <c r="I7" s="20">
        <f>VLOOKUP(B7,RMS!B:D,3,FALSE)</f>
        <v>53934.662035594898</v>
      </c>
      <c r="J7" s="21">
        <f>VLOOKUP(B7,RMS!B:E,4,FALSE)</f>
        <v>44918.733402322097</v>
      </c>
      <c r="K7" s="22">
        <f t="shared" si="1"/>
        <v>-6.0735594895959366E-2</v>
      </c>
      <c r="L7" s="22">
        <f t="shared" si="2"/>
        <v>9.7677904705051333E-5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190420.6403</v>
      </c>
      <c r="F8" s="25">
        <f>VLOOKUP(C8,RA!B12:I42,8,0)</f>
        <v>62775.023099999999</v>
      </c>
      <c r="G8" s="16">
        <f t="shared" si="0"/>
        <v>127645.61720000001</v>
      </c>
      <c r="H8" s="27">
        <f>RA!J12</f>
        <v>32.966501426053703</v>
      </c>
      <c r="I8" s="20">
        <f>VLOOKUP(B8,RMS!B:D,3,FALSE)</f>
        <v>190420.639677778</v>
      </c>
      <c r="J8" s="21">
        <f>VLOOKUP(B8,RMS!B:E,4,FALSE)</f>
        <v>127645.61631538501</v>
      </c>
      <c r="K8" s="22">
        <f t="shared" si="1"/>
        <v>6.2222199630923569E-4</v>
      </c>
      <c r="L8" s="22">
        <f t="shared" si="2"/>
        <v>8.8461500126868486E-4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306110.22489999997</v>
      </c>
      <c r="F9" s="25">
        <f>VLOOKUP(C9,RA!B13:I43,8,0)</f>
        <v>97515.587199999994</v>
      </c>
      <c r="G9" s="16">
        <f t="shared" si="0"/>
        <v>208594.63769999996</v>
      </c>
      <c r="H9" s="27">
        <f>RA!J13</f>
        <v>31.856363906777801</v>
      </c>
      <c r="I9" s="20">
        <f>VLOOKUP(B9,RMS!B:D,3,FALSE)</f>
        <v>306110.395655556</v>
      </c>
      <c r="J9" s="21">
        <f>VLOOKUP(B9,RMS!B:E,4,FALSE)</f>
        <v>208594.63524957301</v>
      </c>
      <c r="K9" s="22">
        <f t="shared" si="1"/>
        <v>-0.17075555602787063</v>
      </c>
      <c r="L9" s="22">
        <f t="shared" si="2"/>
        <v>2.4504269531462342E-3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108571.6559</v>
      </c>
      <c r="F10" s="25">
        <f>VLOOKUP(C10,RA!B14:I43,8,0)</f>
        <v>25560.4231</v>
      </c>
      <c r="G10" s="16">
        <f t="shared" si="0"/>
        <v>83011.232799999998</v>
      </c>
      <c r="H10" s="27">
        <f>RA!J14</f>
        <v>23.542445666981902</v>
      </c>
      <c r="I10" s="20">
        <f>VLOOKUP(B10,RMS!B:D,3,FALSE)</f>
        <v>108571.66442478599</v>
      </c>
      <c r="J10" s="21">
        <f>VLOOKUP(B10,RMS!B:E,4,FALSE)</f>
        <v>83011.229412820496</v>
      </c>
      <c r="K10" s="22">
        <f t="shared" si="1"/>
        <v>-8.5247859969967976E-3</v>
      </c>
      <c r="L10" s="22">
        <f t="shared" si="2"/>
        <v>3.3871795021696016E-3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125866.7098</v>
      </c>
      <c r="F11" s="25">
        <f>VLOOKUP(C11,RA!B15:I44,8,0)</f>
        <v>5798.3037000000004</v>
      </c>
      <c r="G11" s="16">
        <f t="shared" si="0"/>
        <v>120068.40609999999</v>
      </c>
      <c r="H11" s="27">
        <f>RA!J15</f>
        <v>4.6067015728093699</v>
      </c>
      <c r="I11" s="20">
        <f>VLOOKUP(B11,RMS!B:D,3,FALSE)</f>
        <v>125866.836053846</v>
      </c>
      <c r="J11" s="21">
        <f>VLOOKUP(B11,RMS!B:E,4,FALSE)</f>
        <v>120068.40708290599</v>
      </c>
      <c r="K11" s="22">
        <f t="shared" si="1"/>
        <v>-0.12625384599959943</v>
      </c>
      <c r="L11" s="22">
        <f t="shared" si="2"/>
        <v>-9.8290599999018013E-4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1129523.3363000001</v>
      </c>
      <c r="F12" s="25">
        <f>VLOOKUP(C12,RA!B16:I45,8,0)</f>
        <v>18853.267800000001</v>
      </c>
      <c r="G12" s="16">
        <f t="shared" si="0"/>
        <v>1110670.0685000001</v>
      </c>
      <c r="H12" s="27">
        <f>RA!J16</f>
        <v>1.66913486371676</v>
      </c>
      <c r="I12" s="20">
        <f>VLOOKUP(B12,RMS!B:D,3,FALSE)</f>
        <v>1129522.4651669399</v>
      </c>
      <c r="J12" s="21">
        <f>VLOOKUP(B12,RMS!B:E,4,FALSE)</f>
        <v>1110670.0685666699</v>
      </c>
      <c r="K12" s="22">
        <f t="shared" si="1"/>
        <v>0.87113306019455194</v>
      </c>
      <c r="L12" s="22">
        <f t="shared" si="2"/>
        <v>-6.6669890657067299E-5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637321.71669999999</v>
      </c>
      <c r="F13" s="25">
        <f>VLOOKUP(C13,RA!B17:I46,8,0)</f>
        <v>51248.804600000003</v>
      </c>
      <c r="G13" s="16">
        <f t="shared" si="0"/>
        <v>586072.91209999996</v>
      </c>
      <c r="H13" s="27">
        <f>RA!J17</f>
        <v>8.0412769967046103</v>
      </c>
      <c r="I13" s="20">
        <f>VLOOKUP(B13,RMS!B:D,3,FALSE)</f>
        <v>637321.71287179505</v>
      </c>
      <c r="J13" s="21">
        <f>VLOOKUP(B13,RMS!B:E,4,FALSE)</f>
        <v>586072.91264444403</v>
      </c>
      <c r="K13" s="22">
        <f t="shared" si="1"/>
        <v>3.8282049354165792E-3</v>
      </c>
      <c r="L13" s="22">
        <f t="shared" si="2"/>
        <v>-5.444440757855773E-4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2135325.1899000001</v>
      </c>
      <c r="F14" s="25">
        <f>VLOOKUP(C14,RA!B18:I47,8,0)</f>
        <v>328638.17930000002</v>
      </c>
      <c r="G14" s="16">
        <f t="shared" si="0"/>
        <v>1806687.0106000002</v>
      </c>
      <c r="H14" s="27">
        <f>RA!J18</f>
        <v>15.390544768283799</v>
      </c>
      <c r="I14" s="20">
        <f>VLOOKUP(B14,RMS!B:D,3,FALSE)</f>
        <v>2135324.4297512802</v>
      </c>
      <c r="J14" s="21">
        <f>VLOOKUP(B14,RMS!B:E,4,FALSE)</f>
        <v>1806687.00137778</v>
      </c>
      <c r="K14" s="22">
        <f t="shared" si="1"/>
        <v>0.7601487198844552</v>
      </c>
      <c r="L14" s="22">
        <f t="shared" si="2"/>
        <v>9.2222201637923717E-3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519967.42229999998</v>
      </c>
      <c r="F15" s="25">
        <f>VLOOKUP(C15,RA!B19:I48,8,0)</f>
        <v>42124.847500000003</v>
      </c>
      <c r="G15" s="16">
        <f t="shared" si="0"/>
        <v>477842.57479999994</v>
      </c>
      <c r="H15" s="27">
        <f>RA!J19</f>
        <v>8.1014397620656506</v>
      </c>
      <c r="I15" s="20">
        <f>VLOOKUP(B15,RMS!B:D,3,FALSE)</f>
        <v>519967.466951282</v>
      </c>
      <c r="J15" s="21">
        <f>VLOOKUP(B15,RMS!B:E,4,FALSE)</f>
        <v>477842.57683333301</v>
      </c>
      <c r="K15" s="22">
        <f t="shared" si="1"/>
        <v>-4.4651282019913197E-2</v>
      </c>
      <c r="L15" s="22">
        <f t="shared" si="2"/>
        <v>-2.0333330612629652E-3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1296719.2774</v>
      </c>
      <c r="F16" s="25">
        <f>VLOOKUP(C16,RA!B20:I49,8,0)</f>
        <v>82278.417000000001</v>
      </c>
      <c r="G16" s="16">
        <f t="shared" si="0"/>
        <v>1214440.8604000001</v>
      </c>
      <c r="H16" s="27">
        <f>RA!J20</f>
        <v>6.34512175719121</v>
      </c>
      <c r="I16" s="20">
        <f>VLOOKUP(B16,RMS!B:D,3,FALSE)</f>
        <v>1296719.1722225701</v>
      </c>
      <c r="J16" s="21">
        <f>VLOOKUP(B16,RMS!B:E,4,FALSE)</f>
        <v>1214440.8603999999</v>
      </c>
      <c r="K16" s="22">
        <f t="shared" si="1"/>
        <v>0.10517742997035384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542503.89469999995</v>
      </c>
      <c r="F17" s="25">
        <f>VLOOKUP(C17,RA!B21:I50,8,0)</f>
        <v>141695.7053</v>
      </c>
      <c r="G17" s="16">
        <f t="shared" si="0"/>
        <v>400808.18939999992</v>
      </c>
      <c r="H17" s="27">
        <f>RA!J21</f>
        <v>26.118836506852499</v>
      </c>
      <c r="I17" s="20">
        <f>VLOOKUP(B17,RMS!B:D,3,FALSE)</f>
        <v>542503.95167005504</v>
      </c>
      <c r="J17" s="21">
        <f>VLOOKUP(B17,RMS!B:E,4,FALSE)</f>
        <v>400808.18934123003</v>
      </c>
      <c r="K17" s="22">
        <f t="shared" si="1"/>
        <v>-5.6970055098645389E-2</v>
      </c>
      <c r="L17" s="22">
        <f t="shared" si="2"/>
        <v>5.8769888710230589E-5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1514688.4240000001</v>
      </c>
      <c r="F18" s="25">
        <f>VLOOKUP(C18,RA!B22:I51,8,0)</f>
        <v>116808.63280000001</v>
      </c>
      <c r="G18" s="16">
        <f t="shared" si="0"/>
        <v>1397879.7912000001</v>
      </c>
      <c r="H18" s="27">
        <f>RA!J22</f>
        <v>7.7117267782063701</v>
      </c>
      <c r="I18" s="20">
        <f>VLOOKUP(B18,RMS!B:D,3,FALSE)</f>
        <v>1514689.78141072</v>
      </c>
      <c r="J18" s="21">
        <f>VLOOKUP(B18,RMS!B:E,4,FALSE)</f>
        <v>1397879.7905924199</v>
      </c>
      <c r="K18" s="22">
        <f t="shared" si="1"/>
        <v>-1.3574107198510319</v>
      </c>
      <c r="L18" s="22">
        <f t="shared" si="2"/>
        <v>6.0758017934858799E-4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3953878.4992</v>
      </c>
      <c r="F19" s="25">
        <f>VLOOKUP(C19,RA!B23:I52,8,0)</f>
        <v>253698.21170000001</v>
      </c>
      <c r="G19" s="16">
        <f t="shared" si="0"/>
        <v>3700180.2875000001</v>
      </c>
      <c r="H19" s="27">
        <f>RA!J23</f>
        <v>6.4164392444363596</v>
      </c>
      <c r="I19" s="20">
        <f>VLOOKUP(B19,RMS!B:D,3,FALSE)</f>
        <v>3953879.6582273501</v>
      </c>
      <c r="J19" s="21">
        <f>VLOOKUP(B19,RMS!B:E,4,FALSE)</f>
        <v>3700180.3159598298</v>
      </c>
      <c r="K19" s="22">
        <f t="shared" si="1"/>
        <v>-1.1590273501351476</v>
      </c>
      <c r="L19" s="22">
        <f t="shared" si="2"/>
        <v>-2.8459829743951559E-2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313764.35190000001</v>
      </c>
      <c r="F20" s="25">
        <f>VLOOKUP(C20,RA!B24:I53,8,0)</f>
        <v>44111.476600000002</v>
      </c>
      <c r="G20" s="16">
        <f t="shared" si="0"/>
        <v>269652.87530000001</v>
      </c>
      <c r="H20" s="27">
        <f>RA!J24</f>
        <v>14.0587916800882</v>
      </c>
      <c r="I20" s="20">
        <f>VLOOKUP(B20,RMS!B:D,3,FALSE)</f>
        <v>313764.356108237</v>
      </c>
      <c r="J20" s="21">
        <f>VLOOKUP(B20,RMS!B:E,4,FALSE)</f>
        <v>269652.86135120603</v>
      </c>
      <c r="K20" s="22">
        <f t="shared" si="1"/>
        <v>-4.2082369909621775E-3</v>
      </c>
      <c r="L20" s="22">
        <f t="shared" si="2"/>
        <v>1.3948793988674879E-2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300877.73859999998</v>
      </c>
      <c r="F21" s="25">
        <f>VLOOKUP(C21,RA!B25:I54,8,0)</f>
        <v>23681.262999999999</v>
      </c>
      <c r="G21" s="16">
        <f t="shared" si="0"/>
        <v>277196.47560000001</v>
      </c>
      <c r="H21" s="27">
        <f>RA!J25</f>
        <v>7.8707261993493303</v>
      </c>
      <c r="I21" s="20">
        <f>VLOOKUP(B21,RMS!B:D,3,FALSE)</f>
        <v>300877.713833227</v>
      </c>
      <c r="J21" s="21">
        <f>VLOOKUP(B21,RMS!B:E,4,FALSE)</f>
        <v>277196.47252202203</v>
      </c>
      <c r="K21" s="22">
        <f t="shared" si="1"/>
        <v>2.4766772985458374E-2</v>
      </c>
      <c r="L21" s="22">
        <f t="shared" si="2"/>
        <v>3.0779779772274196E-3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702770.5416</v>
      </c>
      <c r="F22" s="25">
        <f>VLOOKUP(C22,RA!B26:I55,8,0)</f>
        <v>144501.1513</v>
      </c>
      <c r="G22" s="16">
        <f t="shared" si="0"/>
        <v>558269.39029999997</v>
      </c>
      <c r="H22" s="27">
        <f>RA!J26</f>
        <v>20.561640357180298</v>
      </c>
      <c r="I22" s="20">
        <f>VLOOKUP(B22,RMS!B:D,3,FALSE)</f>
        <v>702770.38339085504</v>
      </c>
      <c r="J22" s="21">
        <f>VLOOKUP(B22,RMS!B:E,4,FALSE)</f>
        <v>558269.40165359701</v>
      </c>
      <c r="K22" s="22">
        <f t="shared" si="1"/>
        <v>0.15820914495270699</v>
      </c>
      <c r="L22" s="22">
        <f t="shared" si="2"/>
        <v>-1.1353597044944763E-2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248899.8279</v>
      </c>
      <c r="F23" s="25">
        <f>VLOOKUP(C23,RA!B27:I56,8,0)</f>
        <v>64958.665800000002</v>
      </c>
      <c r="G23" s="16">
        <f t="shared" si="0"/>
        <v>183941.16210000002</v>
      </c>
      <c r="H23" s="27">
        <f>RA!J27</f>
        <v>26.098316880354901</v>
      </c>
      <c r="I23" s="20">
        <f>VLOOKUP(B23,RMS!B:D,3,FALSE)</f>
        <v>248899.652906951</v>
      </c>
      <c r="J23" s="21">
        <f>VLOOKUP(B23,RMS!B:E,4,FALSE)</f>
        <v>183941.17254604</v>
      </c>
      <c r="K23" s="22">
        <f t="shared" si="1"/>
        <v>0.17499304900411516</v>
      </c>
      <c r="L23" s="22">
        <f t="shared" si="2"/>
        <v>-1.0446039988892153E-2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1006280.439</v>
      </c>
      <c r="F24" s="25">
        <f>VLOOKUP(C24,RA!B28:I57,8,0)</f>
        <v>62531.2572</v>
      </c>
      <c r="G24" s="16">
        <f t="shared" si="0"/>
        <v>943749.18180000002</v>
      </c>
      <c r="H24" s="27">
        <f>RA!J28</f>
        <v>6.2140984537214097</v>
      </c>
      <c r="I24" s="20">
        <f>VLOOKUP(B24,RMS!B:D,3,FALSE)</f>
        <v>1006280.65850177</v>
      </c>
      <c r="J24" s="21">
        <f>VLOOKUP(B24,RMS!B:E,4,FALSE)</f>
        <v>943749.18197168096</v>
      </c>
      <c r="K24" s="22">
        <f t="shared" si="1"/>
        <v>-0.21950176998507231</v>
      </c>
      <c r="L24" s="22">
        <f t="shared" si="2"/>
        <v>-1.7168093472719193E-4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806444.1017</v>
      </c>
      <c r="F25" s="25">
        <f>VLOOKUP(C25,RA!B29:I58,8,0)</f>
        <v>124936.3916</v>
      </c>
      <c r="G25" s="16">
        <f t="shared" si="0"/>
        <v>681507.71010000003</v>
      </c>
      <c r="H25" s="27">
        <f>RA!J29</f>
        <v>15.4922568516072</v>
      </c>
      <c r="I25" s="20">
        <f>VLOOKUP(B25,RMS!B:D,3,FALSE)</f>
        <v>806444.10184601799</v>
      </c>
      <c r="J25" s="21">
        <f>VLOOKUP(B25,RMS!B:E,4,FALSE)</f>
        <v>681507.76534945297</v>
      </c>
      <c r="K25" s="22">
        <f t="shared" si="1"/>
        <v>-1.4601799193769693E-4</v>
      </c>
      <c r="L25" s="22">
        <f t="shared" si="2"/>
        <v>-5.5249452940188348E-2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1114033.1569000001</v>
      </c>
      <c r="F26" s="25">
        <f>VLOOKUP(C26,RA!B30:I59,8,0)</f>
        <v>129243.1786</v>
      </c>
      <c r="G26" s="16">
        <f t="shared" si="0"/>
        <v>984789.97830000008</v>
      </c>
      <c r="H26" s="27">
        <f>RA!J30</f>
        <v>11.6013762965227</v>
      </c>
      <c r="I26" s="20">
        <f>VLOOKUP(B26,RMS!B:D,3,FALSE)</f>
        <v>1114033.13850885</v>
      </c>
      <c r="J26" s="21">
        <f>VLOOKUP(B26,RMS!B:E,4,FALSE)</f>
        <v>984789.95640582906</v>
      </c>
      <c r="K26" s="22">
        <f t="shared" si="1"/>
        <v>1.8391150049865246E-2</v>
      </c>
      <c r="L26" s="22">
        <f t="shared" si="2"/>
        <v>2.1894171019084752E-2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1822857.9563</v>
      </c>
      <c r="F27" s="25">
        <f>VLOOKUP(C27,RA!B31:I60,8,0)</f>
        <v>-58026.004000000001</v>
      </c>
      <c r="G27" s="16">
        <f t="shared" si="0"/>
        <v>1880883.9602999999</v>
      </c>
      <c r="H27" s="27">
        <f>RA!J31</f>
        <v>-3.1832433130324702</v>
      </c>
      <c r="I27" s="20">
        <f>VLOOKUP(B27,RMS!B:D,3,FALSE)</f>
        <v>1822858.1409531001</v>
      </c>
      <c r="J27" s="21">
        <f>VLOOKUP(B27,RMS!B:E,4,FALSE)</f>
        <v>1880884.1057584099</v>
      </c>
      <c r="K27" s="22">
        <f t="shared" si="1"/>
        <v>-0.18465310009196401</v>
      </c>
      <c r="L27" s="22">
        <f t="shared" si="2"/>
        <v>-0.14545841002836823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121941.806</v>
      </c>
      <c r="F28" s="25">
        <f>VLOOKUP(C28,RA!B32:I61,8,0)</f>
        <v>28680.361199999999</v>
      </c>
      <c r="G28" s="16">
        <f t="shared" si="0"/>
        <v>93261.444799999997</v>
      </c>
      <c r="H28" s="27">
        <f>RA!J32</f>
        <v>23.519711689361099</v>
      </c>
      <c r="I28" s="20">
        <f>VLOOKUP(B28,RMS!B:D,3,FALSE)</f>
        <v>121941.736711081</v>
      </c>
      <c r="J28" s="21">
        <f>VLOOKUP(B28,RMS!B:E,4,FALSE)</f>
        <v>93261.458516193801</v>
      </c>
      <c r="K28" s="22">
        <f t="shared" si="1"/>
        <v>6.9288918995880522E-2</v>
      </c>
      <c r="L28" s="22">
        <f t="shared" si="2"/>
        <v>-1.3716193803702481E-2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187076.86900000001</v>
      </c>
      <c r="F30" s="25">
        <f>VLOOKUP(C30,RA!B34:I64,8,0)</f>
        <v>29210.351600000002</v>
      </c>
      <c r="G30" s="16">
        <f t="shared" si="0"/>
        <v>157866.51740000001</v>
      </c>
      <c r="H30" s="27">
        <f>RA!J34</f>
        <v>15.6140904838428</v>
      </c>
      <c r="I30" s="20">
        <f>VLOOKUP(B30,RMS!B:D,3,FALSE)</f>
        <v>187076.8683</v>
      </c>
      <c r="J30" s="21">
        <f>VLOOKUP(B30,RMS!B:E,4,FALSE)</f>
        <v>157866.4964</v>
      </c>
      <c r="K30" s="22">
        <f t="shared" si="1"/>
        <v>7.0000000414438546E-4</v>
      </c>
      <c r="L30" s="22">
        <f t="shared" si="2"/>
        <v>2.1000000007916242E-2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95087.22</v>
      </c>
      <c r="F32" s="25">
        <f>VLOOKUP(C32,RA!B34:I65,8,0)</f>
        <v>1455.99</v>
      </c>
      <c r="G32" s="16">
        <f t="shared" si="0"/>
        <v>93631.23</v>
      </c>
      <c r="H32" s="27">
        <f>RA!J34</f>
        <v>15.6140904838428</v>
      </c>
      <c r="I32" s="20">
        <f>VLOOKUP(B32,RMS!B:D,3,FALSE)</f>
        <v>95087.22</v>
      </c>
      <c r="J32" s="21">
        <f>VLOOKUP(B32,RMS!B:E,4,FALSE)</f>
        <v>93631.23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184287.28</v>
      </c>
      <c r="F33" s="25">
        <f>VLOOKUP(C33,RA!B34:I65,8,0)</f>
        <v>-17101.71</v>
      </c>
      <c r="G33" s="16">
        <f t="shared" si="0"/>
        <v>201388.99</v>
      </c>
      <c r="H33" s="27">
        <f>RA!J34</f>
        <v>15.6140904838428</v>
      </c>
      <c r="I33" s="20">
        <f>VLOOKUP(B33,RMS!B:D,3,FALSE)</f>
        <v>184287.28</v>
      </c>
      <c r="J33" s="21">
        <f>VLOOKUP(B33,RMS!B:E,4,FALSE)</f>
        <v>201388.99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344293.23</v>
      </c>
      <c r="F34" s="25">
        <f>VLOOKUP(C34,RA!B34:I66,8,0)</f>
        <v>954.59</v>
      </c>
      <c r="G34" s="16">
        <f t="shared" si="0"/>
        <v>343338.63999999996</v>
      </c>
      <c r="H34" s="27">
        <f>RA!J35</f>
        <v>0</v>
      </c>
      <c r="I34" s="20">
        <f>VLOOKUP(B34,RMS!B:D,3,FALSE)</f>
        <v>344293.23</v>
      </c>
      <c r="J34" s="21">
        <f>VLOOKUP(B34,RMS!B:E,4,FALSE)</f>
        <v>343338.64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195344.6</v>
      </c>
      <c r="F35" s="25">
        <f>VLOOKUP(C35,RA!B34:I67,8,0)</f>
        <v>-43272.74</v>
      </c>
      <c r="G35" s="16">
        <f t="shared" si="0"/>
        <v>238617.34</v>
      </c>
      <c r="H35" s="27">
        <f>RA!J34</f>
        <v>15.6140904838428</v>
      </c>
      <c r="I35" s="20">
        <f>VLOOKUP(B35,RMS!B:D,3,FALSE)</f>
        <v>195344.6</v>
      </c>
      <c r="J35" s="21">
        <f>VLOOKUP(B35,RMS!B:E,4,FALSE)</f>
        <v>238617.34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40241.880299999997</v>
      </c>
      <c r="F37" s="25">
        <f>VLOOKUP(C37,RA!B8:I68,8,0)</f>
        <v>2974.0423999999998</v>
      </c>
      <c r="G37" s="16">
        <f t="shared" si="0"/>
        <v>37267.837899999999</v>
      </c>
      <c r="H37" s="27">
        <f>RA!J35</f>
        <v>0</v>
      </c>
      <c r="I37" s="20">
        <f>VLOOKUP(B37,RMS!B:D,3,FALSE)</f>
        <v>40241.8803418803</v>
      </c>
      <c r="J37" s="21">
        <f>VLOOKUP(B37,RMS!B:E,4,FALSE)</f>
        <v>37267.837606837602</v>
      </c>
      <c r="K37" s="22">
        <f t="shared" si="1"/>
        <v>-4.1880302887875587E-5</v>
      </c>
      <c r="L37" s="22">
        <f t="shared" si="2"/>
        <v>2.9316239670151845E-4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493323.04</v>
      </c>
      <c r="F38" s="25">
        <f>VLOOKUP(C38,RA!B8:I69,8,0)</f>
        <v>-1652.8468</v>
      </c>
      <c r="G38" s="16">
        <f t="shared" si="0"/>
        <v>494975.88679999998</v>
      </c>
      <c r="H38" s="27">
        <f>RA!J36</f>
        <v>1.5312152358644999</v>
      </c>
      <c r="I38" s="20">
        <f>VLOOKUP(B38,RMS!B:D,3,FALSE)</f>
        <v>493323.03205299098</v>
      </c>
      <c r="J38" s="21">
        <f>VLOOKUP(B38,RMS!B:E,4,FALSE)</f>
        <v>494975.88622991397</v>
      </c>
      <c r="K38" s="22">
        <f t="shared" si="1"/>
        <v>7.9470089985989034E-3</v>
      </c>
      <c r="L38" s="22">
        <f t="shared" si="2"/>
        <v>5.7008600560948253E-4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73811.149999999994</v>
      </c>
      <c r="F39" s="25">
        <f>VLOOKUP(C39,RA!B9:I70,8,0)</f>
        <v>-12788.87</v>
      </c>
      <c r="G39" s="16">
        <f t="shared" si="0"/>
        <v>86600.01999999999</v>
      </c>
      <c r="H39" s="27">
        <f>RA!J37</f>
        <v>-9.2799188310772198</v>
      </c>
      <c r="I39" s="20">
        <f>VLOOKUP(B39,RMS!B:D,3,FALSE)</f>
        <v>73811.149999999994</v>
      </c>
      <c r="J39" s="21">
        <f>VLOOKUP(B39,RMS!B:E,4,FALSE)</f>
        <v>86600.02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61368.36</v>
      </c>
      <c r="F40" s="25">
        <f>VLOOKUP(C40,RA!B10:I71,8,0)</f>
        <v>8193.74</v>
      </c>
      <c r="G40" s="16">
        <f t="shared" si="0"/>
        <v>53174.62</v>
      </c>
      <c r="H40" s="27">
        <f>RA!J38</f>
        <v>0.27726075241154202</v>
      </c>
      <c r="I40" s="20">
        <f>VLOOKUP(B40,RMS!B:D,3,FALSE)</f>
        <v>61368.36</v>
      </c>
      <c r="J40" s="21">
        <f>VLOOKUP(B40,RMS!B:E,4,FALSE)</f>
        <v>53174.62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-22.152002154142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11557.641600000001</v>
      </c>
      <c r="F42" s="25">
        <f>VLOOKUP(C42,RA!B8:I72,8,0)</f>
        <v>945.68320000000006</v>
      </c>
      <c r="G42" s="16">
        <f t="shared" si="0"/>
        <v>10611.958400000001</v>
      </c>
      <c r="H42" s="27">
        <f>RA!J39</f>
        <v>-22.152002154142</v>
      </c>
      <c r="I42" s="20">
        <f>VLOOKUP(B42,RMS!B:D,3,FALSE)</f>
        <v>11557.641630739001</v>
      </c>
      <c r="J42" s="21">
        <f>VLOOKUP(B42,RMS!B:E,4,FALSE)</f>
        <v>10611.958444898301</v>
      </c>
      <c r="K42" s="22">
        <f t="shared" si="1"/>
        <v>-3.073900006711483E-5</v>
      </c>
      <c r="L42" s="22">
        <f t="shared" si="2"/>
        <v>-4.4898299165652134E-5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21618299.2445</v>
      </c>
      <c r="E7" s="53">
        <v>17741096.963500001</v>
      </c>
      <c r="F7" s="54">
        <v>121.85435482922399</v>
      </c>
      <c r="G7" s="53">
        <v>30647019.359200001</v>
      </c>
      <c r="H7" s="54">
        <v>-29.460353089735801</v>
      </c>
      <c r="I7" s="53">
        <v>2002885.3322999999</v>
      </c>
      <c r="J7" s="54">
        <v>9.2647682856437594</v>
      </c>
      <c r="K7" s="53">
        <v>1108486.5766</v>
      </c>
      <c r="L7" s="54">
        <v>3.6169474218942002</v>
      </c>
      <c r="M7" s="54">
        <v>0.80686476009780905</v>
      </c>
      <c r="N7" s="53">
        <v>43431919.709299996</v>
      </c>
      <c r="O7" s="53">
        <v>4713189610.6478996</v>
      </c>
      <c r="P7" s="53">
        <v>1088114</v>
      </c>
      <c r="Q7" s="53">
        <v>1084281</v>
      </c>
      <c r="R7" s="54">
        <v>0.35350614831395299</v>
      </c>
      <c r="S7" s="53">
        <v>19.867678611340398</v>
      </c>
      <c r="T7" s="53">
        <v>20.118051007810699</v>
      </c>
      <c r="U7" s="55">
        <v>-1.26019955007449</v>
      </c>
    </row>
    <row r="8" spans="1:23" ht="12" thickBot="1">
      <c r="A8" s="81">
        <v>42584</v>
      </c>
      <c r="B8" s="71" t="s">
        <v>6</v>
      </c>
      <c r="C8" s="72"/>
      <c r="D8" s="56">
        <v>741730.33429999999</v>
      </c>
      <c r="E8" s="56">
        <v>634001.63179999997</v>
      </c>
      <c r="F8" s="57">
        <v>116.99186517772</v>
      </c>
      <c r="G8" s="56">
        <v>880727.20959999994</v>
      </c>
      <c r="H8" s="57">
        <v>-15.782057575254001</v>
      </c>
      <c r="I8" s="56">
        <v>171146.64749999999</v>
      </c>
      <c r="J8" s="57">
        <v>23.073971709882699</v>
      </c>
      <c r="K8" s="56">
        <v>139157.8634</v>
      </c>
      <c r="L8" s="57">
        <v>15.8003365722289</v>
      </c>
      <c r="M8" s="57">
        <v>0.229874067612337</v>
      </c>
      <c r="N8" s="56">
        <v>1501999.6355000001</v>
      </c>
      <c r="O8" s="56">
        <v>169069033.4174</v>
      </c>
      <c r="P8" s="56">
        <v>39297</v>
      </c>
      <c r="Q8" s="56">
        <v>42396</v>
      </c>
      <c r="R8" s="57">
        <v>-7.3096518539484796</v>
      </c>
      <c r="S8" s="56">
        <v>18.874986240679998</v>
      </c>
      <c r="T8" s="56">
        <v>17.932571497311098</v>
      </c>
      <c r="U8" s="58">
        <v>4.9929294323815796</v>
      </c>
    </row>
    <row r="9" spans="1:23" ht="12" thickBot="1">
      <c r="A9" s="82"/>
      <c r="B9" s="71" t="s">
        <v>7</v>
      </c>
      <c r="C9" s="72"/>
      <c r="D9" s="56">
        <v>97198.612299999993</v>
      </c>
      <c r="E9" s="56">
        <v>102134.7423</v>
      </c>
      <c r="F9" s="57">
        <v>95.167041215514004</v>
      </c>
      <c r="G9" s="56">
        <v>120346.0724</v>
      </c>
      <c r="H9" s="57">
        <v>-19.234080214154101</v>
      </c>
      <c r="I9" s="56">
        <v>21676.779900000001</v>
      </c>
      <c r="J9" s="57">
        <v>22.301532282267001</v>
      </c>
      <c r="K9" s="56">
        <v>24234.3698</v>
      </c>
      <c r="L9" s="57">
        <v>20.137233660148901</v>
      </c>
      <c r="M9" s="57">
        <v>-0.105535647145237</v>
      </c>
      <c r="N9" s="56">
        <v>199961.5239</v>
      </c>
      <c r="O9" s="56">
        <v>24023702.985599998</v>
      </c>
      <c r="P9" s="56">
        <v>5952</v>
      </c>
      <c r="Q9" s="56">
        <v>5994</v>
      </c>
      <c r="R9" s="57">
        <v>-0.70070070070069601</v>
      </c>
      <c r="S9" s="56">
        <v>16.3304120127688</v>
      </c>
      <c r="T9" s="56">
        <v>17.144296229562901</v>
      </c>
      <c r="U9" s="58">
        <v>-4.9838559869628698</v>
      </c>
    </row>
    <row r="10" spans="1:23" ht="12" thickBot="1">
      <c r="A10" s="82"/>
      <c r="B10" s="71" t="s">
        <v>8</v>
      </c>
      <c r="C10" s="72"/>
      <c r="D10" s="56">
        <v>140277.51439999999</v>
      </c>
      <c r="E10" s="56">
        <v>188502.98980000001</v>
      </c>
      <c r="F10" s="57">
        <v>74.416599200274305</v>
      </c>
      <c r="G10" s="56">
        <v>223129.76120000001</v>
      </c>
      <c r="H10" s="57">
        <v>-37.131867284049299</v>
      </c>
      <c r="I10" s="56">
        <v>40514.662300000004</v>
      </c>
      <c r="J10" s="57">
        <v>28.881793688240599</v>
      </c>
      <c r="K10" s="56">
        <v>57008.953999999998</v>
      </c>
      <c r="L10" s="57">
        <v>25.5496862872096</v>
      </c>
      <c r="M10" s="57">
        <v>-0.28932808870690702</v>
      </c>
      <c r="N10" s="56">
        <v>292018.158</v>
      </c>
      <c r="O10" s="56">
        <v>41349481.208499998</v>
      </c>
      <c r="P10" s="56">
        <v>108528</v>
      </c>
      <c r="Q10" s="56">
        <v>108855</v>
      </c>
      <c r="R10" s="57">
        <v>-0.30039961416563599</v>
      </c>
      <c r="S10" s="56">
        <v>1.2925467565973801</v>
      </c>
      <c r="T10" s="56">
        <v>1.3939703605714</v>
      </c>
      <c r="U10" s="58">
        <v>-7.84680348748266</v>
      </c>
    </row>
    <row r="11" spans="1:23" ht="12" thickBot="1">
      <c r="A11" s="82"/>
      <c r="B11" s="71" t="s">
        <v>9</v>
      </c>
      <c r="C11" s="72"/>
      <c r="D11" s="56">
        <v>53934.601300000002</v>
      </c>
      <c r="E11" s="56">
        <v>42242.3387</v>
      </c>
      <c r="F11" s="57">
        <v>127.679013425457</v>
      </c>
      <c r="G11" s="56">
        <v>67392.753400000001</v>
      </c>
      <c r="H11" s="57">
        <v>-19.9697317901839</v>
      </c>
      <c r="I11" s="56">
        <v>9015.8678</v>
      </c>
      <c r="J11" s="57">
        <v>16.716296371324098</v>
      </c>
      <c r="K11" s="56">
        <v>10233.4534</v>
      </c>
      <c r="L11" s="57">
        <v>15.184797895496001</v>
      </c>
      <c r="M11" s="57">
        <v>-0.11898091019792</v>
      </c>
      <c r="N11" s="56">
        <v>108253.0224</v>
      </c>
      <c r="O11" s="56">
        <v>14225108.8015</v>
      </c>
      <c r="P11" s="56">
        <v>2933</v>
      </c>
      <c r="Q11" s="56">
        <v>3055</v>
      </c>
      <c r="R11" s="57">
        <v>-3.99345335515549</v>
      </c>
      <c r="S11" s="56">
        <v>18.388885543811799</v>
      </c>
      <c r="T11" s="56">
        <v>17.780170572831398</v>
      </c>
      <c r="U11" s="58">
        <v>3.3102330727443801</v>
      </c>
    </row>
    <row r="12" spans="1:23" ht="12" thickBot="1">
      <c r="A12" s="82"/>
      <c r="B12" s="71" t="s">
        <v>10</v>
      </c>
      <c r="C12" s="72"/>
      <c r="D12" s="56">
        <v>190420.6403</v>
      </c>
      <c r="E12" s="56">
        <v>112039.1792</v>
      </c>
      <c r="F12" s="57">
        <v>169.958974761929</v>
      </c>
      <c r="G12" s="56">
        <v>332368.53749999998</v>
      </c>
      <c r="H12" s="57">
        <v>-42.707982611019602</v>
      </c>
      <c r="I12" s="56">
        <v>62775.023099999999</v>
      </c>
      <c r="J12" s="57">
        <v>32.966501426053703</v>
      </c>
      <c r="K12" s="56">
        <v>-41903.133500000004</v>
      </c>
      <c r="L12" s="57">
        <v>-12.6074308402311</v>
      </c>
      <c r="M12" s="57">
        <v>-2.49809853957581</v>
      </c>
      <c r="N12" s="56">
        <v>362087.34940000001</v>
      </c>
      <c r="O12" s="56">
        <v>51016803.911899999</v>
      </c>
      <c r="P12" s="56">
        <v>1832</v>
      </c>
      <c r="Q12" s="56">
        <v>2034</v>
      </c>
      <c r="R12" s="57">
        <v>-9.9311701081612593</v>
      </c>
      <c r="S12" s="56">
        <v>103.941397543668</v>
      </c>
      <c r="T12" s="56">
        <v>84.398578711897699</v>
      </c>
      <c r="U12" s="58">
        <v>18.8017664699573</v>
      </c>
    </row>
    <row r="13" spans="1:23" ht="12" thickBot="1">
      <c r="A13" s="82"/>
      <c r="B13" s="71" t="s">
        <v>11</v>
      </c>
      <c r="C13" s="72"/>
      <c r="D13" s="56">
        <v>306110.22489999997</v>
      </c>
      <c r="E13" s="56">
        <v>262659.30339999998</v>
      </c>
      <c r="F13" s="57">
        <v>116.542692734485</v>
      </c>
      <c r="G13" s="56">
        <v>354666.97629999998</v>
      </c>
      <c r="H13" s="57">
        <v>-13.690801412231799</v>
      </c>
      <c r="I13" s="56">
        <v>97515.587199999994</v>
      </c>
      <c r="J13" s="57">
        <v>31.856363906777801</v>
      </c>
      <c r="K13" s="56">
        <v>74300.850099999996</v>
      </c>
      <c r="L13" s="57">
        <v>20.949469520712199</v>
      </c>
      <c r="M13" s="57">
        <v>0.31244241578334297</v>
      </c>
      <c r="N13" s="56">
        <v>616909.86190000002</v>
      </c>
      <c r="O13" s="56">
        <v>72066876.700299993</v>
      </c>
      <c r="P13" s="56">
        <v>13287</v>
      </c>
      <c r="Q13" s="56">
        <v>14221</v>
      </c>
      <c r="R13" s="57">
        <v>-6.5677519161803</v>
      </c>
      <c r="S13" s="56">
        <v>23.038325047038501</v>
      </c>
      <c r="T13" s="56">
        <v>21.8549776387033</v>
      </c>
      <c r="U13" s="58">
        <v>5.1364298659691299</v>
      </c>
    </row>
    <row r="14" spans="1:23" ht="12" thickBot="1">
      <c r="A14" s="82"/>
      <c r="B14" s="71" t="s">
        <v>12</v>
      </c>
      <c r="C14" s="72"/>
      <c r="D14" s="56">
        <v>108571.6559</v>
      </c>
      <c r="E14" s="56">
        <v>116318.2801</v>
      </c>
      <c r="F14" s="57">
        <v>93.340148948780794</v>
      </c>
      <c r="G14" s="56">
        <v>261886.65210000001</v>
      </c>
      <c r="H14" s="57">
        <v>-58.542501105194702</v>
      </c>
      <c r="I14" s="56">
        <v>25560.4231</v>
      </c>
      <c r="J14" s="57">
        <v>23.542445666981902</v>
      </c>
      <c r="K14" s="56">
        <v>42986.6705</v>
      </c>
      <c r="L14" s="57">
        <v>16.414227359547102</v>
      </c>
      <c r="M14" s="57">
        <v>-0.40538723277021399</v>
      </c>
      <c r="N14" s="56">
        <v>213907.3357</v>
      </c>
      <c r="O14" s="56">
        <v>32689302.311099999</v>
      </c>
      <c r="P14" s="56">
        <v>2295</v>
      </c>
      <c r="Q14" s="56">
        <v>2309</v>
      </c>
      <c r="R14" s="57">
        <v>-0.60632308358596898</v>
      </c>
      <c r="S14" s="56">
        <v>47.3079110675381</v>
      </c>
      <c r="T14" s="56">
        <v>45.6196101342573</v>
      </c>
      <c r="U14" s="58">
        <v>3.5687496978477999</v>
      </c>
    </row>
    <row r="15" spans="1:23" ht="12" thickBot="1">
      <c r="A15" s="82"/>
      <c r="B15" s="71" t="s">
        <v>13</v>
      </c>
      <c r="C15" s="72"/>
      <c r="D15" s="56">
        <v>125866.7098</v>
      </c>
      <c r="E15" s="56">
        <v>101609.20570000001</v>
      </c>
      <c r="F15" s="57">
        <v>123.87333306356101</v>
      </c>
      <c r="G15" s="56">
        <v>436028.9326</v>
      </c>
      <c r="H15" s="57">
        <v>-71.133404141447997</v>
      </c>
      <c r="I15" s="56">
        <v>5798.3037000000004</v>
      </c>
      <c r="J15" s="57">
        <v>4.6067015728093699</v>
      </c>
      <c r="K15" s="56">
        <v>17208.574499999999</v>
      </c>
      <c r="L15" s="57">
        <v>3.9466588598575001</v>
      </c>
      <c r="M15" s="57">
        <v>-0.663057291584495</v>
      </c>
      <c r="N15" s="56">
        <v>258357.2586</v>
      </c>
      <c r="O15" s="56">
        <v>27633223.5557</v>
      </c>
      <c r="P15" s="56">
        <v>6676</v>
      </c>
      <c r="Q15" s="56">
        <v>7105</v>
      </c>
      <c r="R15" s="57">
        <v>-6.0380014074595403</v>
      </c>
      <c r="S15" s="56">
        <v>18.853611414020399</v>
      </c>
      <c r="T15" s="56">
        <v>18.647508627726999</v>
      </c>
      <c r="U15" s="58">
        <v>1.0931740437810999</v>
      </c>
    </row>
    <row r="16" spans="1:23" ht="12" thickBot="1">
      <c r="A16" s="82"/>
      <c r="B16" s="71" t="s">
        <v>14</v>
      </c>
      <c r="C16" s="72"/>
      <c r="D16" s="56">
        <v>1129523.3363000001</v>
      </c>
      <c r="E16" s="56">
        <v>1012010.9807</v>
      </c>
      <c r="F16" s="57">
        <v>111.611766852442</v>
      </c>
      <c r="G16" s="56">
        <v>1923284.6953</v>
      </c>
      <c r="H16" s="57">
        <v>-41.2711316707164</v>
      </c>
      <c r="I16" s="56">
        <v>18853.267800000001</v>
      </c>
      <c r="J16" s="57">
        <v>1.66913486371676</v>
      </c>
      <c r="K16" s="56">
        <v>-50082.780299999999</v>
      </c>
      <c r="L16" s="57">
        <v>-2.6040232328780601</v>
      </c>
      <c r="M16" s="57">
        <v>-1.3764421161738101</v>
      </c>
      <c r="N16" s="56">
        <v>2248412.3533000001</v>
      </c>
      <c r="O16" s="56">
        <v>242631506.71759999</v>
      </c>
      <c r="P16" s="56">
        <v>62763</v>
      </c>
      <c r="Q16" s="56">
        <v>68798</v>
      </c>
      <c r="R16" s="57">
        <v>-8.7720573272478806</v>
      </c>
      <c r="S16" s="56">
        <v>17.9966435049312</v>
      </c>
      <c r="T16" s="56">
        <v>16.263394531817799</v>
      </c>
      <c r="U16" s="58">
        <v>9.6309568650317203</v>
      </c>
    </row>
    <row r="17" spans="1:21" ht="12" thickBot="1">
      <c r="A17" s="82"/>
      <c r="B17" s="71" t="s">
        <v>15</v>
      </c>
      <c r="C17" s="72"/>
      <c r="D17" s="56">
        <v>637321.71669999999</v>
      </c>
      <c r="E17" s="56">
        <v>689118.19059999997</v>
      </c>
      <c r="F17" s="57">
        <v>92.483658883695696</v>
      </c>
      <c r="G17" s="56">
        <v>611543.95259999996</v>
      </c>
      <c r="H17" s="57">
        <v>4.21519401678405</v>
      </c>
      <c r="I17" s="56">
        <v>51248.804600000003</v>
      </c>
      <c r="J17" s="57">
        <v>8.0412769967046103</v>
      </c>
      <c r="K17" s="56">
        <v>38575.269099999998</v>
      </c>
      <c r="L17" s="57">
        <v>6.3078490002224603</v>
      </c>
      <c r="M17" s="57">
        <v>0.32854043006533501</v>
      </c>
      <c r="N17" s="56">
        <v>1524411.5462</v>
      </c>
      <c r="O17" s="56">
        <v>247381336.91049999</v>
      </c>
      <c r="P17" s="56">
        <v>12842</v>
      </c>
      <c r="Q17" s="56">
        <v>14189</v>
      </c>
      <c r="R17" s="57">
        <v>-9.4932694340686403</v>
      </c>
      <c r="S17" s="56">
        <v>49.627917512848498</v>
      </c>
      <c r="T17" s="56">
        <v>62.519545387271798</v>
      </c>
      <c r="U17" s="58">
        <v>-25.976564241458998</v>
      </c>
    </row>
    <row r="18" spans="1:21" ht="12" thickBot="1">
      <c r="A18" s="82"/>
      <c r="B18" s="71" t="s">
        <v>16</v>
      </c>
      <c r="C18" s="72"/>
      <c r="D18" s="56">
        <v>2135325.1899000001</v>
      </c>
      <c r="E18" s="56">
        <v>1856494.4842999999</v>
      </c>
      <c r="F18" s="57">
        <v>115.019204633141</v>
      </c>
      <c r="G18" s="56">
        <v>2402762.0665000002</v>
      </c>
      <c r="H18" s="57">
        <v>-11.130393655230501</v>
      </c>
      <c r="I18" s="56">
        <v>328638.17930000002</v>
      </c>
      <c r="J18" s="57">
        <v>15.390544768283799</v>
      </c>
      <c r="K18" s="56">
        <v>122946.78230000001</v>
      </c>
      <c r="L18" s="57">
        <v>5.1168937621481296</v>
      </c>
      <c r="M18" s="57">
        <v>1.6730116327737401</v>
      </c>
      <c r="N18" s="56">
        <v>4163465.2401000001</v>
      </c>
      <c r="O18" s="56">
        <v>491093362.55919999</v>
      </c>
      <c r="P18" s="56">
        <v>92400</v>
      </c>
      <c r="Q18" s="56">
        <v>89010</v>
      </c>
      <c r="R18" s="57">
        <v>3.8085608358611398</v>
      </c>
      <c r="S18" s="56">
        <v>23.109579977272698</v>
      </c>
      <c r="T18" s="56">
        <v>22.785530279743899</v>
      </c>
      <c r="U18" s="58">
        <v>1.4022310134912199</v>
      </c>
    </row>
    <row r="19" spans="1:21" ht="12" thickBot="1">
      <c r="A19" s="82"/>
      <c r="B19" s="71" t="s">
        <v>17</v>
      </c>
      <c r="C19" s="72"/>
      <c r="D19" s="56">
        <v>519967.42229999998</v>
      </c>
      <c r="E19" s="56">
        <v>467901.58130000002</v>
      </c>
      <c r="F19" s="57">
        <v>111.127519777844</v>
      </c>
      <c r="G19" s="56">
        <v>1181595.5042000001</v>
      </c>
      <c r="H19" s="57">
        <v>-55.994465072711598</v>
      </c>
      <c r="I19" s="56">
        <v>42124.847500000003</v>
      </c>
      <c r="J19" s="57">
        <v>8.1014397620656506</v>
      </c>
      <c r="K19" s="56">
        <v>-56929.553</v>
      </c>
      <c r="L19" s="57">
        <v>-4.8180238328296801</v>
      </c>
      <c r="M19" s="57">
        <v>-1.7399469217683801</v>
      </c>
      <c r="N19" s="56">
        <v>1257105.8447</v>
      </c>
      <c r="O19" s="56">
        <v>143351623.77720001</v>
      </c>
      <c r="P19" s="56">
        <v>10554</v>
      </c>
      <c r="Q19" s="56">
        <v>10826</v>
      </c>
      <c r="R19" s="57">
        <v>-2.5124699796785599</v>
      </c>
      <c r="S19" s="56">
        <v>49.2673320352473</v>
      </c>
      <c r="T19" s="56">
        <v>68.089638130426806</v>
      </c>
      <c r="U19" s="58">
        <v>-38.204435510559897</v>
      </c>
    </row>
    <row r="20" spans="1:21" ht="12" thickBot="1">
      <c r="A20" s="82"/>
      <c r="B20" s="71" t="s">
        <v>18</v>
      </c>
      <c r="C20" s="72"/>
      <c r="D20" s="56">
        <v>1296719.2774</v>
      </c>
      <c r="E20" s="56">
        <v>1040189.8482</v>
      </c>
      <c r="F20" s="57">
        <v>124.661789349695</v>
      </c>
      <c r="G20" s="56">
        <v>2240654.2743000002</v>
      </c>
      <c r="H20" s="57">
        <v>-42.127650290667603</v>
      </c>
      <c r="I20" s="56">
        <v>82278.417000000001</v>
      </c>
      <c r="J20" s="57">
        <v>6.34512175719121</v>
      </c>
      <c r="K20" s="56">
        <v>-13651.076499999999</v>
      </c>
      <c r="L20" s="57">
        <v>-0.60924510561830103</v>
      </c>
      <c r="M20" s="57">
        <v>-7.0272475214683601</v>
      </c>
      <c r="N20" s="56">
        <v>2524152.5724999998</v>
      </c>
      <c r="O20" s="56">
        <v>269710175.71130002</v>
      </c>
      <c r="P20" s="56">
        <v>47962</v>
      </c>
      <c r="Q20" s="56">
        <v>46126</v>
      </c>
      <c r="R20" s="57">
        <v>3.9804015089103699</v>
      </c>
      <c r="S20" s="56">
        <v>27.036388753596601</v>
      </c>
      <c r="T20" s="56">
        <v>26.610443027793401</v>
      </c>
      <c r="U20" s="58">
        <v>1.57545347377986</v>
      </c>
    </row>
    <row r="21" spans="1:21" ht="12" thickBot="1">
      <c r="A21" s="82"/>
      <c r="B21" s="71" t="s">
        <v>19</v>
      </c>
      <c r="C21" s="72"/>
      <c r="D21" s="56">
        <v>542503.89469999995</v>
      </c>
      <c r="E21" s="56">
        <v>390559.11660000001</v>
      </c>
      <c r="F21" s="57">
        <v>138.904424872411</v>
      </c>
      <c r="G21" s="56">
        <v>514967.65019999997</v>
      </c>
      <c r="H21" s="57">
        <v>5.3471794760904903</v>
      </c>
      <c r="I21" s="56">
        <v>141695.7053</v>
      </c>
      <c r="J21" s="57">
        <v>26.118836506852499</v>
      </c>
      <c r="K21" s="56">
        <v>57026.842499999999</v>
      </c>
      <c r="L21" s="57">
        <v>11.073868907659</v>
      </c>
      <c r="M21" s="57">
        <v>1.48471945996309</v>
      </c>
      <c r="N21" s="56">
        <v>1036113.4669999999</v>
      </c>
      <c r="O21" s="56">
        <v>89816665.973399997</v>
      </c>
      <c r="P21" s="56">
        <v>35620</v>
      </c>
      <c r="Q21" s="56">
        <v>33729</v>
      </c>
      <c r="R21" s="57">
        <v>5.6064514216252999</v>
      </c>
      <c r="S21" s="56">
        <v>15.2303170887142</v>
      </c>
      <c r="T21" s="56">
        <v>14.6345747665214</v>
      </c>
      <c r="U21" s="58">
        <v>3.9115556079542202</v>
      </c>
    </row>
    <row r="22" spans="1:21" ht="12" thickBot="1">
      <c r="A22" s="82"/>
      <c r="B22" s="71" t="s">
        <v>20</v>
      </c>
      <c r="C22" s="72"/>
      <c r="D22" s="56">
        <v>1514688.4240000001</v>
      </c>
      <c r="E22" s="56">
        <v>1521453.0201000001</v>
      </c>
      <c r="F22" s="57">
        <v>99.555385804843596</v>
      </c>
      <c r="G22" s="56">
        <v>1883470.5475000001</v>
      </c>
      <c r="H22" s="57">
        <v>-19.579925154099101</v>
      </c>
      <c r="I22" s="56">
        <v>116808.63280000001</v>
      </c>
      <c r="J22" s="57">
        <v>7.7117267782063701</v>
      </c>
      <c r="K22" s="56">
        <v>177438.1655</v>
      </c>
      <c r="L22" s="57">
        <v>9.4208091406324499</v>
      </c>
      <c r="M22" s="57">
        <v>-0.341693865742768</v>
      </c>
      <c r="N22" s="56">
        <v>2998055.1384999999</v>
      </c>
      <c r="O22" s="56">
        <v>314981987.2791</v>
      </c>
      <c r="P22" s="56">
        <v>86431</v>
      </c>
      <c r="Q22" s="56">
        <v>86299</v>
      </c>
      <c r="R22" s="57">
        <v>0.15295658118865699</v>
      </c>
      <c r="S22" s="56">
        <v>17.524828175076099</v>
      </c>
      <c r="T22" s="56">
        <v>17.188689492346398</v>
      </c>
      <c r="U22" s="58">
        <v>1.91807120373227</v>
      </c>
    </row>
    <row r="23" spans="1:21" ht="12" thickBot="1">
      <c r="A23" s="82"/>
      <c r="B23" s="71" t="s">
        <v>21</v>
      </c>
      <c r="C23" s="72"/>
      <c r="D23" s="56">
        <v>3953878.4992</v>
      </c>
      <c r="E23" s="56">
        <v>2783553.9711000002</v>
      </c>
      <c r="F23" s="57">
        <v>142.04425494352901</v>
      </c>
      <c r="G23" s="56">
        <v>4935697.5436000004</v>
      </c>
      <c r="H23" s="57">
        <v>-19.892204409346402</v>
      </c>
      <c r="I23" s="56">
        <v>253698.21170000001</v>
      </c>
      <c r="J23" s="57">
        <v>6.4164392444363596</v>
      </c>
      <c r="K23" s="56">
        <v>185244.7199</v>
      </c>
      <c r="L23" s="57">
        <v>3.75316190393802</v>
      </c>
      <c r="M23" s="57">
        <v>0.36953005644076098</v>
      </c>
      <c r="N23" s="56">
        <v>7467065.2029999997</v>
      </c>
      <c r="O23" s="56">
        <v>688497348.50450003</v>
      </c>
      <c r="P23" s="56">
        <v>93490</v>
      </c>
      <c r="Q23" s="56">
        <v>93673</v>
      </c>
      <c r="R23" s="57">
        <v>-0.195360456054572</v>
      </c>
      <c r="S23" s="56">
        <v>42.291993787570902</v>
      </c>
      <c r="T23" s="56">
        <v>37.5047954458595</v>
      </c>
      <c r="U23" s="58">
        <v>11.3193962094978</v>
      </c>
    </row>
    <row r="24" spans="1:21" ht="12" thickBot="1">
      <c r="A24" s="82"/>
      <c r="B24" s="71" t="s">
        <v>22</v>
      </c>
      <c r="C24" s="72"/>
      <c r="D24" s="56">
        <v>313764.35190000001</v>
      </c>
      <c r="E24" s="56">
        <v>269458.37060000002</v>
      </c>
      <c r="F24" s="57">
        <v>116.442607146085</v>
      </c>
      <c r="G24" s="56">
        <v>357274.4204</v>
      </c>
      <c r="H24" s="57">
        <v>-12.178332960777499</v>
      </c>
      <c r="I24" s="56">
        <v>44111.476600000002</v>
      </c>
      <c r="J24" s="57">
        <v>14.0587916800882</v>
      </c>
      <c r="K24" s="56">
        <v>49048.494500000001</v>
      </c>
      <c r="L24" s="57">
        <v>13.728521186903301</v>
      </c>
      <c r="M24" s="57">
        <v>-0.100655849895658</v>
      </c>
      <c r="N24" s="56">
        <v>616279.97959999996</v>
      </c>
      <c r="O24" s="56">
        <v>65440766.136699997</v>
      </c>
      <c r="P24" s="56">
        <v>30840</v>
      </c>
      <c r="Q24" s="56">
        <v>29341</v>
      </c>
      <c r="R24" s="57">
        <v>5.1088919941378901</v>
      </c>
      <c r="S24" s="56">
        <v>10.1739413715953</v>
      </c>
      <c r="T24" s="56">
        <v>10.3103380150642</v>
      </c>
      <c r="U24" s="58">
        <v>-1.3406470362579199</v>
      </c>
    </row>
    <row r="25" spans="1:21" ht="12" thickBot="1">
      <c r="A25" s="82"/>
      <c r="B25" s="71" t="s">
        <v>23</v>
      </c>
      <c r="C25" s="72"/>
      <c r="D25" s="56">
        <v>300877.73859999998</v>
      </c>
      <c r="E25" s="56">
        <v>284378.09960000002</v>
      </c>
      <c r="F25" s="57">
        <v>105.80200761704501</v>
      </c>
      <c r="G25" s="56">
        <v>428503.03210000001</v>
      </c>
      <c r="H25" s="57">
        <v>-29.783988429331799</v>
      </c>
      <c r="I25" s="56">
        <v>23681.262999999999</v>
      </c>
      <c r="J25" s="57">
        <v>7.8707261993493303</v>
      </c>
      <c r="K25" s="56">
        <v>32094.1224</v>
      </c>
      <c r="L25" s="57">
        <v>7.4898238742241103</v>
      </c>
      <c r="M25" s="57">
        <v>-0.26213084424455202</v>
      </c>
      <c r="N25" s="56">
        <v>588029.70869999996</v>
      </c>
      <c r="O25" s="56">
        <v>78498898.383000001</v>
      </c>
      <c r="P25" s="56">
        <v>20718</v>
      </c>
      <c r="Q25" s="56">
        <v>19785</v>
      </c>
      <c r="R25" s="57">
        <v>4.7156937073540499</v>
      </c>
      <c r="S25" s="56">
        <v>14.5225281687422</v>
      </c>
      <c r="T25" s="56">
        <v>14.513619919130701</v>
      </c>
      <c r="U25" s="58">
        <v>6.1340900895456997E-2</v>
      </c>
    </row>
    <row r="26" spans="1:21" ht="12" thickBot="1">
      <c r="A26" s="82"/>
      <c r="B26" s="71" t="s">
        <v>24</v>
      </c>
      <c r="C26" s="72"/>
      <c r="D26" s="56">
        <v>702770.5416</v>
      </c>
      <c r="E26" s="56">
        <v>529259.09770000004</v>
      </c>
      <c r="F26" s="57">
        <v>132.78383775622001</v>
      </c>
      <c r="G26" s="56">
        <v>1086510.4288999999</v>
      </c>
      <c r="H26" s="57">
        <v>-35.318564561640201</v>
      </c>
      <c r="I26" s="56">
        <v>144501.1513</v>
      </c>
      <c r="J26" s="57">
        <v>20.561640357180298</v>
      </c>
      <c r="K26" s="56">
        <v>132153.9368</v>
      </c>
      <c r="L26" s="57">
        <v>12.163154009832599</v>
      </c>
      <c r="M26" s="57">
        <v>9.3430546217371999E-2</v>
      </c>
      <c r="N26" s="56">
        <v>1426147.2774</v>
      </c>
      <c r="O26" s="56">
        <v>155029657.329</v>
      </c>
      <c r="P26" s="56">
        <v>50183</v>
      </c>
      <c r="Q26" s="56">
        <v>51614</v>
      </c>
      <c r="R26" s="57">
        <v>-2.7725035842988399</v>
      </c>
      <c r="S26" s="56">
        <v>14.0041556224219</v>
      </c>
      <c r="T26" s="56">
        <v>14.0151264346883</v>
      </c>
      <c r="U26" s="58">
        <v>-7.8339691175398005E-2</v>
      </c>
    </row>
    <row r="27" spans="1:21" ht="12" thickBot="1">
      <c r="A27" s="82"/>
      <c r="B27" s="71" t="s">
        <v>25</v>
      </c>
      <c r="C27" s="72"/>
      <c r="D27" s="56">
        <v>248899.8279</v>
      </c>
      <c r="E27" s="56">
        <v>270250.38459999999</v>
      </c>
      <c r="F27" s="57">
        <v>92.099712741722399</v>
      </c>
      <c r="G27" s="56">
        <v>267387.54879999999</v>
      </c>
      <c r="H27" s="57">
        <v>-6.9142041142044404</v>
      </c>
      <c r="I27" s="56">
        <v>64958.665800000002</v>
      </c>
      <c r="J27" s="57">
        <v>26.098316880354901</v>
      </c>
      <c r="K27" s="56">
        <v>73084.811799999996</v>
      </c>
      <c r="L27" s="57">
        <v>27.332915136847198</v>
      </c>
      <c r="M27" s="57">
        <v>-0.11118788979354</v>
      </c>
      <c r="N27" s="56">
        <v>476456.33299999998</v>
      </c>
      <c r="O27" s="56">
        <v>52054921.1756</v>
      </c>
      <c r="P27" s="56">
        <v>32471</v>
      </c>
      <c r="Q27" s="56">
        <v>30344</v>
      </c>
      <c r="R27" s="57">
        <v>7.0096229897178999</v>
      </c>
      <c r="S27" s="56">
        <v>7.6652960457023198</v>
      </c>
      <c r="T27" s="56">
        <v>7.4992257151331403</v>
      </c>
      <c r="U27" s="58">
        <v>2.1665220701069798</v>
      </c>
    </row>
    <row r="28" spans="1:21" ht="12" thickBot="1">
      <c r="A28" s="82"/>
      <c r="B28" s="71" t="s">
        <v>26</v>
      </c>
      <c r="C28" s="72"/>
      <c r="D28" s="56">
        <v>1006280.439</v>
      </c>
      <c r="E28" s="56">
        <v>990870.09820000001</v>
      </c>
      <c r="F28" s="57">
        <v>101.55523320645101</v>
      </c>
      <c r="G28" s="56">
        <v>1309300.1673999999</v>
      </c>
      <c r="H28" s="57">
        <v>-23.143640850648801</v>
      </c>
      <c r="I28" s="56">
        <v>62531.2572</v>
      </c>
      <c r="J28" s="57">
        <v>6.2140984537214097</v>
      </c>
      <c r="K28" s="56">
        <v>1398.8288</v>
      </c>
      <c r="L28" s="57">
        <v>0.106837899729119</v>
      </c>
      <c r="M28" s="57">
        <v>43.702580616012497</v>
      </c>
      <c r="N28" s="56">
        <v>1975463.8336</v>
      </c>
      <c r="O28" s="56">
        <v>221640475.29280001</v>
      </c>
      <c r="P28" s="56">
        <v>45808</v>
      </c>
      <c r="Q28" s="56">
        <v>44227</v>
      </c>
      <c r="R28" s="57">
        <v>3.5747394125760201</v>
      </c>
      <c r="S28" s="56">
        <v>21.967351532483399</v>
      </c>
      <c r="T28" s="56">
        <v>21.9138398399168</v>
      </c>
      <c r="U28" s="58">
        <v>0.24359646854782399</v>
      </c>
    </row>
    <row r="29" spans="1:21" ht="12" thickBot="1">
      <c r="A29" s="82"/>
      <c r="B29" s="71" t="s">
        <v>27</v>
      </c>
      <c r="C29" s="72"/>
      <c r="D29" s="56">
        <v>806444.1017</v>
      </c>
      <c r="E29" s="56">
        <v>716897.7058</v>
      </c>
      <c r="F29" s="57">
        <v>112.490819146934</v>
      </c>
      <c r="G29" s="56">
        <v>764565.54619999998</v>
      </c>
      <c r="H29" s="57">
        <v>5.4774316875959803</v>
      </c>
      <c r="I29" s="56">
        <v>124936.3916</v>
      </c>
      <c r="J29" s="57">
        <v>15.4922568516072</v>
      </c>
      <c r="K29" s="56">
        <v>112156.6244</v>
      </c>
      <c r="L29" s="57">
        <v>14.669327562226</v>
      </c>
      <c r="M29" s="57">
        <v>0.113945718929822</v>
      </c>
      <c r="N29" s="56">
        <v>1620503.9099000001</v>
      </c>
      <c r="O29" s="56">
        <v>161799255.99200001</v>
      </c>
      <c r="P29" s="56">
        <v>120008</v>
      </c>
      <c r="Q29" s="56">
        <v>118196</v>
      </c>
      <c r="R29" s="57">
        <v>1.5330468036143501</v>
      </c>
      <c r="S29" s="56">
        <v>6.7199195195320298</v>
      </c>
      <c r="T29" s="56">
        <v>6.8873718924498304</v>
      </c>
      <c r="U29" s="58">
        <v>-2.4918806308778301</v>
      </c>
    </row>
    <row r="30" spans="1:21" ht="12" thickBot="1">
      <c r="A30" s="82"/>
      <c r="B30" s="71" t="s">
        <v>28</v>
      </c>
      <c r="C30" s="72"/>
      <c r="D30" s="56">
        <v>1114033.1569000001</v>
      </c>
      <c r="E30" s="56">
        <v>1270641.7002000001</v>
      </c>
      <c r="F30" s="57">
        <v>87.674846239081404</v>
      </c>
      <c r="G30" s="56">
        <v>2088849.7294000001</v>
      </c>
      <c r="H30" s="57">
        <v>-46.667625668793598</v>
      </c>
      <c r="I30" s="56">
        <v>129243.1786</v>
      </c>
      <c r="J30" s="57">
        <v>11.6013762965227</v>
      </c>
      <c r="K30" s="56">
        <v>177296.78150000001</v>
      </c>
      <c r="L30" s="57">
        <v>8.4877709968599202</v>
      </c>
      <c r="M30" s="57">
        <v>-0.27103482924759098</v>
      </c>
      <c r="N30" s="56">
        <v>2256711.2135999999</v>
      </c>
      <c r="O30" s="56">
        <v>255478711.63190001</v>
      </c>
      <c r="P30" s="56">
        <v>83554</v>
      </c>
      <c r="Q30" s="56">
        <v>83366</v>
      </c>
      <c r="R30" s="57">
        <v>0.22551159945301</v>
      </c>
      <c r="S30" s="56">
        <v>13.333091855566501</v>
      </c>
      <c r="T30" s="56">
        <v>13.7067636290574</v>
      </c>
      <c r="U30" s="58">
        <v>-2.8025890584031798</v>
      </c>
    </row>
    <row r="31" spans="1:21" ht="12" thickBot="1">
      <c r="A31" s="82"/>
      <c r="B31" s="71" t="s">
        <v>29</v>
      </c>
      <c r="C31" s="72"/>
      <c r="D31" s="56">
        <v>1822857.9563</v>
      </c>
      <c r="E31" s="56">
        <v>989208.79989999998</v>
      </c>
      <c r="F31" s="57">
        <v>184.274336872486</v>
      </c>
      <c r="G31" s="56">
        <v>2473589.0943</v>
      </c>
      <c r="H31" s="57">
        <v>-26.307163930319199</v>
      </c>
      <c r="I31" s="56">
        <v>-58026.004000000001</v>
      </c>
      <c r="J31" s="57">
        <v>-3.1832433130324702</v>
      </c>
      <c r="K31" s="56">
        <v>-72298.102799999993</v>
      </c>
      <c r="L31" s="57">
        <v>-2.9228016474765202</v>
      </c>
      <c r="M31" s="57">
        <v>-0.19740626997476299</v>
      </c>
      <c r="N31" s="56">
        <v>3814469.4221000001</v>
      </c>
      <c r="O31" s="56">
        <v>274926101.72079998</v>
      </c>
      <c r="P31" s="56">
        <v>43641</v>
      </c>
      <c r="Q31" s="56">
        <v>41721</v>
      </c>
      <c r="R31" s="57">
        <v>4.6019989933127299</v>
      </c>
      <c r="S31" s="56">
        <v>41.769390167502998</v>
      </c>
      <c r="T31" s="56">
        <v>47.736426878550397</v>
      </c>
      <c r="U31" s="58">
        <v>-14.285668732816999</v>
      </c>
    </row>
    <row r="32" spans="1:21" ht="12" thickBot="1">
      <c r="A32" s="82"/>
      <c r="B32" s="71" t="s">
        <v>30</v>
      </c>
      <c r="C32" s="72"/>
      <c r="D32" s="56">
        <v>121941.806</v>
      </c>
      <c r="E32" s="56">
        <v>117706.505</v>
      </c>
      <c r="F32" s="57">
        <v>103.598187712735</v>
      </c>
      <c r="G32" s="56">
        <v>135148.65220000001</v>
      </c>
      <c r="H32" s="57">
        <v>-9.7720887223172799</v>
      </c>
      <c r="I32" s="56">
        <v>28680.361199999999</v>
      </c>
      <c r="J32" s="57">
        <v>23.519711689361099</v>
      </c>
      <c r="K32" s="56">
        <v>33682.846700000002</v>
      </c>
      <c r="L32" s="57">
        <v>24.9228136216663</v>
      </c>
      <c r="M32" s="57">
        <v>-0.14851730153793699</v>
      </c>
      <c r="N32" s="56">
        <v>235424.84109999999</v>
      </c>
      <c r="O32" s="56">
        <v>26697397.037500001</v>
      </c>
      <c r="P32" s="56">
        <v>22478</v>
      </c>
      <c r="Q32" s="56">
        <v>21451</v>
      </c>
      <c r="R32" s="57">
        <v>4.78765558715211</v>
      </c>
      <c r="S32" s="56">
        <v>5.42494020820358</v>
      </c>
      <c r="T32" s="56">
        <v>5.2903377511537899</v>
      </c>
      <c r="U32" s="58">
        <v>2.4811786284066399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462.28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187076.86900000001</v>
      </c>
      <c r="E34" s="56">
        <v>206861.72219999999</v>
      </c>
      <c r="F34" s="57">
        <v>90.435710875078499</v>
      </c>
      <c r="G34" s="56">
        <v>254838.6825</v>
      </c>
      <c r="H34" s="57">
        <v>-26.590081550904301</v>
      </c>
      <c r="I34" s="56">
        <v>29210.351600000002</v>
      </c>
      <c r="J34" s="57">
        <v>15.6140904838428</v>
      </c>
      <c r="K34" s="56">
        <v>18983.655599999998</v>
      </c>
      <c r="L34" s="57">
        <v>7.44928337164826</v>
      </c>
      <c r="M34" s="57">
        <v>0.53871057374218301</v>
      </c>
      <c r="N34" s="56">
        <v>373428.4865</v>
      </c>
      <c r="O34" s="56">
        <v>42791668.614</v>
      </c>
      <c r="P34" s="56">
        <v>12829</v>
      </c>
      <c r="Q34" s="56">
        <v>12712</v>
      </c>
      <c r="R34" s="57">
        <v>0.92039018250471605</v>
      </c>
      <c r="S34" s="56">
        <v>14.5823422714163</v>
      </c>
      <c r="T34" s="56">
        <v>14.659504208621801</v>
      </c>
      <c r="U34" s="58">
        <v>-0.52914638656302004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95087.22</v>
      </c>
      <c r="E36" s="59"/>
      <c r="F36" s="59"/>
      <c r="G36" s="56">
        <v>70478.69</v>
      </c>
      <c r="H36" s="57">
        <v>34.916270435786998</v>
      </c>
      <c r="I36" s="56">
        <v>1455.99</v>
      </c>
      <c r="J36" s="57">
        <v>1.5312152358644999</v>
      </c>
      <c r="K36" s="56">
        <v>3134.35</v>
      </c>
      <c r="L36" s="57">
        <v>4.4472307870648597</v>
      </c>
      <c r="M36" s="57">
        <v>-0.53547306459074395</v>
      </c>
      <c r="N36" s="56">
        <v>256008.63</v>
      </c>
      <c r="O36" s="56">
        <v>35408044.899999999</v>
      </c>
      <c r="P36" s="56">
        <v>87</v>
      </c>
      <c r="Q36" s="56">
        <v>79</v>
      </c>
      <c r="R36" s="57">
        <v>10.126582278480999</v>
      </c>
      <c r="S36" s="56">
        <v>1092.9565517241399</v>
      </c>
      <c r="T36" s="56">
        <v>2036.97987341772</v>
      </c>
      <c r="U36" s="58">
        <v>-86.373362253457202</v>
      </c>
    </row>
    <row r="37" spans="1:21" ht="12" thickBot="1">
      <c r="A37" s="82"/>
      <c r="B37" s="71" t="s">
        <v>35</v>
      </c>
      <c r="C37" s="72"/>
      <c r="D37" s="56">
        <v>184287.28</v>
      </c>
      <c r="E37" s="59"/>
      <c r="F37" s="59"/>
      <c r="G37" s="56">
        <v>595903.59</v>
      </c>
      <c r="H37" s="57">
        <v>-69.074312843122797</v>
      </c>
      <c r="I37" s="56">
        <v>-17101.71</v>
      </c>
      <c r="J37" s="57">
        <v>-9.2799188310772198</v>
      </c>
      <c r="K37" s="56">
        <v>-95390.32</v>
      </c>
      <c r="L37" s="57">
        <v>-16.0076766780344</v>
      </c>
      <c r="M37" s="57">
        <v>-0.82071860121656004</v>
      </c>
      <c r="N37" s="56">
        <v>319005.3</v>
      </c>
      <c r="O37" s="56">
        <v>88780102.819999993</v>
      </c>
      <c r="P37" s="56">
        <v>84</v>
      </c>
      <c r="Q37" s="56">
        <v>68</v>
      </c>
      <c r="R37" s="57">
        <v>23.529411764705898</v>
      </c>
      <c r="S37" s="56">
        <v>2193.89619047619</v>
      </c>
      <c r="T37" s="56">
        <v>1981.1473529411801</v>
      </c>
      <c r="U37" s="58">
        <v>9.69730648417036</v>
      </c>
    </row>
    <row r="38" spans="1:21" ht="12" thickBot="1">
      <c r="A38" s="82"/>
      <c r="B38" s="71" t="s">
        <v>36</v>
      </c>
      <c r="C38" s="72"/>
      <c r="D38" s="56">
        <v>344293.23</v>
      </c>
      <c r="E38" s="59"/>
      <c r="F38" s="59"/>
      <c r="G38" s="56">
        <v>720131.66</v>
      </c>
      <c r="H38" s="57">
        <v>-52.1902383794652</v>
      </c>
      <c r="I38" s="56">
        <v>954.59</v>
      </c>
      <c r="J38" s="57">
        <v>0.27726075241154202</v>
      </c>
      <c r="K38" s="56">
        <v>-72579.100000000006</v>
      </c>
      <c r="L38" s="57">
        <v>-10.078587573833399</v>
      </c>
      <c r="M38" s="57">
        <v>-1.01315240888906</v>
      </c>
      <c r="N38" s="56">
        <v>916753.07</v>
      </c>
      <c r="O38" s="56">
        <v>85310577.599999994</v>
      </c>
      <c r="P38" s="56">
        <v>139</v>
      </c>
      <c r="Q38" s="56">
        <v>217</v>
      </c>
      <c r="R38" s="57">
        <v>-35.944700460829502</v>
      </c>
      <c r="S38" s="56">
        <v>2476.92971223022</v>
      </c>
      <c r="T38" s="56">
        <v>2638.0637788018398</v>
      </c>
      <c r="U38" s="58">
        <v>-6.5053951985800698</v>
      </c>
    </row>
    <row r="39" spans="1:21" ht="12" thickBot="1">
      <c r="A39" s="82"/>
      <c r="B39" s="71" t="s">
        <v>37</v>
      </c>
      <c r="C39" s="72"/>
      <c r="D39" s="56">
        <v>195344.6</v>
      </c>
      <c r="E39" s="59"/>
      <c r="F39" s="59"/>
      <c r="G39" s="56">
        <v>477942.25</v>
      </c>
      <c r="H39" s="57">
        <v>-59.1279908817436</v>
      </c>
      <c r="I39" s="56">
        <v>-43272.74</v>
      </c>
      <c r="J39" s="57">
        <v>-22.152002154142</v>
      </c>
      <c r="K39" s="56">
        <v>-76321.149999999994</v>
      </c>
      <c r="L39" s="57">
        <v>-15.968697054926601</v>
      </c>
      <c r="M39" s="57">
        <v>-0.43301771527289601</v>
      </c>
      <c r="N39" s="56">
        <v>355185.74</v>
      </c>
      <c r="O39" s="56">
        <v>61840424.740000002</v>
      </c>
      <c r="P39" s="56">
        <v>150</v>
      </c>
      <c r="Q39" s="56">
        <v>111</v>
      </c>
      <c r="R39" s="57">
        <v>35.135135135135101</v>
      </c>
      <c r="S39" s="56">
        <v>1302.29733333333</v>
      </c>
      <c r="T39" s="56">
        <v>1440.01027027027</v>
      </c>
      <c r="U39" s="58">
        <v>-10.5746155975341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10.17</v>
      </c>
      <c r="H40" s="59"/>
      <c r="I40" s="59"/>
      <c r="J40" s="59"/>
      <c r="K40" s="56">
        <v>7.45</v>
      </c>
      <c r="L40" s="57">
        <v>73.254670599803404</v>
      </c>
      <c r="M40" s="59"/>
      <c r="N40" s="59"/>
      <c r="O40" s="56">
        <v>1380.85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40241.880299999997</v>
      </c>
      <c r="E41" s="59"/>
      <c r="F41" s="59"/>
      <c r="G41" s="56">
        <v>209449.5723</v>
      </c>
      <c r="H41" s="57">
        <v>-80.786840546821196</v>
      </c>
      <c r="I41" s="56">
        <v>2974.0423999999998</v>
      </c>
      <c r="J41" s="57">
        <v>7.3904160984247103</v>
      </c>
      <c r="K41" s="56">
        <v>13116.8711</v>
      </c>
      <c r="L41" s="57">
        <v>6.2625437502504804</v>
      </c>
      <c r="M41" s="57">
        <v>-0.77326586673555098</v>
      </c>
      <c r="N41" s="56">
        <v>108513.67539999999</v>
      </c>
      <c r="O41" s="56">
        <v>16394996.1427</v>
      </c>
      <c r="P41" s="56">
        <v>67</v>
      </c>
      <c r="Q41" s="56">
        <v>80</v>
      </c>
      <c r="R41" s="57">
        <v>-16.25</v>
      </c>
      <c r="S41" s="56">
        <v>600.625079104478</v>
      </c>
      <c r="T41" s="56">
        <v>853.39743874999999</v>
      </c>
      <c r="U41" s="58">
        <v>-42.084882639666297</v>
      </c>
    </row>
    <row r="42" spans="1:21" ht="12" thickBot="1">
      <c r="A42" s="82"/>
      <c r="B42" s="71" t="s">
        <v>33</v>
      </c>
      <c r="C42" s="72"/>
      <c r="D42" s="56">
        <v>493323.04</v>
      </c>
      <c r="E42" s="56">
        <v>774775.61580000003</v>
      </c>
      <c r="F42" s="57">
        <v>63.673020928855102</v>
      </c>
      <c r="G42" s="56">
        <v>628744.04539999994</v>
      </c>
      <c r="H42" s="57">
        <v>-21.538336051174301</v>
      </c>
      <c r="I42" s="56">
        <v>-1652.8468</v>
      </c>
      <c r="J42" s="57">
        <v>-0.33504350415095102</v>
      </c>
      <c r="K42" s="56">
        <v>3251.5194999999999</v>
      </c>
      <c r="L42" s="57">
        <v>0.51714517597242904</v>
      </c>
      <c r="M42" s="57">
        <v>-1.5083305820555599</v>
      </c>
      <c r="N42" s="56">
        <v>1034856.3451</v>
      </c>
      <c r="O42" s="56">
        <v>105613882.23800001</v>
      </c>
      <c r="P42" s="56">
        <v>2064</v>
      </c>
      <c r="Q42" s="56">
        <v>2231</v>
      </c>
      <c r="R42" s="57">
        <v>-7.4854325414612202</v>
      </c>
      <c r="S42" s="56">
        <v>239.013100775194</v>
      </c>
      <c r="T42" s="56">
        <v>242.731199058718</v>
      </c>
      <c r="U42" s="58">
        <v>-1.55560438798766</v>
      </c>
    </row>
    <row r="43" spans="1:21" ht="12" thickBot="1">
      <c r="A43" s="82"/>
      <c r="B43" s="71" t="s">
        <v>38</v>
      </c>
      <c r="C43" s="72"/>
      <c r="D43" s="56">
        <v>73811.149999999994</v>
      </c>
      <c r="E43" s="59"/>
      <c r="F43" s="59"/>
      <c r="G43" s="56">
        <v>223935.89</v>
      </c>
      <c r="H43" s="57">
        <v>-67.039160181067899</v>
      </c>
      <c r="I43" s="56">
        <v>-12788.87</v>
      </c>
      <c r="J43" s="57">
        <v>-17.326474387677202</v>
      </c>
      <c r="K43" s="56">
        <v>-30723.26</v>
      </c>
      <c r="L43" s="57">
        <v>-13.7196677138265</v>
      </c>
      <c r="M43" s="57">
        <v>-0.58373981146531995</v>
      </c>
      <c r="N43" s="56">
        <v>143780.41</v>
      </c>
      <c r="O43" s="56">
        <v>41726389.780000001</v>
      </c>
      <c r="P43" s="56">
        <v>61</v>
      </c>
      <c r="Q43" s="56">
        <v>45</v>
      </c>
      <c r="R43" s="57">
        <v>35.5555555555556</v>
      </c>
      <c r="S43" s="56">
        <v>1210.0188524590201</v>
      </c>
      <c r="T43" s="56">
        <v>1554.8724444444399</v>
      </c>
      <c r="U43" s="58">
        <v>-28.499852815070799</v>
      </c>
    </row>
    <row r="44" spans="1:21" ht="12" thickBot="1">
      <c r="A44" s="82"/>
      <c r="B44" s="71" t="s">
        <v>39</v>
      </c>
      <c r="C44" s="72"/>
      <c r="D44" s="56">
        <v>61368.36</v>
      </c>
      <c r="E44" s="59"/>
      <c r="F44" s="59"/>
      <c r="G44" s="56">
        <v>164598.35</v>
      </c>
      <c r="H44" s="57">
        <v>-62.716296973815403</v>
      </c>
      <c r="I44" s="56">
        <v>8193.74</v>
      </c>
      <c r="J44" s="57">
        <v>13.3517336946922</v>
      </c>
      <c r="K44" s="56">
        <v>21362.92</v>
      </c>
      <c r="L44" s="57">
        <v>12.978817831405999</v>
      </c>
      <c r="M44" s="57">
        <v>-0.61645037288909998</v>
      </c>
      <c r="N44" s="56">
        <v>117560.71</v>
      </c>
      <c r="O44" s="56">
        <v>17960481.370000001</v>
      </c>
      <c r="P44" s="56">
        <v>56</v>
      </c>
      <c r="Q44" s="56">
        <v>57</v>
      </c>
      <c r="R44" s="57">
        <v>-1.7543859649122899</v>
      </c>
      <c r="S44" s="56">
        <v>1095.8635714285699</v>
      </c>
      <c r="T44" s="56">
        <v>985.83070175438604</v>
      </c>
      <c r="U44" s="58">
        <v>10.040745266378901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11557.641600000001</v>
      </c>
      <c r="E46" s="62"/>
      <c r="F46" s="62"/>
      <c r="G46" s="61">
        <v>19334.71</v>
      </c>
      <c r="H46" s="63">
        <v>-40.223351682026802</v>
      </c>
      <c r="I46" s="61">
        <v>945.68320000000006</v>
      </c>
      <c r="J46" s="63">
        <v>8.1823198255256493</v>
      </c>
      <c r="K46" s="61">
        <v>1229.3245999999999</v>
      </c>
      <c r="L46" s="63">
        <v>6.3581227750506697</v>
      </c>
      <c r="M46" s="63">
        <v>-0.23072945908672099</v>
      </c>
      <c r="N46" s="61">
        <v>25065.312600000001</v>
      </c>
      <c r="O46" s="61">
        <v>5825114.8344999999</v>
      </c>
      <c r="P46" s="61">
        <v>14</v>
      </c>
      <c r="Q46" s="61">
        <v>17</v>
      </c>
      <c r="R46" s="63">
        <v>-17.647058823529399</v>
      </c>
      <c r="S46" s="61">
        <v>825.54582857142896</v>
      </c>
      <c r="T46" s="61">
        <v>794.56888235294105</v>
      </c>
      <c r="U46" s="64">
        <v>3.7522987999456698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110490</v>
      </c>
      <c r="D2" s="37">
        <v>741731.00131538499</v>
      </c>
      <c r="E2" s="37">
        <v>570583.69602735003</v>
      </c>
      <c r="F2" s="37">
        <v>107862.758279487</v>
      </c>
      <c r="G2" s="37">
        <v>570583.69602735003</v>
      </c>
      <c r="H2" s="37">
        <v>0.158984924447265</v>
      </c>
    </row>
    <row r="3" spans="1:8">
      <c r="A3" s="37">
        <v>2</v>
      </c>
      <c r="B3" s="37">
        <v>13</v>
      </c>
      <c r="C3" s="37">
        <v>10602</v>
      </c>
      <c r="D3" s="37">
        <v>97198.652219658106</v>
      </c>
      <c r="E3" s="37">
        <v>75521.840685470102</v>
      </c>
      <c r="F3" s="37">
        <v>20103.563670940199</v>
      </c>
      <c r="G3" s="37">
        <v>75521.840685470102</v>
      </c>
      <c r="H3" s="37">
        <v>0.21023245659711101</v>
      </c>
    </row>
    <row r="4" spans="1:8">
      <c r="A4" s="37">
        <v>3</v>
      </c>
      <c r="B4" s="37">
        <v>14</v>
      </c>
      <c r="C4" s="37">
        <v>134239</v>
      </c>
      <c r="D4" s="37">
        <v>140279.929575524</v>
      </c>
      <c r="E4" s="37">
        <v>99762.853684637696</v>
      </c>
      <c r="F4" s="37">
        <v>37277.554523364699</v>
      </c>
      <c r="G4" s="37">
        <v>99762.853684637696</v>
      </c>
      <c r="H4" s="37">
        <v>0.27201870609422102</v>
      </c>
    </row>
    <row r="5" spans="1:8">
      <c r="A5" s="37">
        <v>4</v>
      </c>
      <c r="B5" s="37">
        <v>15</v>
      </c>
      <c r="C5" s="37">
        <v>3987</v>
      </c>
      <c r="D5" s="37">
        <v>53934.662035594898</v>
      </c>
      <c r="E5" s="37">
        <v>44918.733402322097</v>
      </c>
      <c r="F5" s="37">
        <v>5719.5183768625702</v>
      </c>
      <c r="G5" s="37">
        <v>44918.733402322097</v>
      </c>
      <c r="H5" s="37">
        <v>0.112948574958775</v>
      </c>
    </row>
    <row r="6" spans="1:8">
      <c r="A6" s="37">
        <v>5</v>
      </c>
      <c r="B6" s="37">
        <v>16</v>
      </c>
      <c r="C6" s="37">
        <v>2996</v>
      </c>
      <c r="D6" s="37">
        <v>190420.639677778</v>
      </c>
      <c r="E6" s="37">
        <v>127645.61631538501</v>
      </c>
      <c r="F6" s="37">
        <v>15883.954986324799</v>
      </c>
      <c r="G6" s="37">
        <v>127645.61631538501</v>
      </c>
      <c r="H6" s="37">
        <v>0.110666776485632</v>
      </c>
    </row>
    <row r="7" spans="1:8">
      <c r="A7" s="37">
        <v>6</v>
      </c>
      <c r="B7" s="37">
        <v>17</v>
      </c>
      <c r="C7" s="37">
        <v>24552</v>
      </c>
      <c r="D7" s="37">
        <v>306110.395655556</v>
      </c>
      <c r="E7" s="37">
        <v>208594.63524957301</v>
      </c>
      <c r="F7" s="37">
        <v>60330.777499999997</v>
      </c>
      <c r="G7" s="37">
        <v>208594.63524957301</v>
      </c>
      <c r="H7" s="37">
        <v>0.22434018742654499</v>
      </c>
    </row>
    <row r="8" spans="1:8">
      <c r="A8" s="37">
        <v>7</v>
      </c>
      <c r="B8" s="37">
        <v>18</v>
      </c>
      <c r="C8" s="37">
        <v>40925</v>
      </c>
      <c r="D8" s="37">
        <v>108571.66442478599</v>
      </c>
      <c r="E8" s="37">
        <v>83011.229412820496</v>
      </c>
      <c r="F8" s="37">
        <v>20423.084584615401</v>
      </c>
      <c r="G8" s="37">
        <v>83011.229412820496</v>
      </c>
      <c r="H8" s="37">
        <v>0.19744979973591401</v>
      </c>
    </row>
    <row r="9" spans="1:8">
      <c r="A9" s="37">
        <v>8</v>
      </c>
      <c r="B9" s="37">
        <v>19</v>
      </c>
      <c r="C9" s="37">
        <v>23503</v>
      </c>
      <c r="D9" s="37">
        <v>125866.836053846</v>
      </c>
      <c r="E9" s="37">
        <v>120068.40708290599</v>
      </c>
      <c r="F9" s="37">
        <v>-8107.1180376068396</v>
      </c>
      <c r="G9" s="37">
        <v>120068.40708290599</v>
      </c>
      <c r="H9" s="37">
        <v>-7.2410009805502704E-2</v>
      </c>
    </row>
    <row r="10" spans="1:8">
      <c r="A10" s="37">
        <v>9</v>
      </c>
      <c r="B10" s="37">
        <v>21</v>
      </c>
      <c r="C10" s="37">
        <v>306067</v>
      </c>
      <c r="D10" s="37">
        <v>1129522.4651669399</v>
      </c>
      <c r="E10" s="37">
        <v>1110670.0685666699</v>
      </c>
      <c r="F10" s="37">
        <v>-8538.2817145299105</v>
      </c>
      <c r="G10" s="37">
        <v>1110670.0685666699</v>
      </c>
      <c r="H10" s="37">
        <v>-7.7470605751392098E-3</v>
      </c>
    </row>
    <row r="11" spans="1:8">
      <c r="A11" s="37">
        <v>10</v>
      </c>
      <c r="B11" s="37">
        <v>22</v>
      </c>
      <c r="C11" s="37">
        <v>62494.516000000003</v>
      </c>
      <c r="D11" s="37">
        <v>637321.71287179505</v>
      </c>
      <c r="E11" s="37">
        <v>586072.91264444403</v>
      </c>
      <c r="F11" s="37">
        <v>47598.116466666703</v>
      </c>
      <c r="G11" s="37">
        <v>586072.91264444403</v>
      </c>
      <c r="H11" s="37">
        <v>7.5114869198668305E-2</v>
      </c>
    </row>
    <row r="12" spans="1:8">
      <c r="A12" s="37">
        <v>11</v>
      </c>
      <c r="B12" s="37">
        <v>23</v>
      </c>
      <c r="C12" s="37">
        <v>260309.70199999999</v>
      </c>
      <c r="D12" s="37">
        <v>2135324.4297512802</v>
      </c>
      <c r="E12" s="37">
        <v>1806687.00137778</v>
      </c>
      <c r="F12" s="37">
        <v>187214.14563846201</v>
      </c>
      <c r="G12" s="37">
        <v>1806687.00137778</v>
      </c>
      <c r="H12" s="37">
        <v>9.3893393821763399E-2</v>
      </c>
    </row>
    <row r="13" spans="1:8">
      <c r="A13" s="37">
        <v>12</v>
      </c>
      <c r="B13" s="37">
        <v>24</v>
      </c>
      <c r="C13" s="37">
        <v>17470</v>
      </c>
      <c r="D13" s="37">
        <v>519967.466951282</v>
      </c>
      <c r="E13" s="37">
        <v>477842.57683333301</v>
      </c>
      <c r="F13" s="37">
        <v>9487.8388358974407</v>
      </c>
      <c r="G13" s="37">
        <v>477842.57683333301</v>
      </c>
      <c r="H13" s="37">
        <v>1.9469006101062201E-2</v>
      </c>
    </row>
    <row r="14" spans="1:8">
      <c r="A14" s="37">
        <v>13</v>
      </c>
      <c r="B14" s="37">
        <v>25</v>
      </c>
      <c r="C14" s="37">
        <v>100633</v>
      </c>
      <c r="D14" s="37">
        <v>1296719.1722225701</v>
      </c>
      <c r="E14" s="37">
        <v>1214440.8603999999</v>
      </c>
      <c r="F14" s="37">
        <v>3684.1221999999998</v>
      </c>
      <c r="G14" s="37">
        <v>1214440.8603999999</v>
      </c>
      <c r="H14" s="37">
        <v>3.0244205255001901E-3</v>
      </c>
    </row>
    <row r="15" spans="1:8">
      <c r="A15" s="37">
        <v>14</v>
      </c>
      <c r="B15" s="37">
        <v>26</v>
      </c>
      <c r="C15" s="37">
        <v>86958</v>
      </c>
      <c r="D15" s="37">
        <v>542503.95167005504</v>
      </c>
      <c r="E15" s="37">
        <v>400808.18934123003</v>
      </c>
      <c r="F15" s="37">
        <v>48411.987047076604</v>
      </c>
      <c r="G15" s="37">
        <v>400808.18934123003</v>
      </c>
      <c r="H15" s="37">
        <v>0.107768950709884</v>
      </c>
    </row>
    <row r="16" spans="1:8">
      <c r="A16" s="37">
        <v>15</v>
      </c>
      <c r="B16" s="37">
        <v>27</v>
      </c>
      <c r="C16" s="37">
        <v>196087.837</v>
      </c>
      <c r="D16" s="37">
        <v>1514689.78141072</v>
      </c>
      <c r="E16" s="37">
        <v>1397879.7905924199</v>
      </c>
      <c r="F16" s="37">
        <v>93085.703015558596</v>
      </c>
      <c r="G16" s="37">
        <v>1397879.7905924199</v>
      </c>
      <c r="H16" s="37">
        <v>6.2433170596256402E-2</v>
      </c>
    </row>
    <row r="17" spans="1:8">
      <c r="A17" s="37">
        <v>16</v>
      </c>
      <c r="B17" s="37">
        <v>29</v>
      </c>
      <c r="C17" s="37">
        <v>269857</v>
      </c>
      <c r="D17" s="37">
        <v>3953879.6582273501</v>
      </c>
      <c r="E17" s="37">
        <v>3700180.3159598298</v>
      </c>
      <c r="F17" s="37">
        <v>-167510.730382051</v>
      </c>
      <c r="G17" s="37">
        <v>3700180.3159598298</v>
      </c>
      <c r="H17" s="37">
        <v>-4.7417604823818897E-2</v>
      </c>
    </row>
    <row r="18" spans="1:8">
      <c r="A18" s="37">
        <v>17</v>
      </c>
      <c r="B18" s="37">
        <v>31</v>
      </c>
      <c r="C18" s="37">
        <v>34748.205000000002</v>
      </c>
      <c r="D18" s="37">
        <v>313764.356108237</v>
      </c>
      <c r="E18" s="37">
        <v>269652.86135120603</v>
      </c>
      <c r="F18" s="37">
        <v>44110.717833954397</v>
      </c>
      <c r="G18" s="37">
        <v>269652.86135120603</v>
      </c>
      <c r="H18" s="37">
        <v>0.14058584475772901</v>
      </c>
    </row>
    <row r="19" spans="1:8">
      <c r="A19" s="37">
        <v>18</v>
      </c>
      <c r="B19" s="37">
        <v>32</v>
      </c>
      <c r="C19" s="37">
        <v>17505.144</v>
      </c>
      <c r="D19" s="37">
        <v>300877.713833227</v>
      </c>
      <c r="E19" s="37">
        <v>277196.47252202203</v>
      </c>
      <c r="F19" s="37">
        <v>23680.264320054801</v>
      </c>
      <c r="G19" s="37">
        <v>277196.47252202203</v>
      </c>
      <c r="H19" s="37">
        <v>7.8704204813561204E-2</v>
      </c>
    </row>
    <row r="20" spans="1:8">
      <c r="A20" s="37">
        <v>19</v>
      </c>
      <c r="B20" s="37">
        <v>33</v>
      </c>
      <c r="C20" s="37">
        <v>59657.428999999996</v>
      </c>
      <c r="D20" s="37">
        <v>702770.38339085504</v>
      </c>
      <c r="E20" s="37">
        <v>558269.40165359701</v>
      </c>
      <c r="F20" s="37">
        <v>144181.33571955899</v>
      </c>
      <c r="G20" s="37">
        <v>558269.40165359701</v>
      </c>
      <c r="H20" s="37">
        <v>0.20525472897748101</v>
      </c>
    </row>
    <row r="21" spans="1:8">
      <c r="A21" s="37">
        <v>20</v>
      </c>
      <c r="B21" s="37">
        <v>34</v>
      </c>
      <c r="C21" s="37">
        <v>44231.427000000003</v>
      </c>
      <c r="D21" s="37">
        <v>248899.652906951</v>
      </c>
      <c r="E21" s="37">
        <v>183941.17254604</v>
      </c>
      <c r="F21" s="37">
        <v>64957.609591680201</v>
      </c>
      <c r="G21" s="37">
        <v>183941.17254604</v>
      </c>
      <c r="H21" s="37">
        <v>0.26098002181359797</v>
      </c>
    </row>
    <row r="22" spans="1:8">
      <c r="A22" s="37">
        <v>21</v>
      </c>
      <c r="B22" s="37">
        <v>35</v>
      </c>
      <c r="C22" s="37">
        <v>32312.493999999999</v>
      </c>
      <c r="D22" s="37">
        <v>1006280.65850177</v>
      </c>
      <c r="E22" s="37">
        <v>943749.18197168096</v>
      </c>
      <c r="F22" s="37">
        <v>62528.796530088497</v>
      </c>
      <c r="G22" s="37">
        <v>943749.18197168096</v>
      </c>
      <c r="H22" s="37">
        <v>6.2138691162840098E-2</v>
      </c>
    </row>
    <row r="23" spans="1:8">
      <c r="A23" s="37">
        <v>22</v>
      </c>
      <c r="B23" s="37">
        <v>36</v>
      </c>
      <c r="C23" s="37">
        <v>174774.41</v>
      </c>
      <c r="D23" s="37">
        <v>806444.10184601799</v>
      </c>
      <c r="E23" s="37">
        <v>681507.76534945297</v>
      </c>
      <c r="F23" s="37">
        <v>124934.588596564</v>
      </c>
      <c r="G23" s="37">
        <v>681507.76534945297</v>
      </c>
      <c r="H23" s="37">
        <v>0.15492066852050199</v>
      </c>
    </row>
    <row r="24" spans="1:8">
      <c r="A24" s="37">
        <v>23</v>
      </c>
      <c r="B24" s="37">
        <v>37</v>
      </c>
      <c r="C24" s="37">
        <v>162749.96799999999</v>
      </c>
      <c r="D24" s="37">
        <v>1114033.13850885</v>
      </c>
      <c r="E24" s="37">
        <v>984789.95640582906</v>
      </c>
      <c r="F24" s="37">
        <v>129239.306881782</v>
      </c>
      <c r="G24" s="37">
        <v>984789.95640582906</v>
      </c>
      <c r="H24" s="37">
        <v>0.116010693022896</v>
      </c>
    </row>
    <row r="25" spans="1:8">
      <c r="A25" s="37">
        <v>24</v>
      </c>
      <c r="B25" s="37">
        <v>38</v>
      </c>
      <c r="C25" s="37">
        <v>452110.58399999997</v>
      </c>
      <c r="D25" s="37">
        <v>1822858.1409531001</v>
      </c>
      <c r="E25" s="37">
        <v>1880884.1057584099</v>
      </c>
      <c r="F25" s="37">
        <v>-60944.973654867303</v>
      </c>
      <c r="G25" s="37">
        <v>1880884.1057584099</v>
      </c>
      <c r="H25" s="37">
        <v>-3.3487369209114798E-2</v>
      </c>
    </row>
    <row r="26" spans="1:8">
      <c r="A26" s="37">
        <v>25</v>
      </c>
      <c r="B26" s="37">
        <v>39</v>
      </c>
      <c r="C26" s="37">
        <v>63220.998</v>
      </c>
      <c r="D26" s="37">
        <v>121941.736711081</v>
      </c>
      <c r="E26" s="37">
        <v>93261.458516193801</v>
      </c>
      <c r="F26" s="37">
        <v>28679.518707707601</v>
      </c>
      <c r="G26" s="37">
        <v>93261.458516193801</v>
      </c>
      <c r="H26" s="37">
        <v>0.23519180640194301</v>
      </c>
    </row>
    <row r="27" spans="1:8">
      <c r="A27" s="37">
        <v>26</v>
      </c>
      <c r="B27" s="37">
        <v>42</v>
      </c>
      <c r="C27" s="37">
        <v>9191.2180000000008</v>
      </c>
      <c r="D27" s="37">
        <v>187076.8683</v>
      </c>
      <c r="E27" s="37">
        <v>157866.4964</v>
      </c>
      <c r="F27" s="37">
        <v>29210.371899999998</v>
      </c>
      <c r="G27" s="37">
        <v>157866.4964</v>
      </c>
      <c r="H27" s="37">
        <v>0.156141013934217</v>
      </c>
    </row>
    <row r="28" spans="1:8">
      <c r="A28" s="37">
        <v>27</v>
      </c>
      <c r="B28" s="37">
        <v>75</v>
      </c>
      <c r="C28" s="37">
        <v>65</v>
      </c>
      <c r="D28" s="37">
        <v>40241.8803418803</v>
      </c>
      <c r="E28" s="37">
        <v>37267.837606837602</v>
      </c>
      <c r="F28" s="37">
        <v>2974.0427350427399</v>
      </c>
      <c r="G28" s="37">
        <v>37267.837606837602</v>
      </c>
      <c r="H28" s="37">
        <v>7.3904169233056496E-2</v>
      </c>
    </row>
    <row r="29" spans="1:8">
      <c r="A29" s="37">
        <v>28</v>
      </c>
      <c r="B29" s="37">
        <v>76</v>
      </c>
      <c r="C29" s="37">
        <v>2179</v>
      </c>
      <c r="D29" s="37">
        <v>493323.03205299098</v>
      </c>
      <c r="E29" s="37">
        <v>494975.88622991397</v>
      </c>
      <c r="F29" s="37">
        <v>-1865.24733931624</v>
      </c>
      <c r="G29" s="37">
        <v>494975.88622991397</v>
      </c>
      <c r="H29" s="37">
        <v>-3.7826142699185698E-3</v>
      </c>
    </row>
    <row r="30" spans="1:8">
      <c r="A30" s="37">
        <v>29</v>
      </c>
      <c r="B30" s="37">
        <v>99</v>
      </c>
      <c r="C30" s="37">
        <v>14</v>
      </c>
      <c r="D30" s="37">
        <v>11557.641630739001</v>
      </c>
      <c r="E30" s="37">
        <v>10611.958444898301</v>
      </c>
      <c r="F30" s="37">
        <v>945.68318584070801</v>
      </c>
      <c r="G30" s="37">
        <v>10611.958444898301</v>
      </c>
      <c r="H30" s="37">
        <v>8.1823196812535401E-2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87</v>
      </c>
      <c r="D34" s="34">
        <v>95087.22</v>
      </c>
      <c r="E34" s="34">
        <v>93631.23</v>
      </c>
      <c r="F34" s="30"/>
      <c r="G34" s="30"/>
      <c r="H34" s="30"/>
    </row>
    <row r="35" spans="1:8">
      <c r="A35" s="30"/>
      <c r="B35" s="33">
        <v>71</v>
      </c>
      <c r="C35" s="34">
        <v>84</v>
      </c>
      <c r="D35" s="34">
        <v>184287.28</v>
      </c>
      <c r="E35" s="34">
        <v>201388.99</v>
      </c>
      <c r="F35" s="30"/>
      <c r="G35" s="30"/>
      <c r="H35" s="30"/>
    </row>
    <row r="36" spans="1:8">
      <c r="A36" s="30"/>
      <c r="B36" s="33">
        <v>72</v>
      </c>
      <c r="C36" s="34">
        <v>127</v>
      </c>
      <c r="D36" s="34">
        <v>344293.23</v>
      </c>
      <c r="E36" s="34">
        <v>343338.64</v>
      </c>
      <c r="F36" s="30"/>
      <c r="G36" s="30"/>
      <c r="H36" s="30"/>
    </row>
    <row r="37" spans="1:8">
      <c r="A37" s="30"/>
      <c r="B37" s="33">
        <v>73</v>
      </c>
      <c r="C37" s="34">
        <v>136</v>
      </c>
      <c r="D37" s="34">
        <v>195344.6</v>
      </c>
      <c r="E37" s="34">
        <v>238617.34</v>
      </c>
      <c r="F37" s="30"/>
      <c r="G37" s="30"/>
      <c r="H37" s="30"/>
    </row>
    <row r="38" spans="1:8">
      <c r="A38" s="30"/>
      <c r="B38" s="33">
        <v>77</v>
      </c>
      <c r="C38" s="34">
        <v>57</v>
      </c>
      <c r="D38" s="34">
        <v>73811.149999999994</v>
      </c>
      <c r="E38" s="34">
        <v>86600.02</v>
      </c>
      <c r="F38" s="30"/>
      <c r="G38" s="30"/>
      <c r="H38" s="30"/>
    </row>
    <row r="39" spans="1:8">
      <c r="A39" s="30"/>
      <c r="B39" s="33">
        <v>78</v>
      </c>
      <c r="C39" s="34">
        <v>48</v>
      </c>
      <c r="D39" s="34">
        <v>61368.36</v>
      </c>
      <c r="E39" s="34">
        <v>53174.62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2016-08-03T02:24:27Z</dcterms:modified>
</cp:coreProperties>
</file>