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  <fileRecoveryPr repairLoad="1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<sst xmlns="http://schemas.openxmlformats.org/spreadsheetml/2006/main" count="121" uniqueCount="80">
  <si>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</si>
  <si>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</si>
  <si>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</si>
  <si>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</si>
  <si>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</si>
  <si>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</si>
  <si>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</si>
  <si>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</si>
  <si>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</si>
  <si>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</si>
  <si>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</si>
  <si>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</si>
  <si>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</si>
  <si>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</si>
  <si>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</si>
  <si>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</si>
  <si>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</si>
  <si>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</si>
  <si>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</si>
  <si>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</si>
  <si>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</si>
  <si>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</si>
  <si>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</si>
  <si>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</si>
  <si>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</si>
  <si>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</si>
  <si>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</si>
  <si>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</si>
  <si>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</si>
  <si>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</si>
  <si>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</si>
  <si>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</si>
  <si>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</si>
  <si>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</si>
  <si>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</si>
  <si>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</si>
  <si>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</si>
  <si>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</si>
  <si>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</si>
  <si>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</si>
  <si>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</si>
  <si>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</si>
  <si>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</si>
  <si>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</si>
  <si>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</si>
  <si>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</si>
  <si>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</si>
  <si>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</si>
  <si>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</si>
  <si>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</si>
  <si>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</si>
  <si>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</si>
  <si>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</si>
  <si>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</si>
  <si>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</si>
  <si>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</si>
  <si>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</si>
  <si>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</si>
  <si>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</si>
  <si>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</si>
  <si>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</si>
  <si>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</si>
  <si>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</si>
  <si>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</si>
  <si>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</si>
  <si>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</si>
  <si>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</si>
  <si>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</si>
  <si>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</si>
  <si>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</si>
  <si>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</si>
  <si>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</si>
  <si>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</si>
  <si>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</si>
  <si>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</si>
  <si>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</si>
  <si>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</si>
  <si>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</si>
  <si>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</si>
  <si>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  <phoneticPr fontId="46" type="noConversion"/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</si>
</sst>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18926582.515299998</v>
      </c>
      <c r="F3" s="25">
        <f>RA!I7</f>
        <v>2036595.2378</v>
      </c>
      <c r="G3" s="16">
        <f>SUM(G4:G42)</f>
        <v>16889987.277499996</v>
      </c>
      <c r="H3" s="27">
        <f>RA!J7</f>
        <v>10.7605017237192</v>
      </c>
      <c r="I3" s="20">
        <f>SUM(I4:I42)</f>
        <v>18926587.621462353</v>
      </c>
      <c r="J3" s="21">
        <f>SUM(J4:J42)</f>
        <v>16889987.302516595</v>
      </c>
      <c r="K3" s="22">
        <f>E3-I3</f>
        <v>-5.10616235435009</v>
      </c>
      <c r="L3" s="22">
        <f>G3-J3</f>
        <v>-2.5016598403453827E-2</v>
      </c>
    </row>
    <row r="4" spans="1:13">
      <c r="A4" s="68">
        <f>RA!A8</f>
        <v>42593</v>
      </c>
      <c r="B4" s="12">
        <v>12</v>
      </c>
      <c r="C4" s="66" t="s">
        <v>6</v>
      </c>
      <c r="D4" s="66"/>
      <c r="E4" s="15">
        <f>VLOOKUP(C4,RA!B8:D35,3,0)</f>
        <v>689844.90659999999</v>
      </c>
      <c r="F4" s="25">
        <f>VLOOKUP(C4,RA!B8:I38,8,0)</f>
        <v>151077.88099999999</v>
      </c>
      <c r="G4" s="16">
        <f t="shared" ref="G4:G42" si="0">E4-F4</f>
        <v>538767.02560000005</v>
      </c>
      <c r="H4" s="27">
        <f>RA!J8</f>
        <v>21.900267662279202</v>
      </c>
      <c r="I4" s="20">
        <f>VLOOKUP(B4,RMS!B:D,3,FALSE)</f>
        <v>689845.633036752</v>
      </c>
      <c r="J4" s="21">
        <f>VLOOKUP(B4,RMS!B:E,4,FALSE)</f>
        <v>538767.03597350395</v>
      </c>
      <c r="K4" s="22">
        <f t="shared" ref="K4:K42" si="1">E4-I4</f>
        <v>-0.72643675201106817</v>
      </c>
      <c r="L4" s="22">
        <f t="shared" ref="L4:L42" si="2">G4-J4</f>
        <v>-1.0373503901064396E-2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108183.6658</v>
      </c>
      <c r="F5" s="25">
        <f>VLOOKUP(C5,RA!B9:I39,8,0)</f>
        <v>22432.047699999999</v>
      </c>
      <c r="G5" s="16">
        <f t="shared" si="0"/>
        <v>85751.618100000007</v>
      </c>
      <c r="H5" s="27">
        <f>RA!J9</f>
        <v>20.7351521453066</v>
      </c>
      <c r="I5" s="20">
        <f>VLOOKUP(B5,RMS!B:D,3,FALSE)</f>
        <v>108183.77989572599</v>
      </c>
      <c r="J5" s="21">
        <f>VLOOKUP(B5,RMS!B:E,4,FALSE)</f>
        <v>85751.639799145298</v>
      </c>
      <c r="K5" s="22">
        <f t="shared" si="1"/>
        <v>-0.11409572599222884</v>
      </c>
      <c r="L5" s="22">
        <f t="shared" si="2"/>
        <v>-2.1699145290767774E-2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153913.91380000001</v>
      </c>
      <c r="F6" s="25">
        <f>VLOOKUP(C6,RA!B10:I40,8,0)</f>
        <v>46010.452499999999</v>
      </c>
      <c r="G6" s="16">
        <f t="shared" si="0"/>
        <v>107903.46130000001</v>
      </c>
      <c r="H6" s="27">
        <f>RA!J10</f>
        <v>29.893627784546702</v>
      </c>
      <c r="I6" s="20">
        <f>VLOOKUP(B6,RMS!B:D,3,FALSE)</f>
        <v>153916.265792716</v>
      </c>
      <c r="J6" s="21">
        <f>VLOOKUP(B6,RMS!B:E,4,FALSE)</f>
        <v>107903.460687497</v>
      </c>
      <c r="K6" s="22">
        <f>E6-I6</f>
        <v>-2.351992715994129</v>
      </c>
      <c r="L6" s="22">
        <f t="shared" si="2"/>
        <v>6.1250300495885313E-4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53308.559000000001</v>
      </c>
      <c r="F7" s="25">
        <f>VLOOKUP(C7,RA!B11:I41,8,0)</f>
        <v>11487.258599999999</v>
      </c>
      <c r="G7" s="16">
        <f t="shared" si="0"/>
        <v>41821.3004</v>
      </c>
      <c r="H7" s="27">
        <f>RA!J11</f>
        <v>21.548619612846799</v>
      </c>
      <c r="I7" s="20">
        <f>VLOOKUP(B7,RMS!B:D,3,FALSE)</f>
        <v>53308.586933824998</v>
      </c>
      <c r="J7" s="21">
        <f>VLOOKUP(B7,RMS!B:E,4,FALSE)</f>
        <v>41821.300429453098</v>
      </c>
      <c r="K7" s="22">
        <f t="shared" si="1"/>
        <v>-2.793382499658037E-2</v>
      </c>
      <c r="L7" s="22">
        <f t="shared" si="2"/>
        <v>-2.9453098250087351E-5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200993.25820000001</v>
      </c>
      <c r="F8" s="25">
        <f>VLOOKUP(C8,RA!B12:I42,8,0)</f>
        <v>40923.712</v>
      </c>
      <c r="G8" s="16">
        <f t="shared" si="0"/>
        <v>160069.54620000001</v>
      </c>
      <c r="H8" s="27">
        <f>RA!J12</f>
        <v>20.360738646904501</v>
      </c>
      <c r="I8" s="20">
        <f>VLOOKUP(B8,RMS!B:D,3,FALSE)</f>
        <v>200993.24552478601</v>
      </c>
      <c r="J8" s="21">
        <f>VLOOKUP(B8,RMS!B:E,4,FALSE)</f>
        <v>160069.54648547</v>
      </c>
      <c r="K8" s="22">
        <f t="shared" si="1"/>
        <v>1.2675214005867019E-2</v>
      </c>
      <c r="L8" s="22">
        <f t="shared" si="2"/>
        <v>-2.85469985101372E-4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310444.03480000002</v>
      </c>
      <c r="F9" s="25">
        <f>VLOOKUP(C9,RA!B13:I43,8,0)</f>
        <v>69346.527400000006</v>
      </c>
      <c r="G9" s="16">
        <f t="shared" si="0"/>
        <v>241097.5074</v>
      </c>
      <c r="H9" s="27">
        <f>RA!J13</f>
        <v>22.3378514728672</v>
      </c>
      <c r="I9" s="20">
        <f>VLOOKUP(B9,RMS!B:D,3,FALSE)</f>
        <v>310444.44690341898</v>
      </c>
      <c r="J9" s="21">
        <f>VLOOKUP(B9,RMS!B:E,4,FALSE)</f>
        <v>241097.505113675</v>
      </c>
      <c r="K9" s="22">
        <f t="shared" si="1"/>
        <v>-0.41210341895930469</v>
      </c>
      <c r="L9" s="22">
        <f t="shared" si="2"/>
        <v>2.2863250051159412E-3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100291.7262</v>
      </c>
      <c r="F10" s="25">
        <f>VLOOKUP(C10,RA!B14:I43,8,0)</f>
        <v>16414.1685</v>
      </c>
      <c r="G10" s="16">
        <f t="shared" si="0"/>
        <v>83877.557700000005</v>
      </c>
      <c r="H10" s="27">
        <f>RA!J14</f>
        <v>16.3664233550703</v>
      </c>
      <c r="I10" s="20">
        <f>VLOOKUP(B10,RMS!B:D,3,FALSE)</f>
        <v>100291.72912906</v>
      </c>
      <c r="J10" s="21">
        <f>VLOOKUP(B10,RMS!B:E,4,FALSE)</f>
        <v>83877.553888888899</v>
      </c>
      <c r="K10" s="22">
        <f t="shared" si="1"/>
        <v>-2.9290599923115224E-3</v>
      </c>
      <c r="L10" s="22">
        <f t="shared" si="2"/>
        <v>3.8111111061880365E-3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113300.378</v>
      </c>
      <c r="F11" s="25">
        <f>VLOOKUP(C11,RA!B15:I44,8,0)</f>
        <v>-6291.9621999999999</v>
      </c>
      <c r="G11" s="16">
        <f t="shared" si="0"/>
        <v>119592.34019999999</v>
      </c>
      <c r="H11" s="27">
        <f>RA!J15</f>
        <v>-5.5533461680066099</v>
      </c>
      <c r="I11" s="20">
        <f>VLOOKUP(B11,RMS!B:D,3,FALSE)</f>
        <v>113300.48397094</v>
      </c>
      <c r="J11" s="21">
        <f>VLOOKUP(B11,RMS!B:E,4,FALSE)</f>
        <v>119592.340652991</v>
      </c>
      <c r="K11" s="22">
        <f t="shared" si="1"/>
        <v>-0.1059709399996791</v>
      </c>
      <c r="L11" s="22">
        <f t="shared" si="2"/>
        <v>-4.5299100747797638E-4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1025185.1965</v>
      </c>
      <c r="F12" s="25">
        <f>VLOOKUP(C12,RA!B16:I45,8,0)</f>
        <v>-2945.9938000000002</v>
      </c>
      <c r="G12" s="16">
        <f t="shared" si="0"/>
        <v>1028131.1903</v>
      </c>
      <c r="H12" s="27">
        <f>RA!J16</f>
        <v>-0.28736210882264701</v>
      </c>
      <c r="I12" s="20">
        <f>VLOOKUP(B12,RMS!B:D,3,FALSE)</f>
        <v>1025184.32267499</v>
      </c>
      <c r="J12" s="21">
        <f>VLOOKUP(B12,RMS!B:E,4,FALSE)</f>
        <v>1028131.1908</v>
      </c>
      <c r="K12" s="22">
        <f t="shared" si="1"/>
        <v>0.87382500991225243</v>
      </c>
      <c r="L12" s="22">
        <f t="shared" si="2"/>
        <v>-4.9999996554106474E-4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895967.37250000006</v>
      </c>
      <c r="F13" s="25">
        <f>VLOOKUP(C13,RA!B17:I46,8,0)</f>
        <v>88291.8321</v>
      </c>
      <c r="G13" s="16">
        <f t="shared" si="0"/>
        <v>807675.54040000006</v>
      </c>
      <c r="H13" s="27">
        <f>RA!J17</f>
        <v>9.8543579610093506</v>
      </c>
      <c r="I13" s="20">
        <f>VLOOKUP(B13,RMS!B:D,3,FALSE)</f>
        <v>895967.00740170898</v>
      </c>
      <c r="J13" s="21">
        <f>VLOOKUP(B13,RMS!B:E,4,FALSE)</f>
        <v>807675.54034017096</v>
      </c>
      <c r="K13" s="22">
        <f t="shared" si="1"/>
        <v>0.36509829107671976</v>
      </c>
      <c r="L13" s="22">
        <f t="shared" si="2"/>
        <v>5.9829093515872955E-5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2069731.4198</v>
      </c>
      <c r="F14" s="25">
        <f>VLOOKUP(C14,RA!B18:I47,8,0)</f>
        <v>314454.36339999997</v>
      </c>
      <c r="G14" s="16">
        <f t="shared" si="0"/>
        <v>1755277.0564000001</v>
      </c>
      <c r="H14" s="27">
        <f>RA!J18</f>
        <v>15.1930033236093</v>
      </c>
      <c r="I14" s="20">
        <f>VLOOKUP(B14,RMS!B:D,3,FALSE)</f>
        <v>2069730.8636572601</v>
      </c>
      <c r="J14" s="21">
        <f>VLOOKUP(B14,RMS!B:E,4,FALSE)</f>
        <v>1755277.03497778</v>
      </c>
      <c r="K14" s="22">
        <f t="shared" si="1"/>
        <v>0.55614273995161057</v>
      </c>
      <c r="L14" s="22">
        <f t="shared" si="2"/>
        <v>2.1422220161184669E-2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495880.27480000001</v>
      </c>
      <c r="F15" s="25">
        <f>VLOOKUP(C15,RA!B19:I48,8,0)</f>
        <v>50815.061600000001</v>
      </c>
      <c r="G15" s="16">
        <f t="shared" si="0"/>
        <v>445065.2132</v>
      </c>
      <c r="H15" s="27">
        <f>RA!J19</f>
        <v>10.2474456400781</v>
      </c>
      <c r="I15" s="20">
        <f>VLOOKUP(B15,RMS!B:D,3,FALSE)</f>
        <v>495880.16437777801</v>
      </c>
      <c r="J15" s="21">
        <f>VLOOKUP(B15,RMS!B:E,4,FALSE)</f>
        <v>445065.21209401701</v>
      </c>
      <c r="K15" s="22">
        <f t="shared" si="1"/>
        <v>0.11042222200194374</v>
      </c>
      <c r="L15" s="22">
        <f t="shared" si="2"/>
        <v>1.1059829848818481E-3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1357186.6910999999</v>
      </c>
      <c r="F16" s="25">
        <f>VLOOKUP(C16,RA!B20:I49,8,0)</f>
        <v>187573.69039999999</v>
      </c>
      <c r="G16" s="16">
        <f t="shared" si="0"/>
        <v>1169613.0007</v>
      </c>
      <c r="H16" s="27">
        <f>RA!J20</f>
        <v>13.8207728995612</v>
      </c>
      <c r="I16" s="20">
        <f>VLOOKUP(B16,RMS!B:D,3,FALSE)</f>
        <v>1357186.7792612901</v>
      </c>
      <c r="J16" s="21">
        <f>VLOOKUP(B16,RMS!B:E,4,FALSE)</f>
        <v>1169613.0007</v>
      </c>
      <c r="K16" s="22">
        <f t="shared" si="1"/>
        <v>-8.8161290157586336E-2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409265.16979999997</v>
      </c>
      <c r="F17" s="25">
        <f>VLOOKUP(C17,RA!B21:I50,8,0)</f>
        <v>71949.906600000002</v>
      </c>
      <c r="G17" s="16">
        <f t="shared" si="0"/>
        <v>337315.26319999999</v>
      </c>
      <c r="H17" s="27">
        <f>RA!J21</f>
        <v>17.5802662697049</v>
      </c>
      <c r="I17" s="20">
        <f>VLOOKUP(B17,RMS!B:D,3,FALSE)</f>
        <v>409264.66775266599</v>
      </c>
      <c r="J17" s="21">
        <f>VLOOKUP(B17,RMS!B:E,4,FALSE)</f>
        <v>337315.26306700701</v>
      </c>
      <c r="K17" s="22">
        <f t="shared" si="1"/>
        <v>0.50204733398277313</v>
      </c>
      <c r="L17" s="22">
        <f t="shared" si="2"/>
        <v>1.3299298007041216E-4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1489512.7781</v>
      </c>
      <c r="F18" s="25">
        <f>VLOOKUP(C18,RA!B22:I51,8,0)</f>
        <v>102555.4232</v>
      </c>
      <c r="G18" s="16">
        <f t="shared" si="0"/>
        <v>1386957.3548999999</v>
      </c>
      <c r="H18" s="27">
        <f>RA!J22</f>
        <v>6.8851657204860102</v>
      </c>
      <c r="I18" s="20">
        <f>VLOOKUP(B18,RMS!B:D,3,FALSE)</f>
        <v>1489514.0410438899</v>
      </c>
      <c r="J18" s="21">
        <f>VLOOKUP(B18,RMS!B:E,4,FALSE)</f>
        <v>1386957.35636512</v>
      </c>
      <c r="K18" s="22">
        <f t="shared" si="1"/>
        <v>-1.2629438899457455</v>
      </c>
      <c r="L18" s="22">
        <f t="shared" si="2"/>
        <v>-1.4651201199740171E-3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2830724.4413000001</v>
      </c>
      <c r="F19" s="25">
        <f>VLOOKUP(C19,RA!B23:I52,8,0)</f>
        <v>309133.46710000001</v>
      </c>
      <c r="G19" s="16">
        <f t="shared" si="0"/>
        <v>2521590.9742000001</v>
      </c>
      <c r="H19" s="27">
        <f>RA!J23</f>
        <v>10.920648530452899</v>
      </c>
      <c r="I19" s="20">
        <f>VLOOKUP(B19,RMS!B:D,3,FALSE)</f>
        <v>2830725.7564641</v>
      </c>
      <c r="J19" s="21">
        <f>VLOOKUP(B19,RMS!B:E,4,FALSE)</f>
        <v>2521591.0024957298</v>
      </c>
      <c r="K19" s="22">
        <f t="shared" si="1"/>
        <v>-1.3151640999130905</v>
      </c>
      <c r="L19" s="22">
        <f t="shared" si="2"/>
        <v>-2.8295729774981737E-2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346348.80650000001</v>
      </c>
      <c r="F20" s="25">
        <f>VLOOKUP(C20,RA!B24:I53,8,0)</f>
        <v>42776.311300000001</v>
      </c>
      <c r="G20" s="16">
        <f t="shared" si="0"/>
        <v>303572.4952</v>
      </c>
      <c r="H20" s="27">
        <f>RA!J24</f>
        <v>12.3506449270816</v>
      </c>
      <c r="I20" s="20">
        <f>VLOOKUP(B20,RMS!B:D,3,FALSE)</f>
        <v>346348.928758664</v>
      </c>
      <c r="J20" s="21">
        <f>VLOOKUP(B20,RMS!B:E,4,FALSE)</f>
        <v>303572.49320392503</v>
      </c>
      <c r="K20" s="22">
        <f t="shared" si="1"/>
        <v>-0.12225866399239749</v>
      </c>
      <c r="L20" s="22">
        <f t="shared" si="2"/>
        <v>1.9960749777965248E-3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332808.1789</v>
      </c>
      <c r="F21" s="25">
        <f>VLOOKUP(C21,RA!B25:I54,8,0)</f>
        <v>23578.377199999999</v>
      </c>
      <c r="G21" s="16">
        <f t="shared" si="0"/>
        <v>309229.80170000001</v>
      </c>
      <c r="H21" s="27">
        <f>RA!J25</f>
        <v>7.08467480514794</v>
      </c>
      <c r="I21" s="20">
        <f>VLOOKUP(B21,RMS!B:D,3,FALSE)</f>
        <v>332808.20682275901</v>
      </c>
      <c r="J21" s="21">
        <f>VLOOKUP(B21,RMS!B:E,4,FALSE)</f>
        <v>309229.803475931</v>
      </c>
      <c r="K21" s="22">
        <f t="shared" si="1"/>
        <v>-2.7922759007196873E-2</v>
      </c>
      <c r="L21" s="22">
        <f t="shared" si="2"/>
        <v>-1.7759309848770499E-3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695095.27419999999</v>
      </c>
      <c r="F22" s="25">
        <f>VLOOKUP(C22,RA!B26:I55,8,0)</f>
        <v>114683.5276</v>
      </c>
      <c r="G22" s="16">
        <f t="shared" si="0"/>
        <v>580411.74659999995</v>
      </c>
      <c r="H22" s="27">
        <f>RA!J26</f>
        <v>16.498965229189899</v>
      </c>
      <c r="I22" s="20">
        <f>VLOOKUP(B22,RMS!B:D,3,FALSE)</f>
        <v>695094.86734607804</v>
      </c>
      <c r="J22" s="21">
        <f>VLOOKUP(B22,RMS!B:E,4,FALSE)</f>
        <v>580411.74320892</v>
      </c>
      <c r="K22" s="22">
        <f t="shared" si="1"/>
        <v>0.4068539219442755</v>
      </c>
      <c r="L22" s="22">
        <f t="shared" si="2"/>
        <v>3.3910799538716674E-3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275832.25309999997</v>
      </c>
      <c r="F23" s="25">
        <f>VLOOKUP(C23,RA!B27:I56,8,0)</f>
        <v>70962.068799999994</v>
      </c>
      <c r="G23" s="16">
        <f t="shared" si="0"/>
        <v>204870.18429999996</v>
      </c>
      <c r="H23" s="27">
        <f>RA!J27</f>
        <v>25.726530528057399</v>
      </c>
      <c r="I23" s="20">
        <f>VLOOKUP(B23,RMS!B:D,3,FALSE)</f>
        <v>275831.99466383801</v>
      </c>
      <c r="J23" s="21">
        <f>VLOOKUP(B23,RMS!B:E,4,FALSE)</f>
        <v>204870.172252441</v>
      </c>
      <c r="K23" s="22">
        <f t="shared" si="1"/>
        <v>0.25843616196652874</v>
      </c>
      <c r="L23" s="22">
        <f t="shared" si="2"/>
        <v>1.2047558964695781E-2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1014972.6525</v>
      </c>
      <c r="F24" s="25">
        <f>VLOOKUP(C24,RA!B28:I57,8,0)</f>
        <v>48608.984900000003</v>
      </c>
      <c r="G24" s="16">
        <f t="shared" si="0"/>
        <v>966363.66759999993</v>
      </c>
      <c r="H24" s="27">
        <f>RA!J28</f>
        <v>4.7891915885881504</v>
      </c>
      <c r="I24" s="20">
        <f>VLOOKUP(B24,RMS!B:D,3,FALSE)</f>
        <v>1014974.35123009</v>
      </c>
      <c r="J24" s="21">
        <f>VLOOKUP(B24,RMS!B:E,4,FALSE)</f>
        <v>966363.66801858402</v>
      </c>
      <c r="K24" s="22">
        <f t="shared" si="1"/>
        <v>-1.6987300900509581</v>
      </c>
      <c r="L24" s="22">
        <f t="shared" si="2"/>
        <v>-4.1858409531414509E-4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754326.31909999996</v>
      </c>
      <c r="F25" s="25">
        <f>VLOOKUP(C25,RA!B29:I58,8,0)</f>
        <v>118012.3778</v>
      </c>
      <c r="G25" s="16">
        <f t="shared" si="0"/>
        <v>636313.94129999995</v>
      </c>
      <c r="H25" s="27">
        <f>RA!J29</f>
        <v>15.6447382004121</v>
      </c>
      <c r="I25" s="20">
        <f>VLOOKUP(B25,RMS!B:D,3,FALSE)</f>
        <v>754326.35544867301</v>
      </c>
      <c r="J25" s="21">
        <f>VLOOKUP(B25,RMS!B:E,4,FALSE)</f>
        <v>636313.94041995599</v>
      </c>
      <c r="K25" s="22">
        <f t="shared" si="1"/>
        <v>-3.6348673049360514E-2</v>
      </c>
      <c r="L25" s="22">
        <f t="shared" si="2"/>
        <v>8.8004395365715027E-4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1177229.8322000001</v>
      </c>
      <c r="F26" s="25">
        <f>VLOOKUP(C26,RA!B30:I59,8,0)</f>
        <v>111898.6327</v>
      </c>
      <c r="G26" s="16">
        <f t="shared" si="0"/>
        <v>1065331.1995000001</v>
      </c>
      <c r="H26" s="27">
        <f>RA!J30</f>
        <v>9.5052494966836303</v>
      </c>
      <c r="I26" s="20">
        <f>VLOOKUP(B26,RMS!B:D,3,FALSE)</f>
        <v>1177229.9350194701</v>
      </c>
      <c r="J26" s="21">
        <f>VLOOKUP(B26,RMS!B:E,4,FALSE)</f>
        <v>1065331.1877168601</v>
      </c>
      <c r="K26" s="22">
        <f t="shared" si="1"/>
        <v>-0.10281946999020875</v>
      </c>
      <c r="L26" s="22">
        <f t="shared" si="2"/>
        <v>1.1783140012994409E-2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858125.09730000002</v>
      </c>
      <c r="F27" s="25">
        <f>VLOOKUP(C27,RA!B31:I60,8,0)</f>
        <v>61046.197999999997</v>
      </c>
      <c r="G27" s="16">
        <f t="shared" si="0"/>
        <v>797078.89930000005</v>
      </c>
      <c r="H27" s="27">
        <f>RA!J31</f>
        <v>7.1139042771357497</v>
      </c>
      <c r="I27" s="20">
        <f>VLOOKUP(B27,RMS!B:D,3,FALSE)</f>
        <v>858125.00938407099</v>
      </c>
      <c r="J27" s="21">
        <f>VLOOKUP(B27,RMS!B:E,4,FALSE)</f>
        <v>797078.90312566399</v>
      </c>
      <c r="K27" s="22">
        <f t="shared" si="1"/>
        <v>8.7915929034352303E-2</v>
      </c>
      <c r="L27" s="22">
        <f t="shared" si="2"/>
        <v>-3.8256639381870627E-3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122069.1139</v>
      </c>
      <c r="F28" s="25">
        <f>VLOOKUP(C28,RA!B32:I61,8,0)</f>
        <v>27813.0772</v>
      </c>
      <c r="G28" s="16">
        <f t="shared" si="0"/>
        <v>94256.036699999997</v>
      </c>
      <c r="H28" s="27">
        <f>RA!J32</f>
        <v>22.784696563608001</v>
      </c>
      <c r="I28" s="20">
        <f>VLOOKUP(B28,RMS!B:D,3,FALSE)</f>
        <v>122069.00140446999</v>
      </c>
      <c r="J28" s="21">
        <f>VLOOKUP(B28,RMS!B:E,4,FALSE)</f>
        <v>94256.052069559999</v>
      </c>
      <c r="K28" s="22">
        <f t="shared" si="1"/>
        <v>0.11249553000379819</v>
      </c>
      <c r="L28" s="22">
        <f t="shared" si="2"/>
        <v>-1.5369560002000071E-2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233317.4865</v>
      </c>
      <c r="F30" s="25">
        <f>VLOOKUP(C30,RA!B34:I64,8,0)</f>
        <v>29146.05</v>
      </c>
      <c r="G30" s="16">
        <f t="shared" si="0"/>
        <v>204171.43650000001</v>
      </c>
      <c r="H30" s="27">
        <f>RA!J34</f>
        <v>0</v>
      </c>
      <c r="I30" s="20">
        <f>VLOOKUP(B30,RMS!B:D,3,FALSE)</f>
        <v>233317.48620000001</v>
      </c>
      <c r="J30" s="21">
        <f>VLOOKUP(B30,RMS!B:E,4,FALSE)</f>
        <v>204171.43719999999</v>
      </c>
      <c r="K30" s="22">
        <f t="shared" si="1"/>
        <v>2.9999998514540493E-4</v>
      </c>
      <c r="L30" s="22">
        <f t="shared" si="2"/>
        <v>-6.99999975040555E-4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12.492012680755501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86865.86</v>
      </c>
      <c r="F32" s="25">
        <f>VLOOKUP(C32,RA!B34:I65,8,0)</f>
        <v>1917.14</v>
      </c>
      <c r="G32" s="16">
        <f t="shared" si="0"/>
        <v>84948.72</v>
      </c>
      <c r="H32" s="27">
        <f>RA!J34</f>
        <v>0</v>
      </c>
      <c r="I32" s="20">
        <f>VLOOKUP(B32,RMS!B:D,3,FALSE)</f>
        <v>86865.86</v>
      </c>
      <c r="J32" s="21">
        <f>VLOOKUP(B32,RMS!B:E,4,FALSE)</f>
        <v>84948.72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120105.19</v>
      </c>
      <c r="F33" s="25">
        <f>VLOOKUP(C33,RA!B34:I65,8,0)</f>
        <v>-23113.61</v>
      </c>
      <c r="G33" s="16">
        <f t="shared" si="0"/>
        <v>143218.79999999999</v>
      </c>
      <c r="H33" s="27">
        <f>RA!J34</f>
        <v>0</v>
      </c>
      <c r="I33" s="20">
        <f>VLOOKUP(B33,RMS!B:D,3,FALSE)</f>
        <v>120105.19</v>
      </c>
      <c r="J33" s="21">
        <f>VLOOKUP(B33,RMS!B:E,4,FALSE)</f>
        <v>143218.79999999999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77588.86</v>
      </c>
      <c r="F34" s="25">
        <f>VLOOKUP(C34,RA!B34:I66,8,0)</f>
        <v>-171.44</v>
      </c>
      <c r="G34" s="16">
        <f t="shared" si="0"/>
        <v>77760.3</v>
      </c>
      <c r="H34" s="27">
        <f>RA!J35</f>
        <v>12.492012680755501</v>
      </c>
      <c r="I34" s="20">
        <f>VLOOKUP(B34,RMS!B:D,3,FALSE)</f>
        <v>77588.86</v>
      </c>
      <c r="J34" s="21">
        <f>VLOOKUP(B34,RMS!B:E,4,FALSE)</f>
        <v>77760.3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131019.16</v>
      </c>
      <c r="F35" s="25">
        <f>VLOOKUP(C35,RA!B34:I67,8,0)</f>
        <v>-63130.81</v>
      </c>
      <c r="G35" s="16">
        <f t="shared" si="0"/>
        <v>194149.97</v>
      </c>
      <c r="H35" s="27">
        <f>RA!J34</f>
        <v>0</v>
      </c>
      <c r="I35" s="20">
        <f>VLOOKUP(B35,RMS!B:D,3,FALSE)</f>
        <v>131019.16</v>
      </c>
      <c r="J35" s="21">
        <f>VLOOKUP(B35,RMS!B:E,4,FALSE)</f>
        <v>194149.97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12.492012680755501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43735.896699999998</v>
      </c>
      <c r="F37" s="25">
        <f>VLOOKUP(C37,RA!B8:I68,8,0)</f>
        <v>3607.9567999999999</v>
      </c>
      <c r="G37" s="16">
        <f t="shared" si="0"/>
        <v>40127.939899999998</v>
      </c>
      <c r="H37" s="27">
        <f>RA!J35</f>
        <v>12.492012680755501</v>
      </c>
      <c r="I37" s="20">
        <f>VLOOKUP(B37,RMS!B:D,3,FALSE)</f>
        <v>43735.897435897401</v>
      </c>
      <c r="J37" s="21">
        <f>VLOOKUP(B37,RMS!B:E,4,FALSE)</f>
        <v>40127.940170940201</v>
      </c>
      <c r="K37" s="22">
        <f t="shared" si="1"/>
        <v>-7.3589740350143984E-4</v>
      </c>
      <c r="L37" s="22">
        <f t="shared" si="2"/>
        <v>-2.709402033360675E-4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262804.86690000002</v>
      </c>
      <c r="F38" s="25">
        <f>VLOOKUP(C38,RA!B8:I69,8,0)</f>
        <v>10731.5645</v>
      </c>
      <c r="G38" s="16">
        <f t="shared" si="0"/>
        <v>252073.30240000002</v>
      </c>
      <c r="H38" s="27">
        <f>RA!J36</f>
        <v>0</v>
      </c>
      <c r="I38" s="20">
        <f>VLOOKUP(B38,RMS!B:D,3,FALSE)</f>
        <v>262804.86251453002</v>
      </c>
      <c r="J38" s="21">
        <f>VLOOKUP(B38,RMS!B:E,4,FALSE)</f>
        <v>252073.30145555601</v>
      </c>
      <c r="K38" s="22">
        <f t="shared" si="1"/>
        <v>4.3854700052179396E-3</v>
      </c>
      <c r="L38" s="22">
        <f t="shared" si="2"/>
        <v>9.4444400747306645E-4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57175.28</v>
      </c>
      <c r="F39" s="25">
        <f>VLOOKUP(C39,RA!B9:I70,8,0)</f>
        <v>-19098.3</v>
      </c>
      <c r="G39" s="16">
        <f t="shared" si="0"/>
        <v>76273.58</v>
      </c>
      <c r="H39" s="27">
        <f>RA!J37</f>
        <v>2.2070120528364101</v>
      </c>
      <c r="I39" s="20">
        <f>VLOOKUP(B39,RMS!B:D,3,FALSE)</f>
        <v>57175.28</v>
      </c>
      <c r="J39" s="21">
        <f>VLOOKUP(B39,RMS!B:E,4,FALSE)</f>
        <v>76273.58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27719.68</v>
      </c>
      <c r="F40" s="25">
        <f>VLOOKUP(C40,RA!B10:I71,8,0)</f>
        <v>3661.12</v>
      </c>
      <c r="G40" s="16">
        <f t="shared" si="0"/>
        <v>24058.560000000001</v>
      </c>
      <c r="H40" s="27">
        <f>RA!J38</f>
        <v>-19.244472283004601</v>
      </c>
      <c r="I40" s="20">
        <f>VLOOKUP(B40,RMS!B:D,3,FALSE)</f>
        <v>27719.68</v>
      </c>
      <c r="J40" s="21">
        <f>VLOOKUP(B40,RMS!B:E,4,FALSE)</f>
        <v>24058.560000000001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-0.22095955527636299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5708.9211999999998</v>
      </c>
      <c r="F42" s="25">
        <f>VLOOKUP(C42,RA!B8:I72,8,0)</f>
        <v>438.17489999999998</v>
      </c>
      <c r="G42" s="16">
        <f t="shared" si="0"/>
        <v>5270.7462999999998</v>
      </c>
      <c r="H42" s="27">
        <f>RA!J39</f>
        <v>-0.22095955527636299</v>
      </c>
      <c r="I42" s="20">
        <f>VLOOKUP(B42,RMS!B:D,3,FALSE)</f>
        <v>5708.92141290371</v>
      </c>
      <c r="J42" s="21">
        <f>VLOOKUP(B42,RMS!B:E,4,FALSE)</f>
        <v>5270.7463278118103</v>
      </c>
      <c r="K42" s="22">
        <f t="shared" si="1"/>
        <v>-2.1290371023496846E-4</v>
      </c>
      <c r="L42" s="22">
        <f t="shared" si="2"/>
        <v>-2.7811810468847398E-5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18926582.515299998</v>
      </c>
      <c r="E7" s="53">
        <v>18831426.0757</v>
      </c>
      <c r="F7" s="54">
        <v>100.505306604064</v>
      </c>
      <c r="G7" s="53">
        <v>16263766.7316</v>
      </c>
      <c r="H7" s="54">
        <v>16.372687998077499</v>
      </c>
      <c r="I7" s="53">
        <v>2036595.2378</v>
      </c>
      <c r="J7" s="54">
        <v>10.7605017237192</v>
      </c>
      <c r="K7" s="53">
        <v>1873066.6196000001</v>
      </c>
      <c r="L7" s="54">
        <v>11.5168069642852</v>
      </c>
      <c r="M7" s="54">
        <v>8.7305286682714006E-2</v>
      </c>
      <c r="N7" s="53">
        <v>214632326.45230001</v>
      </c>
      <c r="O7" s="53">
        <v>4884390017.3908997</v>
      </c>
      <c r="P7" s="53">
        <v>1053829</v>
      </c>
      <c r="Q7" s="53">
        <v>1012565</v>
      </c>
      <c r="R7" s="54">
        <v>4.0751951726555804</v>
      </c>
      <c r="S7" s="53">
        <v>17.959823192662199</v>
      </c>
      <c r="T7" s="53">
        <v>18.3487727877223</v>
      </c>
      <c r="U7" s="55">
        <v>-2.16566494495892</v>
      </c>
    </row>
    <row r="8" spans="1:23" ht="12" thickBot="1">
      <c r="A8" s="73">
        <v>42593</v>
      </c>
      <c r="B8" s="69" t="s">
        <v>6</v>
      </c>
      <c r="C8" s="70"/>
      <c r="D8" s="56">
        <v>689844.90659999999</v>
      </c>
      <c r="E8" s="56">
        <v>697366.90079999994</v>
      </c>
      <c r="F8" s="57">
        <v>98.921372065211202</v>
      </c>
      <c r="G8" s="56">
        <v>539399.52410000004</v>
      </c>
      <c r="H8" s="57">
        <v>27.8912708999922</v>
      </c>
      <c r="I8" s="56">
        <v>151077.88099999999</v>
      </c>
      <c r="J8" s="57">
        <v>21.900267662279202</v>
      </c>
      <c r="K8" s="56">
        <v>128240.32460000001</v>
      </c>
      <c r="L8" s="57">
        <v>23.7746454845269</v>
      </c>
      <c r="M8" s="57">
        <v>0.178084050170909</v>
      </c>
      <c r="N8" s="56">
        <v>7336189.1452000001</v>
      </c>
      <c r="O8" s="56">
        <v>174903222.9271</v>
      </c>
      <c r="P8" s="56">
        <v>31835</v>
      </c>
      <c r="Q8" s="56">
        <v>32897</v>
      </c>
      <c r="R8" s="57">
        <v>-3.2282578958567698</v>
      </c>
      <c r="S8" s="56">
        <v>21.669386103345399</v>
      </c>
      <c r="T8" s="56">
        <v>22.733063169893899</v>
      </c>
      <c r="U8" s="58">
        <v>-4.9086626703481997</v>
      </c>
    </row>
    <row r="9" spans="1:23" ht="12" thickBot="1">
      <c r="A9" s="74"/>
      <c r="B9" s="69" t="s">
        <v>7</v>
      </c>
      <c r="C9" s="70"/>
      <c r="D9" s="56">
        <v>108183.6658</v>
      </c>
      <c r="E9" s="56">
        <v>145816.18719999999</v>
      </c>
      <c r="F9" s="57">
        <v>74.191808109490907</v>
      </c>
      <c r="G9" s="56">
        <v>107417.867</v>
      </c>
      <c r="H9" s="57">
        <v>0.71291566420696995</v>
      </c>
      <c r="I9" s="56">
        <v>22432.047699999999</v>
      </c>
      <c r="J9" s="57">
        <v>20.7351521453066</v>
      </c>
      <c r="K9" s="56">
        <v>23221.238300000001</v>
      </c>
      <c r="L9" s="57">
        <v>21.617668408924899</v>
      </c>
      <c r="M9" s="57">
        <v>-3.3985724180782002E-2</v>
      </c>
      <c r="N9" s="56">
        <v>1223151.5623000001</v>
      </c>
      <c r="O9" s="56">
        <v>25046893.024</v>
      </c>
      <c r="P9" s="56">
        <v>6793</v>
      </c>
      <c r="Q9" s="56">
        <v>7006</v>
      </c>
      <c r="R9" s="57">
        <v>-3.04025121324579</v>
      </c>
      <c r="S9" s="56">
        <v>15.925756779037201</v>
      </c>
      <c r="T9" s="56">
        <v>15.8039969169283</v>
      </c>
      <c r="U9" s="58">
        <v>0.76454678919351104</v>
      </c>
    </row>
    <row r="10" spans="1:23" ht="12" thickBot="1">
      <c r="A10" s="74"/>
      <c r="B10" s="69" t="s">
        <v>8</v>
      </c>
      <c r="C10" s="70"/>
      <c r="D10" s="56">
        <v>153913.91380000001</v>
      </c>
      <c r="E10" s="56">
        <v>176575.14619999999</v>
      </c>
      <c r="F10" s="57">
        <v>87.166238914318996</v>
      </c>
      <c r="G10" s="56">
        <v>157785.9718</v>
      </c>
      <c r="H10" s="57">
        <v>-2.4539938220287301</v>
      </c>
      <c r="I10" s="56">
        <v>46010.452499999999</v>
      </c>
      <c r="J10" s="57">
        <v>29.893627784546702</v>
      </c>
      <c r="K10" s="56">
        <v>44137.126799999998</v>
      </c>
      <c r="L10" s="57">
        <v>27.972782558861201</v>
      </c>
      <c r="M10" s="57">
        <v>4.2443308747500998E-2</v>
      </c>
      <c r="N10" s="56">
        <v>1633049.4276000001</v>
      </c>
      <c r="O10" s="56">
        <v>42690512.478100002</v>
      </c>
      <c r="P10" s="56">
        <v>106502</v>
      </c>
      <c r="Q10" s="56">
        <v>102912</v>
      </c>
      <c r="R10" s="57">
        <v>3.48841728855722</v>
      </c>
      <c r="S10" s="56">
        <v>1.4451739291280901</v>
      </c>
      <c r="T10" s="56">
        <v>1.4243104322139299</v>
      </c>
      <c r="U10" s="58">
        <v>1.4436668482352499</v>
      </c>
    </row>
    <row r="11" spans="1:23" ht="12" thickBot="1">
      <c r="A11" s="74"/>
      <c r="B11" s="69" t="s">
        <v>9</v>
      </c>
      <c r="C11" s="70"/>
      <c r="D11" s="56">
        <v>53308.559000000001</v>
      </c>
      <c r="E11" s="56">
        <v>48730.059600000001</v>
      </c>
      <c r="F11" s="57">
        <v>109.395636774473</v>
      </c>
      <c r="G11" s="56">
        <v>39328.114399999999</v>
      </c>
      <c r="H11" s="57">
        <v>35.548219926862302</v>
      </c>
      <c r="I11" s="56">
        <v>11487.258599999999</v>
      </c>
      <c r="J11" s="57">
        <v>21.548619612846799</v>
      </c>
      <c r="K11" s="56">
        <v>7935.9174000000003</v>
      </c>
      <c r="L11" s="57">
        <v>20.178738597241299</v>
      </c>
      <c r="M11" s="57">
        <v>0.44750228877130199</v>
      </c>
      <c r="N11" s="56">
        <v>552511.08219999995</v>
      </c>
      <c r="O11" s="56">
        <v>14669366.861300001</v>
      </c>
      <c r="P11" s="56">
        <v>2743</v>
      </c>
      <c r="Q11" s="56">
        <v>2921</v>
      </c>
      <c r="R11" s="57">
        <v>-6.0938034919548096</v>
      </c>
      <c r="S11" s="56">
        <v>19.4343999270871</v>
      </c>
      <c r="T11" s="56">
        <v>21.363726326600499</v>
      </c>
      <c r="U11" s="58">
        <v>-9.9273782918520297</v>
      </c>
    </row>
    <row r="12" spans="1:23" ht="12" thickBot="1">
      <c r="A12" s="74"/>
      <c r="B12" s="69" t="s">
        <v>10</v>
      </c>
      <c r="C12" s="70"/>
      <c r="D12" s="56">
        <v>200993.25820000001</v>
      </c>
      <c r="E12" s="56">
        <v>125849.0768</v>
      </c>
      <c r="F12" s="57">
        <v>159.70975974612799</v>
      </c>
      <c r="G12" s="56">
        <v>92591.956200000001</v>
      </c>
      <c r="H12" s="57">
        <v>117.07421081573401</v>
      </c>
      <c r="I12" s="56">
        <v>40923.712</v>
      </c>
      <c r="J12" s="57">
        <v>20.360738646904501</v>
      </c>
      <c r="K12" s="56">
        <v>12111.537</v>
      </c>
      <c r="L12" s="57">
        <v>13.0805498631424</v>
      </c>
      <c r="M12" s="57">
        <v>2.3789032721445702</v>
      </c>
      <c r="N12" s="56">
        <v>1771214.8961</v>
      </c>
      <c r="O12" s="56">
        <v>52425931.4586</v>
      </c>
      <c r="P12" s="56">
        <v>1915</v>
      </c>
      <c r="Q12" s="56">
        <v>2093</v>
      </c>
      <c r="R12" s="57">
        <v>-8.5045389393215505</v>
      </c>
      <c r="S12" s="56">
        <v>104.95731498694499</v>
      </c>
      <c r="T12" s="56">
        <v>89.720284472049698</v>
      </c>
      <c r="U12" s="58">
        <v>14.517359287240399</v>
      </c>
    </row>
    <row r="13" spans="1:23" ht="12" thickBot="1">
      <c r="A13" s="74"/>
      <c r="B13" s="69" t="s">
        <v>11</v>
      </c>
      <c r="C13" s="70"/>
      <c r="D13" s="56">
        <v>310444.03480000002</v>
      </c>
      <c r="E13" s="56">
        <v>281682.74699999997</v>
      </c>
      <c r="F13" s="57">
        <v>110.210525176396</v>
      </c>
      <c r="G13" s="56">
        <v>241483.02299999999</v>
      </c>
      <c r="H13" s="57">
        <v>28.557291913643098</v>
      </c>
      <c r="I13" s="56">
        <v>69346.527400000006</v>
      </c>
      <c r="J13" s="57">
        <v>22.3378514728672</v>
      </c>
      <c r="K13" s="56">
        <v>60588.080900000001</v>
      </c>
      <c r="L13" s="57">
        <v>25.089996036698601</v>
      </c>
      <c r="M13" s="57">
        <v>0.144557252348952</v>
      </c>
      <c r="N13" s="56">
        <v>3229311.7555</v>
      </c>
      <c r="O13" s="56">
        <v>74679278.593899995</v>
      </c>
      <c r="P13" s="56">
        <v>14283</v>
      </c>
      <c r="Q13" s="56">
        <v>15253</v>
      </c>
      <c r="R13" s="57">
        <v>-6.3594047072707003</v>
      </c>
      <c r="S13" s="56">
        <v>21.735212126303999</v>
      </c>
      <c r="T13" s="56">
        <v>21.804915701829199</v>
      </c>
      <c r="U13" s="58">
        <v>-0.32069425004966001</v>
      </c>
    </row>
    <row r="14" spans="1:23" ht="12" thickBot="1">
      <c r="A14" s="74"/>
      <c r="B14" s="69" t="s">
        <v>12</v>
      </c>
      <c r="C14" s="70"/>
      <c r="D14" s="56">
        <v>100291.7262</v>
      </c>
      <c r="E14" s="56">
        <v>124369.5239</v>
      </c>
      <c r="F14" s="57">
        <v>80.640114278028506</v>
      </c>
      <c r="G14" s="56">
        <v>118769.88009999999</v>
      </c>
      <c r="H14" s="57">
        <v>-15.5579460755892</v>
      </c>
      <c r="I14" s="56">
        <v>16414.1685</v>
      </c>
      <c r="J14" s="57">
        <v>16.3664233550703</v>
      </c>
      <c r="K14" s="56">
        <v>-6333.5123999999996</v>
      </c>
      <c r="L14" s="57">
        <v>-5.3325913898939801</v>
      </c>
      <c r="M14" s="57">
        <v>-3.5916375406480601</v>
      </c>
      <c r="N14" s="56">
        <v>1251208.5056</v>
      </c>
      <c r="O14" s="56">
        <v>33726603.480999999</v>
      </c>
      <c r="P14" s="56">
        <v>2327</v>
      </c>
      <c r="Q14" s="56">
        <v>2643</v>
      </c>
      <c r="R14" s="57">
        <v>-11.956110480514599</v>
      </c>
      <c r="S14" s="56">
        <v>43.099151783412097</v>
      </c>
      <c r="T14" s="56">
        <v>38.469022323117699</v>
      </c>
      <c r="U14" s="58">
        <v>10.742971192478301</v>
      </c>
    </row>
    <row r="15" spans="1:23" ht="12" thickBot="1">
      <c r="A15" s="74"/>
      <c r="B15" s="69" t="s">
        <v>13</v>
      </c>
      <c r="C15" s="70"/>
      <c r="D15" s="56">
        <v>113300.378</v>
      </c>
      <c r="E15" s="56">
        <v>105805.1807</v>
      </c>
      <c r="F15" s="57">
        <v>107.083960587196</v>
      </c>
      <c r="G15" s="56">
        <v>84558.725200000001</v>
      </c>
      <c r="H15" s="57">
        <v>33.990168054236499</v>
      </c>
      <c r="I15" s="56">
        <v>-6291.9621999999999</v>
      </c>
      <c r="J15" s="57">
        <v>-5.5533461680066099</v>
      </c>
      <c r="K15" s="56">
        <v>15248.591700000001</v>
      </c>
      <c r="L15" s="57">
        <v>18.033138110743401</v>
      </c>
      <c r="M15" s="57">
        <v>-1.41262579022298</v>
      </c>
      <c r="N15" s="56">
        <v>1275088.6040000001</v>
      </c>
      <c r="O15" s="56">
        <v>28649954.901099999</v>
      </c>
      <c r="P15" s="56">
        <v>6180</v>
      </c>
      <c r="Q15" s="56">
        <v>6562</v>
      </c>
      <c r="R15" s="57">
        <v>-5.8213959158793003</v>
      </c>
      <c r="S15" s="56">
        <v>18.333394498381899</v>
      </c>
      <c r="T15" s="56">
        <v>16.935382474855199</v>
      </c>
      <c r="U15" s="58">
        <v>7.6254946875770404</v>
      </c>
    </row>
    <row r="16" spans="1:23" ht="12" thickBot="1">
      <c r="A16" s="74"/>
      <c r="B16" s="69" t="s">
        <v>14</v>
      </c>
      <c r="C16" s="70"/>
      <c r="D16" s="56">
        <v>1025185.1965</v>
      </c>
      <c r="E16" s="56">
        <v>1038896.8963</v>
      </c>
      <c r="F16" s="57">
        <v>98.680167411334693</v>
      </c>
      <c r="G16" s="56">
        <v>832802.67799999996</v>
      </c>
      <c r="H16" s="57">
        <v>23.100612375792601</v>
      </c>
      <c r="I16" s="56">
        <v>-2945.9938000000002</v>
      </c>
      <c r="J16" s="57">
        <v>-0.28736210882264701</v>
      </c>
      <c r="K16" s="56">
        <v>54168.262900000002</v>
      </c>
      <c r="L16" s="57">
        <v>6.5043334190623296</v>
      </c>
      <c r="M16" s="57">
        <v>-1.05438597515004</v>
      </c>
      <c r="N16" s="56">
        <v>11716492.1885</v>
      </c>
      <c r="O16" s="56">
        <v>252099586.5528</v>
      </c>
      <c r="P16" s="56">
        <v>60380</v>
      </c>
      <c r="Q16" s="56">
        <v>56069</v>
      </c>
      <c r="R16" s="57">
        <v>7.6887406588310698</v>
      </c>
      <c r="S16" s="56">
        <v>16.9788869907254</v>
      </c>
      <c r="T16" s="56">
        <v>17.564049765467601</v>
      </c>
      <c r="U16" s="58">
        <v>-3.4464142146760599</v>
      </c>
    </row>
    <row r="17" spans="1:21" ht="12" thickBot="1">
      <c r="A17" s="74"/>
      <c r="B17" s="69" t="s">
        <v>15</v>
      </c>
      <c r="C17" s="70"/>
      <c r="D17" s="56">
        <v>895967.37250000006</v>
      </c>
      <c r="E17" s="56">
        <v>687321.62620000006</v>
      </c>
      <c r="F17" s="57">
        <v>130.35634822863699</v>
      </c>
      <c r="G17" s="56">
        <v>480752.0454</v>
      </c>
      <c r="H17" s="57">
        <v>86.367875305559807</v>
      </c>
      <c r="I17" s="56">
        <v>88291.8321</v>
      </c>
      <c r="J17" s="57">
        <v>9.8543579610093506</v>
      </c>
      <c r="K17" s="56">
        <v>51331.150099999999</v>
      </c>
      <c r="L17" s="57">
        <v>10.677260885555</v>
      </c>
      <c r="M17" s="57">
        <v>0.72004390955580799</v>
      </c>
      <c r="N17" s="56">
        <v>6927861.3894999996</v>
      </c>
      <c r="O17" s="56">
        <v>252784786.7538</v>
      </c>
      <c r="P17" s="56">
        <v>15219</v>
      </c>
      <c r="Q17" s="56">
        <v>15251</v>
      </c>
      <c r="R17" s="57">
        <v>-0.209822306733987</v>
      </c>
      <c r="S17" s="56">
        <v>58.871632334581797</v>
      </c>
      <c r="T17" s="56">
        <v>40.299442777522799</v>
      </c>
      <c r="U17" s="58">
        <v>31.5469247591246</v>
      </c>
    </row>
    <row r="18" spans="1:21" ht="12" thickBot="1">
      <c r="A18" s="74"/>
      <c r="B18" s="69" t="s">
        <v>16</v>
      </c>
      <c r="C18" s="70"/>
      <c r="D18" s="56">
        <v>2069731.4198</v>
      </c>
      <c r="E18" s="56">
        <v>2075668.2507</v>
      </c>
      <c r="F18" s="57">
        <v>99.713979779861404</v>
      </c>
      <c r="G18" s="56">
        <v>1814640.7577</v>
      </c>
      <c r="H18" s="57">
        <v>14.0573643029665</v>
      </c>
      <c r="I18" s="56">
        <v>314454.36339999997</v>
      </c>
      <c r="J18" s="57">
        <v>15.1930033236093</v>
      </c>
      <c r="K18" s="56">
        <v>249183.40590000001</v>
      </c>
      <c r="L18" s="57">
        <v>13.7318312091608</v>
      </c>
      <c r="M18" s="57">
        <v>0.26193942274869603</v>
      </c>
      <c r="N18" s="56">
        <v>24037882.585000001</v>
      </c>
      <c r="O18" s="56">
        <v>510967779.9041</v>
      </c>
      <c r="P18" s="56">
        <v>89277</v>
      </c>
      <c r="Q18" s="56">
        <v>88651</v>
      </c>
      <c r="R18" s="57">
        <v>0.70613980665756904</v>
      </c>
      <c r="S18" s="56">
        <v>23.183254587407699</v>
      </c>
      <c r="T18" s="56">
        <v>23.540226841208799</v>
      </c>
      <c r="U18" s="58">
        <v>-1.53978490144758</v>
      </c>
    </row>
    <row r="19" spans="1:21" ht="12" thickBot="1">
      <c r="A19" s="74"/>
      <c r="B19" s="69" t="s">
        <v>17</v>
      </c>
      <c r="C19" s="70"/>
      <c r="D19" s="56">
        <v>495880.27480000001</v>
      </c>
      <c r="E19" s="56">
        <v>498447.71409999998</v>
      </c>
      <c r="F19" s="57">
        <v>99.484913015473296</v>
      </c>
      <c r="G19" s="56">
        <v>446816.75380000001</v>
      </c>
      <c r="H19" s="57">
        <v>10.9806806890597</v>
      </c>
      <c r="I19" s="56">
        <v>50815.061600000001</v>
      </c>
      <c r="J19" s="57">
        <v>10.2474456400781</v>
      </c>
      <c r="K19" s="56">
        <v>41386.974800000004</v>
      </c>
      <c r="L19" s="57">
        <v>9.2626282358528709</v>
      </c>
      <c r="M19" s="57">
        <v>0.22780323629742599</v>
      </c>
      <c r="N19" s="56">
        <v>5690251.1065999996</v>
      </c>
      <c r="O19" s="56">
        <v>147784769.03909999</v>
      </c>
      <c r="P19" s="56">
        <v>9817</v>
      </c>
      <c r="Q19" s="56">
        <v>10204</v>
      </c>
      <c r="R19" s="57">
        <v>-3.7926303410427198</v>
      </c>
      <c r="S19" s="56">
        <v>50.512404482020997</v>
      </c>
      <c r="T19" s="56">
        <v>55.042560172481402</v>
      </c>
      <c r="U19" s="58">
        <v>-8.9684023893038507</v>
      </c>
    </row>
    <row r="20" spans="1:21" ht="12" thickBot="1">
      <c r="A20" s="74"/>
      <c r="B20" s="69" t="s">
        <v>18</v>
      </c>
      <c r="C20" s="70"/>
      <c r="D20" s="56">
        <v>1357186.6910999999</v>
      </c>
      <c r="E20" s="56">
        <v>1072699.6133000001</v>
      </c>
      <c r="F20" s="57">
        <v>126.520665643275</v>
      </c>
      <c r="G20" s="56">
        <v>955849.08270000003</v>
      </c>
      <c r="H20" s="57">
        <v>41.987549673253497</v>
      </c>
      <c r="I20" s="56">
        <v>187573.69039999999</v>
      </c>
      <c r="J20" s="57">
        <v>13.8207728995612</v>
      </c>
      <c r="K20" s="56">
        <v>85720.485400000005</v>
      </c>
      <c r="L20" s="57">
        <v>8.9679936876503703</v>
      </c>
      <c r="M20" s="57">
        <v>1.18820144945189</v>
      </c>
      <c r="N20" s="56">
        <v>13340723.9844</v>
      </c>
      <c r="O20" s="56">
        <v>280526747.1232</v>
      </c>
      <c r="P20" s="56">
        <v>47705</v>
      </c>
      <c r="Q20" s="56">
        <v>48963</v>
      </c>
      <c r="R20" s="57">
        <v>-2.5692870126421998</v>
      </c>
      <c r="S20" s="56">
        <v>28.449569040981</v>
      </c>
      <c r="T20" s="56">
        <v>32.249921757245303</v>
      </c>
      <c r="U20" s="58">
        <v>-13.358208381961401</v>
      </c>
    </row>
    <row r="21" spans="1:21" ht="12" thickBot="1">
      <c r="A21" s="74"/>
      <c r="B21" s="69" t="s">
        <v>19</v>
      </c>
      <c r="C21" s="70"/>
      <c r="D21" s="56">
        <v>409265.16979999997</v>
      </c>
      <c r="E21" s="56">
        <v>417269.45870000002</v>
      </c>
      <c r="F21" s="57">
        <v>98.081745804033403</v>
      </c>
      <c r="G21" s="56">
        <v>366531.1287</v>
      </c>
      <c r="H21" s="57">
        <v>11.6590482373401</v>
      </c>
      <c r="I21" s="56">
        <v>71949.906600000002</v>
      </c>
      <c r="J21" s="57">
        <v>17.5802662697049</v>
      </c>
      <c r="K21" s="56">
        <v>39232.314400000003</v>
      </c>
      <c r="L21" s="57">
        <v>10.703678713223599</v>
      </c>
      <c r="M21" s="57">
        <v>0.83394499407865696</v>
      </c>
      <c r="N21" s="56">
        <v>4778823.0257000001</v>
      </c>
      <c r="O21" s="56">
        <v>93559375.532100007</v>
      </c>
      <c r="P21" s="56">
        <v>34001</v>
      </c>
      <c r="Q21" s="56">
        <v>34456</v>
      </c>
      <c r="R21" s="57">
        <v>-1.3205247271883001</v>
      </c>
      <c r="S21" s="56">
        <v>12.0368568512691</v>
      </c>
      <c r="T21" s="56">
        <v>11.7559720019735</v>
      </c>
      <c r="U21" s="58">
        <v>2.3335398332491999</v>
      </c>
    </row>
    <row r="22" spans="1:21" ht="12" thickBot="1">
      <c r="A22" s="74"/>
      <c r="B22" s="69" t="s">
        <v>20</v>
      </c>
      <c r="C22" s="70"/>
      <c r="D22" s="56">
        <v>1489512.7781</v>
      </c>
      <c r="E22" s="56">
        <v>1572216.6568</v>
      </c>
      <c r="F22" s="57">
        <v>94.739664006083601</v>
      </c>
      <c r="G22" s="56">
        <v>1391684.5119</v>
      </c>
      <c r="H22" s="57">
        <v>7.0294858758210799</v>
      </c>
      <c r="I22" s="56">
        <v>102555.4232</v>
      </c>
      <c r="J22" s="57">
        <v>6.8851657204860102</v>
      </c>
      <c r="K22" s="56">
        <v>167123.72930000001</v>
      </c>
      <c r="L22" s="57">
        <v>12.008736741047301</v>
      </c>
      <c r="M22" s="57">
        <v>-0.38635031883530402</v>
      </c>
      <c r="N22" s="56">
        <v>16594902.7272</v>
      </c>
      <c r="O22" s="56">
        <v>328578834.8678</v>
      </c>
      <c r="P22" s="56">
        <v>86413</v>
      </c>
      <c r="Q22" s="56">
        <v>81005</v>
      </c>
      <c r="R22" s="57">
        <v>6.6761311030183199</v>
      </c>
      <c r="S22" s="56">
        <v>17.2371376772014</v>
      </c>
      <c r="T22" s="56">
        <v>17.185054525029301</v>
      </c>
      <c r="U22" s="58">
        <v>0.30215661757415002</v>
      </c>
    </row>
    <row r="23" spans="1:21" ht="12" thickBot="1">
      <c r="A23" s="74"/>
      <c r="B23" s="69" t="s">
        <v>21</v>
      </c>
      <c r="C23" s="70"/>
      <c r="D23" s="56">
        <v>2830724.4413000001</v>
      </c>
      <c r="E23" s="56">
        <v>2962045.9802999999</v>
      </c>
      <c r="F23" s="57">
        <v>95.566525979900604</v>
      </c>
      <c r="G23" s="56">
        <v>2507740.9523999998</v>
      </c>
      <c r="H23" s="57">
        <v>12.879459841770799</v>
      </c>
      <c r="I23" s="56">
        <v>309133.46710000001</v>
      </c>
      <c r="J23" s="57">
        <v>10.920648530452899</v>
      </c>
      <c r="K23" s="56">
        <v>281784.87939999998</v>
      </c>
      <c r="L23" s="57">
        <v>11.236602374353</v>
      </c>
      <c r="M23" s="57">
        <v>9.7054844668148996E-2</v>
      </c>
      <c r="N23" s="56">
        <v>32173626.580600001</v>
      </c>
      <c r="O23" s="56">
        <v>713203909.88209999</v>
      </c>
      <c r="P23" s="56">
        <v>85727</v>
      </c>
      <c r="Q23" s="56">
        <v>86432</v>
      </c>
      <c r="R23" s="57">
        <v>-0.81567012217696999</v>
      </c>
      <c r="S23" s="56">
        <v>33.020220482461802</v>
      </c>
      <c r="T23" s="56">
        <v>34.928450096029302</v>
      </c>
      <c r="U23" s="58">
        <v>-5.7789729616766596</v>
      </c>
    </row>
    <row r="24" spans="1:21" ht="12" thickBot="1">
      <c r="A24" s="74"/>
      <c r="B24" s="69" t="s">
        <v>22</v>
      </c>
      <c r="C24" s="70"/>
      <c r="D24" s="56">
        <v>346348.80650000001</v>
      </c>
      <c r="E24" s="56">
        <v>321589.81060000003</v>
      </c>
      <c r="F24" s="57">
        <v>107.69893668391001</v>
      </c>
      <c r="G24" s="56">
        <v>269303.06410000002</v>
      </c>
      <c r="H24" s="57">
        <v>28.6093077542521</v>
      </c>
      <c r="I24" s="56">
        <v>42776.311300000001</v>
      </c>
      <c r="J24" s="57">
        <v>12.3506449270816</v>
      </c>
      <c r="K24" s="56">
        <v>45381.197</v>
      </c>
      <c r="L24" s="57">
        <v>16.851348183379201</v>
      </c>
      <c r="M24" s="57">
        <v>-5.7400110005913003E-2</v>
      </c>
      <c r="N24" s="56">
        <v>3558760.0364000001</v>
      </c>
      <c r="O24" s="56">
        <v>68383246.193499997</v>
      </c>
      <c r="P24" s="56">
        <v>30244</v>
      </c>
      <c r="Q24" s="56">
        <v>27789</v>
      </c>
      <c r="R24" s="57">
        <v>8.8344308899204602</v>
      </c>
      <c r="S24" s="56">
        <v>11.451818757439501</v>
      </c>
      <c r="T24" s="56">
        <v>10.603615772427901</v>
      </c>
      <c r="U24" s="58">
        <v>7.4067098246776597</v>
      </c>
    </row>
    <row r="25" spans="1:21" ht="12" thickBot="1">
      <c r="A25" s="74"/>
      <c r="B25" s="69" t="s">
        <v>23</v>
      </c>
      <c r="C25" s="70"/>
      <c r="D25" s="56">
        <v>332808.1789</v>
      </c>
      <c r="E25" s="56">
        <v>324713.45439999999</v>
      </c>
      <c r="F25" s="57">
        <v>102.49288238301</v>
      </c>
      <c r="G25" s="56">
        <v>240978.4963</v>
      </c>
      <c r="H25" s="57">
        <v>38.107002911031103</v>
      </c>
      <c r="I25" s="56">
        <v>23578.377199999999</v>
      </c>
      <c r="J25" s="57">
        <v>7.08467480514794</v>
      </c>
      <c r="K25" s="56">
        <v>22042.045900000001</v>
      </c>
      <c r="L25" s="57">
        <v>9.1468932865110606</v>
      </c>
      <c r="M25" s="57">
        <v>6.9700031792420999E-2</v>
      </c>
      <c r="N25" s="56">
        <v>3564966.2644000002</v>
      </c>
      <c r="O25" s="56">
        <v>81475834.938700005</v>
      </c>
      <c r="P25" s="56">
        <v>21544</v>
      </c>
      <c r="Q25" s="56">
        <v>19957</v>
      </c>
      <c r="R25" s="57">
        <v>7.9520970085684297</v>
      </c>
      <c r="S25" s="56">
        <v>15.4478360053843</v>
      </c>
      <c r="T25" s="56">
        <v>15.156924317282201</v>
      </c>
      <c r="U25" s="58">
        <v>1.8831873150438501</v>
      </c>
    </row>
    <row r="26" spans="1:21" ht="12" thickBot="1">
      <c r="A26" s="74"/>
      <c r="B26" s="69" t="s">
        <v>24</v>
      </c>
      <c r="C26" s="70"/>
      <c r="D26" s="56">
        <v>695095.27419999999</v>
      </c>
      <c r="E26" s="56">
        <v>612175.32259999996</v>
      </c>
      <c r="F26" s="57">
        <v>113.54513136005301</v>
      </c>
      <c r="G26" s="56">
        <v>586075.56030000001</v>
      </c>
      <c r="H26" s="57">
        <v>18.601648197750301</v>
      </c>
      <c r="I26" s="56">
        <v>114683.5276</v>
      </c>
      <c r="J26" s="57">
        <v>16.498965229189899</v>
      </c>
      <c r="K26" s="56">
        <v>119892.29790000001</v>
      </c>
      <c r="L26" s="57">
        <v>20.456798751108099</v>
      </c>
      <c r="M26" s="57">
        <v>-4.3445412184397E-2</v>
      </c>
      <c r="N26" s="56">
        <v>7404384.4665999999</v>
      </c>
      <c r="O26" s="56">
        <v>161007894.51820001</v>
      </c>
      <c r="P26" s="56">
        <v>48205</v>
      </c>
      <c r="Q26" s="56">
        <v>41240</v>
      </c>
      <c r="R26" s="57">
        <v>16.888942774005798</v>
      </c>
      <c r="S26" s="56">
        <v>14.4195679742765</v>
      </c>
      <c r="T26" s="56">
        <v>13.3832899224054</v>
      </c>
      <c r="U26" s="58">
        <v>7.18660956916146</v>
      </c>
    </row>
    <row r="27" spans="1:21" ht="12" thickBot="1">
      <c r="A27" s="74"/>
      <c r="B27" s="69" t="s">
        <v>25</v>
      </c>
      <c r="C27" s="70"/>
      <c r="D27" s="56">
        <v>275832.25309999997</v>
      </c>
      <c r="E27" s="56">
        <v>341830.42739999999</v>
      </c>
      <c r="F27" s="57">
        <v>80.692715156462398</v>
      </c>
      <c r="G27" s="56">
        <v>255718.8205</v>
      </c>
      <c r="H27" s="57">
        <v>7.86544868331272</v>
      </c>
      <c r="I27" s="56">
        <v>70962.068799999994</v>
      </c>
      <c r="J27" s="57">
        <v>25.726530528057399</v>
      </c>
      <c r="K27" s="56">
        <v>70196.671000000002</v>
      </c>
      <c r="L27" s="57">
        <v>27.4507253172631</v>
      </c>
      <c r="M27" s="57">
        <v>1.0903619631762999E-2</v>
      </c>
      <c r="N27" s="56">
        <v>2976879.4604000002</v>
      </c>
      <c r="O27" s="56">
        <v>54555344.303000003</v>
      </c>
      <c r="P27" s="56">
        <v>33152</v>
      </c>
      <c r="Q27" s="56">
        <v>32091</v>
      </c>
      <c r="R27" s="57">
        <v>3.3062229285469402</v>
      </c>
      <c r="S27" s="56">
        <v>8.3202296422538602</v>
      </c>
      <c r="T27" s="56">
        <v>8.3514263438347207</v>
      </c>
      <c r="U27" s="58">
        <v>-0.37495000645688797</v>
      </c>
    </row>
    <row r="28" spans="1:21" ht="12" thickBot="1">
      <c r="A28" s="74"/>
      <c r="B28" s="69" t="s">
        <v>26</v>
      </c>
      <c r="C28" s="70"/>
      <c r="D28" s="56">
        <v>1014972.6525</v>
      </c>
      <c r="E28" s="56">
        <v>991430.85290000006</v>
      </c>
      <c r="F28" s="57">
        <v>102.37452763661101</v>
      </c>
      <c r="G28" s="56">
        <v>909454.6348</v>
      </c>
      <c r="H28" s="57">
        <v>11.602339870773701</v>
      </c>
      <c r="I28" s="56">
        <v>48608.984900000003</v>
      </c>
      <c r="J28" s="57">
        <v>4.7891915885881504</v>
      </c>
      <c r="K28" s="56">
        <v>48042.741399999999</v>
      </c>
      <c r="L28" s="57">
        <v>5.2825879996273999</v>
      </c>
      <c r="M28" s="57">
        <v>1.1786244570965001E-2</v>
      </c>
      <c r="N28" s="56">
        <v>11768374.1328</v>
      </c>
      <c r="O28" s="56">
        <v>231433385.59200001</v>
      </c>
      <c r="P28" s="56">
        <v>46065</v>
      </c>
      <c r="Q28" s="56">
        <v>44610</v>
      </c>
      <c r="R28" s="57">
        <v>3.2616005379959598</v>
      </c>
      <c r="S28" s="56">
        <v>22.033488603060899</v>
      </c>
      <c r="T28" s="56">
        <v>21.943223934095499</v>
      </c>
      <c r="U28" s="58">
        <v>0.40967034586096701</v>
      </c>
    </row>
    <row r="29" spans="1:21" ht="12" thickBot="1">
      <c r="A29" s="74"/>
      <c r="B29" s="69" t="s">
        <v>27</v>
      </c>
      <c r="C29" s="70"/>
      <c r="D29" s="56">
        <v>754326.31909999996</v>
      </c>
      <c r="E29" s="56">
        <v>758136.82810000004</v>
      </c>
      <c r="F29" s="57">
        <v>99.497385055208298</v>
      </c>
      <c r="G29" s="56">
        <v>601752.28899999999</v>
      </c>
      <c r="H29" s="57">
        <v>25.354956331541299</v>
      </c>
      <c r="I29" s="56">
        <v>118012.3778</v>
      </c>
      <c r="J29" s="57">
        <v>15.6447382004121</v>
      </c>
      <c r="K29" s="56">
        <v>96452.726500000004</v>
      </c>
      <c r="L29" s="57">
        <v>16.028643058472898</v>
      </c>
      <c r="M29" s="57">
        <v>0.22352557654241101</v>
      </c>
      <c r="N29" s="56">
        <v>8814684.2177000009</v>
      </c>
      <c r="O29" s="56">
        <v>168993436.29980001</v>
      </c>
      <c r="P29" s="56">
        <v>115321</v>
      </c>
      <c r="Q29" s="56">
        <v>110879</v>
      </c>
      <c r="R29" s="57">
        <v>4.0061688868045398</v>
      </c>
      <c r="S29" s="56">
        <v>6.54110109260239</v>
      </c>
      <c r="T29" s="56">
        <v>6.6106078472930001</v>
      </c>
      <c r="U29" s="58">
        <v>-1.06261550932482</v>
      </c>
    </row>
    <row r="30" spans="1:21" ht="12" thickBot="1">
      <c r="A30" s="74"/>
      <c r="B30" s="69" t="s">
        <v>28</v>
      </c>
      <c r="C30" s="70"/>
      <c r="D30" s="56">
        <v>1177229.8322000001</v>
      </c>
      <c r="E30" s="56">
        <v>1377817.0988</v>
      </c>
      <c r="F30" s="57">
        <v>85.441662266007597</v>
      </c>
      <c r="G30" s="56">
        <v>1152172.6832999999</v>
      </c>
      <c r="H30" s="57">
        <v>2.1747737351516299</v>
      </c>
      <c r="I30" s="56">
        <v>111898.6327</v>
      </c>
      <c r="J30" s="57">
        <v>9.5052494966836303</v>
      </c>
      <c r="K30" s="56">
        <v>150457.33739999999</v>
      </c>
      <c r="L30" s="57">
        <v>13.058575296982999</v>
      </c>
      <c r="M30" s="57">
        <v>-0.25627666530804899</v>
      </c>
      <c r="N30" s="56">
        <v>12505658.254000001</v>
      </c>
      <c r="O30" s="56">
        <v>265727658.67230001</v>
      </c>
      <c r="P30" s="56">
        <v>83813</v>
      </c>
      <c r="Q30" s="56">
        <v>73825</v>
      </c>
      <c r="R30" s="57">
        <v>13.5292922451744</v>
      </c>
      <c r="S30" s="56">
        <v>14.0459097299942</v>
      </c>
      <c r="T30" s="56">
        <v>13.665968575685699</v>
      </c>
      <c r="U30" s="58">
        <v>2.7049949886625702</v>
      </c>
    </row>
    <row r="31" spans="1:21" ht="12" thickBot="1">
      <c r="A31" s="74"/>
      <c r="B31" s="69" t="s">
        <v>29</v>
      </c>
      <c r="C31" s="70"/>
      <c r="D31" s="56">
        <v>858125.09730000002</v>
      </c>
      <c r="E31" s="56">
        <v>1002083.71</v>
      </c>
      <c r="F31" s="57">
        <v>85.634073155425298</v>
      </c>
      <c r="G31" s="56">
        <v>727340.65709999995</v>
      </c>
      <c r="H31" s="57">
        <v>17.981181022033699</v>
      </c>
      <c r="I31" s="56">
        <v>61046.197999999997</v>
      </c>
      <c r="J31" s="57">
        <v>7.1139042771357497</v>
      </c>
      <c r="K31" s="56">
        <v>45146.804400000001</v>
      </c>
      <c r="L31" s="57">
        <v>6.2071058395121304</v>
      </c>
      <c r="M31" s="57">
        <v>0.352170963400457</v>
      </c>
      <c r="N31" s="56">
        <v>12778083.420399999</v>
      </c>
      <c r="O31" s="56">
        <v>283889715.7191</v>
      </c>
      <c r="P31" s="56">
        <v>33603</v>
      </c>
      <c r="Q31" s="56">
        <v>31458</v>
      </c>
      <c r="R31" s="57">
        <v>6.8186152965859197</v>
      </c>
      <c r="S31" s="56">
        <v>25.537157316310999</v>
      </c>
      <c r="T31" s="56">
        <v>28.1218968847352</v>
      </c>
      <c r="U31" s="58">
        <v>-10.1214850831233</v>
      </c>
    </row>
    <row r="32" spans="1:21" ht="12" thickBot="1">
      <c r="A32" s="74"/>
      <c r="B32" s="69" t="s">
        <v>30</v>
      </c>
      <c r="C32" s="70"/>
      <c r="D32" s="56">
        <v>122069.1139</v>
      </c>
      <c r="E32" s="56">
        <v>132102.1697</v>
      </c>
      <c r="F32" s="57">
        <v>92.405078718400503</v>
      </c>
      <c r="G32" s="56">
        <v>118909.5027</v>
      </c>
      <c r="H32" s="57">
        <v>2.6571561803361501</v>
      </c>
      <c r="I32" s="56">
        <v>27813.0772</v>
      </c>
      <c r="J32" s="57">
        <v>22.784696563608001</v>
      </c>
      <c r="K32" s="56">
        <v>30200.369699999999</v>
      </c>
      <c r="L32" s="57">
        <v>25.3977764722415</v>
      </c>
      <c r="M32" s="57">
        <v>-7.9048452840629002E-2</v>
      </c>
      <c r="N32" s="56">
        <v>1385205.1154</v>
      </c>
      <c r="O32" s="56">
        <v>27847177.311799999</v>
      </c>
      <c r="P32" s="56">
        <v>22911</v>
      </c>
      <c r="Q32" s="56">
        <v>22562</v>
      </c>
      <c r="R32" s="57">
        <v>1.5468486836273301</v>
      </c>
      <c r="S32" s="56">
        <v>5.3279697045087504</v>
      </c>
      <c r="T32" s="56">
        <v>5.19532155394025</v>
      </c>
      <c r="U32" s="58">
        <v>2.4896566220383201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27.9419</v>
      </c>
      <c r="O33" s="56">
        <v>490.22190000000001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233317.4865</v>
      </c>
      <c r="E35" s="56">
        <v>219622.66380000001</v>
      </c>
      <c r="F35" s="57">
        <v>106.23561451402399</v>
      </c>
      <c r="G35" s="56">
        <v>180982.29569999999</v>
      </c>
      <c r="H35" s="57">
        <v>28.917298566458602</v>
      </c>
      <c r="I35" s="56">
        <v>29146.05</v>
      </c>
      <c r="J35" s="57">
        <v>12.492012680755501</v>
      </c>
      <c r="K35" s="56">
        <v>18963.930199999999</v>
      </c>
      <c r="L35" s="57">
        <v>10.478334428597901</v>
      </c>
      <c r="M35" s="57">
        <v>0.53692033732543498</v>
      </c>
      <c r="N35" s="56">
        <v>2299508.1028</v>
      </c>
      <c r="O35" s="56">
        <v>44717748.230300002</v>
      </c>
      <c r="P35" s="56">
        <v>16025</v>
      </c>
      <c r="Q35" s="56">
        <v>13099</v>
      </c>
      <c r="R35" s="57">
        <v>22.337583021604701</v>
      </c>
      <c r="S35" s="56">
        <v>14.5595935413417</v>
      </c>
      <c r="T35" s="56">
        <v>14.7710069699977</v>
      </c>
      <c r="U35" s="58">
        <v>-1.45205584246395</v>
      </c>
    </row>
    <row r="36" spans="1:21" ht="12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69" t="s">
        <v>64</v>
      </c>
      <c r="C37" s="70"/>
      <c r="D37" s="56">
        <v>86865.86</v>
      </c>
      <c r="E37" s="59"/>
      <c r="F37" s="59"/>
      <c r="G37" s="56">
        <v>60226.58</v>
      </c>
      <c r="H37" s="57">
        <v>44.231766107257002</v>
      </c>
      <c r="I37" s="56">
        <v>1917.14</v>
      </c>
      <c r="J37" s="57">
        <v>2.2070120528364101</v>
      </c>
      <c r="K37" s="56">
        <v>2418.8200000000002</v>
      </c>
      <c r="L37" s="57">
        <v>4.0162001561436798</v>
      </c>
      <c r="M37" s="57">
        <v>-0.207406917422545</v>
      </c>
      <c r="N37" s="56">
        <v>1522781.75</v>
      </c>
      <c r="O37" s="56">
        <v>36674818.020000003</v>
      </c>
      <c r="P37" s="56">
        <v>84</v>
      </c>
      <c r="Q37" s="56">
        <v>52</v>
      </c>
      <c r="R37" s="57">
        <v>61.538461538461497</v>
      </c>
      <c r="S37" s="56">
        <v>1034.11738095238</v>
      </c>
      <c r="T37" s="56">
        <v>1572.7486538461501</v>
      </c>
      <c r="U37" s="58">
        <v>-52.086086436117597</v>
      </c>
    </row>
    <row r="38" spans="1:21" ht="12" thickBot="1">
      <c r="A38" s="74"/>
      <c r="B38" s="69" t="s">
        <v>35</v>
      </c>
      <c r="C38" s="70"/>
      <c r="D38" s="56">
        <v>120105.19</v>
      </c>
      <c r="E38" s="59"/>
      <c r="F38" s="59"/>
      <c r="G38" s="56">
        <v>146982.97</v>
      </c>
      <c r="H38" s="57">
        <v>-18.286322558320901</v>
      </c>
      <c r="I38" s="56">
        <v>-23113.61</v>
      </c>
      <c r="J38" s="57">
        <v>-19.244472283004601</v>
      </c>
      <c r="K38" s="56">
        <v>-14987.19</v>
      </c>
      <c r="L38" s="57">
        <v>-10.1965486205647</v>
      </c>
      <c r="M38" s="57">
        <v>0.54222439296492497</v>
      </c>
      <c r="N38" s="56">
        <v>1769421.06</v>
      </c>
      <c r="O38" s="56">
        <v>90230518.579999998</v>
      </c>
      <c r="P38" s="56">
        <v>66</v>
      </c>
      <c r="Q38" s="56">
        <v>61</v>
      </c>
      <c r="R38" s="57">
        <v>8.1967213114754198</v>
      </c>
      <c r="S38" s="56">
        <v>1819.77560606061</v>
      </c>
      <c r="T38" s="56">
        <v>1774.9065573770499</v>
      </c>
      <c r="U38" s="58">
        <v>2.4656363418722802</v>
      </c>
    </row>
    <row r="39" spans="1:21" ht="12" thickBot="1">
      <c r="A39" s="74"/>
      <c r="B39" s="69" t="s">
        <v>36</v>
      </c>
      <c r="C39" s="70"/>
      <c r="D39" s="56">
        <v>77588.86</v>
      </c>
      <c r="E39" s="59"/>
      <c r="F39" s="59"/>
      <c r="G39" s="56">
        <v>76459.02</v>
      </c>
      <c r="H39" s="57">
        <v>1.4777066198337301</v>
      </c>
      <c r="I39" s="56">
        <v>-171.44</v>
      </c>
      <c r="J39" s="57">
        <v>-0.22095955527636299</v>
      </c>
      <c r="K39" s="56">
        <v>-8558.09</v>
      </c>
      <c r="L39" s="57">
        <v>-11.1930417104483</v>
      </c>
      <c r="M39" s="57">
        <v>-0.97996749274662898</v>
      </c>
      <c r="N39" s="56">
        <v>2458515.42</v>
      </c>
      <c r="O39" s="56">
        <v>86852339.950000003</v>
      </c>
      <c r="P39" s="56">
        <v>26</v>
      </c>
      <c r="Q39" s="56">
        <v>34</v>
      </c>
      <c r="R39" s="57">
        <v>-23.529411764705898</v>
      </c>
      <c r="S39" s="56">
        <v>2984.1869230769198</v>
      </c>
      <c r="T39" s="56">
        <v>2395.9523529411799</v>
      </c>
      <c r="U39" s="58">
        <v>19.7117199859998</v>
      </c>
    </row>
    <row r="40" spans="1:21" ht="12" thickBot="1">
      <c r="A40" s="74"/>
      <c r="B40" s="69" t="s">
        <v>37</v>
      </c>
      <c r="C40" s="70"/>
      <c r="D40" s="56">
        <v>131019.16</v>
      </c>
      <c r="E40" s="59"/>
      <c r="F40" s="59"/>
      <c r="G40" s="56">
        <v>140480.45000000001</v>
      </c>
      <c r="H40" s="57">
        <v>-6.7349513757964301</v>
      </c>
      <c r="I40" s="56">
        <v>-63130.81</v>
      </c>
      <c r="J40" s="57">
        <v>-48.184410585444198</v>
      </c>
      <c r="K40" s="56">
        <v>-31476.49</v>
      </c>
      <c r="L40" s="57">
        <v>-22.406313476359198</v>
      </c>
      <c r="M40" s="57">
        <v>1.00564961340988</v>
      </c>
      <c r="N40" s="56">
        <v>2056692.66</v>
      </c>
      <c r="O40" s="56">
        <v>63541931.659999996</v>
      </c>
      <c r="P40" s="56">
        <v>80</v>
      </c>
      <c r="Q40" s="56">
        <v>88</v>
      </c>
      <c r="R40" s="57">
        <v>-9.0909090909090899</v>
      </c>
      <c r="S40" s="56">
        <v>1637.7394999999999</v>
      </c>
      <c r="T40" s="56">
        <v>1453.86681818182</v>
      </c>
      <c r="U40" s="58">
        <v>11.2272239765959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0.11</v>
      </c>
      <c r="O41" s="56">
        <v>1380.96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69" t="s">
        <v>32</v>
      </c>
      <c r="C42" s="70"/>
      <c r="D42" s="56">
        <v>43735.896699999998</v>
      </c>
      <c r="E42" s="59"/>
      <c r="F42" s="59"/>
      <c r="G42" s="56">
        <v>141947.86350000001</v>
      </c>
      <c r="H42" s="57">
        <v>-69.188760139387398</v>
      </c>
      <c r="I42" s="56">
        <v>3607.9567999999999</v>
      </c>
      <c r="J42" s="57">
        <v>8.2494176917150099</v>
      </c>
      <c r="K42" s="56">
        <v>7894.2380999999996</v>
      </c>
      <c r="L42" s="57">
        <v>5.5613645076102198</v>
      </c>
      <c r="M42" s="57">
        <v>-0.54296326582802201</v>
      </c>
      <c r="N42" s="56">
        <v>399291.45110000001</v>
      </c>
      <c r="O42" s="56">
        <v>16685773.918400001</v>
      </c>
      <c r="P42" s="56">
        <v>83</v>
      </c>
      <c r="Q42" s="56">
        <v>69</v>
      </c>
      <c r="R42" s="57">
        <v>20.289855072463801</v>
      </c>
      <c r="S42" s="56">
        <v>526.93851445783105</v>
      </c>
      <c r="T42" s="56">
        <v>348.49498115941998</v>
      </c>
      <c r="U42" s="58">
        <v>33.864203963533001</v>
      </c>
    </row>
    <row r="43" spans="1:21" ht="12" thickBot="1">
      <c r="A43" s="74"/>
      <c r="B43" s="69" t="s">
        <v>33</v>
      </c>
      <c r="C43" s="70"/>
      <c r="D43" s="56">
        <v>262804.86690000002</v>
      </c>
      <c r="E43" s="56">
        <v>719162.71880000003</v>
      </c>
      <c r="F43" s="57">
        <v>36.543171667535603</v>
      </c>
      <c r="G43" s="56">
        <v>331089.24329999997</v>
      </c>
      <c r="H43" s="57">
        <v>-20.624160337980999</v>
      </c>
      <c r="I43" s="56">
        <v>10731.5645</v>
      </c>
      <c r="J43" s="57">
        <v>4.0834725119772903</v>
      </c>
      <c r="K43" s="56">
        <v>15527.838</v>
      </c>
      <c r="L43" s="57">
        <v>4.6899252434879699</v>
      </c>
      <c r="M43" s="57">
        <v>-0.30888224748352</v>
      </c>
      <c r="N43" s="56">
        <v>4241478.3022999996</v>
      </c>
      <c r="O43" s="56">
        <v>108820504.1952</v>
      </c>
      <c r="P43" s="56">
        <v>1395</v>
      </c>
      <c r="Q43" s="56">
        <v>1320</v>
      </c>
      <c r="R43" s="57">
        <v>5.6818181818181897</v>
      </c>
      <c r="S43" s="56">
        <v>188.39058559139801</v>
      </c>
      <c r="T43" s="56">
        <v>186.13341469696999</v>
      </c>
      <c r="U43" s="58">
        <v>1.1981335942783</v>
      </c>
    </row>
    <row r="44" spans="1:21" ht="12" thickBot="1">
      <c r="A44" s="74"/>
      <c r="B44" s="69" t="s">
        <v>38</v>
      </c>
      <c r="C44" s="70"/>
      <c r="D44" s="56">
        <v>57175.28</v>
      </c>
      <c r="E44" s="59"/>
      <c r="F44" s="59"/>
      <c r="G44" s="56">
        <v>66721.56</v>
      </c>
      <c r="H44" s="57">
        <v>-14.3076390899733</v>
      </c>
      <c r="I44" s="56">
        <v>-19098.3</v>
      </c>
      <c r="J44" s="57">
        <v>-33.403072096892203</v>
      </c>
      <c r="K44" s="56">
        <v>-8436.93</v>
      </c>
      <c r="L44" s="57">
        <v>-12.644983120898299</v>
      </c>
      <c r="M44" s="57">
        <v>1.2636551447031099</v>
      </c>
      <c r="N44" s="56">
        <v>977308.33</v>
      </c>
      <c r="O44" s="56">
        <v>42559917.700000003</v>
      </c>
      <c r="P44" s="56">
        <v>60</v>
      </c>
      <c r="Q44" s="56">
        <v>77</v>
      </c>
      <c r="R44" s="57">
        <v>-22.0779220779221</v>
      </c>
      <c r="S44" s="56">
        <v>952.921333333333</v>
      </c>
      <c r="T44" s="56">
        <v>1311.8220779220801</v>
      </c>
      <c r="U44" s="58">
        <v>-37.663208077554998</v>
      </c>
    </row>
    <row r="45" spans="1:21" ht="12" thickBot="1">
      <c r="A45" s="74"/>
      <c r="B45" s="69" t="s">
        <v>39</v>
      </c>
      <c r="C45" s="70"/>
      <c r="D45" s="56">
        <v>27719.68</v>
      </c>
      <c r="E45" s="59"/>
      <c r="F45" s="59"/>
      <c r="G45" s="56">
        <v>41711.11</v>
      </c>
      <c r="H45" s="57">
        <v>-33.543652997966298</v>
      </c>
      <c r="I45" s="56">
        <v>3661.12</v>
      </c>
      <c r="J45" s="57">
        <v>13.2076560768378</v>
      </c>
      <c r="K45" s="56">
        <v>5792.75</v>
      </c>
      <c r="L45" s="57">
        <v>13.8877867311611</v>
      </c>
      <c r="M45" s="57">
        <v>-0.36798239178283199</v>
      </c>
      <c r="N45" s="56">
        <v>497470.36</v>
      </c>
      <c r="O45" s="56">
        <v>18340391.02</v>
      </c>
      <c r="P45" s="56">
        <v>26</v>
      </c>
      <c r="Q45" s="56">
        <v>25</v>
      </c>
      <c r="R45" s="57">
        <v>4</v>
      </c>
      <c r="S45" s="56">
        <v>1066.14153846154</v>
      </c>
      <c r="T45" s="56">
        <v>1115.7947999999999</v>
      </c>
      <c r="U45" s="58">
        <v>-4.6572860869966703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-2123.3330999999998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5708.9211999999998</v>
      </c>
      <c r="E47" s="62"/>
      <c r="F47" s="62"/>
      <c r="G47" s="61">
        <v>37306.958599999998</v>
      </c>
      <c r="H47" s="63">
        <v>-84.697436043473104</v>
      </c>
      <c r="I47" s="61">
        <v>438.17489999999998</v>
      </c>
      <c r="J47" s="63">
        <v>7.6752662131682596</v>
      </c>
      <c r="K47" s="61">
        <v>3035.0455999999999</v>
      </c>
      <c r="L47" s="63">
        <v>8.1353337658567497</v>
      </c>
      <c r="M47" s="63">
        <v>-0.85562823174716096</v>
      </c>
      <c r="N47" s="61">
        <v>120543.466</v>
      </c>
      <c r="O47" s="61">
        <v>5920592.9879000001</v>
      </c>
      <c r="P47" s="61">
        <v>9</v>
      </c>
      <c r="Q47" s="61">
        <v>11</v>
      </c>
      <c r="R47" s="63">
        <v>-18.181818181818201</v>
      </c>
      <c r="S47" s="61">
        <v>634.32457777777802</v>
      </c>
      <c r="T47" s="61">
        <v>385.32465454545502</v>
      </c>
      <c r="U47" s="64">
        <v>39.254339490461199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84517</v>
      </c>
      <c r="D2" s="37">
        <v>689845.633036752</v>
      </c>
      <c r="E2" s="37">
        <v>538767.03597350395</v>
      </c>
      <c r="F2" s="37">
        <v>113337.64834529901</v>
      </c>
      <c r="G2" s="37">
        <v>538767.03597350395</v>
      </c>
      <c r="H2" s="37">
        <v>0.173802843424891</v>
      </c>
    </row>
    <row r="3" spans="1:8">
      <c r="A3" s="37">
        <v>2</v>
      </c>
      <c r="B3" s="37">
        <v>13</v>
      </c>
      <c r="C3" s="37">
        <v>12650</v>
      </c>
      <c r="D3" s="37">
        <v>108183.77989572599</v>
      </c>
      <c r="E3" s="37">
        <v>85751.639799145298</v>
      </c>
      <c r="F3" s="37">
        <v>22183.336677777799</v>
      </c>
      <c r="G3" s="37">
        <v>85751.639799145298</v>
      </c>
      <c r="H3" s="37">
        <v>0.20552500590501999</v>
      </c>
    </row>
    <row r="4" spans="1:8">
      <c r="A4" s="37">
        <v>3</v>
      </c>
      <c r="B4" s="37">
        <v>14</v>
      </c>
      <c r="C4" s="37">
        <v>122482</v>
      </c>
      <c r="D4" s="37">
        <v>153916.265792716</v>
      </c>
      <c r="E4" s="37">
        <v>107903.460687497</v>
      </c>
      <c r="F4" s="37">
        <v>40734.3008317149</v>
      </c>
      <c r="G4" s="37">
        <v>107903.460687497</v>
      </c>
      <c r="H4" s="37">
        <v>0.27405082272077802</v>
      </c>
    </row>
    <row r="5" spans="1:8">
      <c r="A5" s="37">
        <v>4</v>
      </c>
      <c r="B5" s="37">
        <v>15</v>
      </c>
      <c r="C5" s="37">
        <v>3476</v>
      </c>
      <c r="D5" s="37">
        <v>53308.586933824998</v>
      </c>
      <c r="E5" s="37">
        <v>41821.300429453098</v>
      </c>
      <c r="F5" s="37">
        <v>7090.0215471068796</v>
      </c>
      <c r="G5" s="37">
        <v>41821.300429453098</v>
      </c>
      <c r="H5" s="37">
        <v>0.144956653400304</v>
      </c>
    </row>
    <row r="6" spans="1:8">
      <c r="A6" s="37">
        <v>5</v>
      </c>
      <c r="B6" s="37">
        <v>16</v>
      </c>
      <c r="C6" s="37">
        <v>3071</v>
      </c>
      <c r="D6" s="37">
        <v>200993.24552478601</v>
      </c>
      <c r="E6" s="37">
        <v>160069.54648547</v>
      </c>
      <c r="F6" s="37">
        <v>18988.587928205099</v>
      </c>
      <c r="G6" s="37">
        <v>160069.54648547</v>
      </c>
      <c r="H6" s="37">
        <v>0.106047055557588</v>
      </c>
    </row>
    <row r="7" spans="1:8">
      <c r="A7" s="37">
        <v>6</v>
      </c>
      <c r="B7" s="37">
        <v>17</v>
      </c>
      <c r="C7" s="37">
        <v>27826</v>
      </c>
      <c r="D7" s="37">
        <v>310444.44690341898</v>
      </c>
      <c r="E7" s="37">
        <v>241097.505113675</v>
      </c>
      <c r="F7" s="37">
        <v>46133.4887982906</v>
      </c>
      <c r="G7" s="37">
        <v>241097.505113675</v>
      </c>
      <c r="H7" s="37">
        <v>0.160614591656603</v>
      </c>
    </row>
    <row r="8" spans="1:8">
      <c r="A8" s="37">
        <v>7</v>
      </c>
      <c r="B8" s="37">
        <v>18</v>
      </c>
      <c r="C8" s="37">
        <v>45339</v>
      </c>
      <c r="D8" s="37">
        <v>100291.72912906</v>
      </c>
      <c r="E8" s="37">
        <v>83877.553888888899</v>
      </c>
      <c r="F8" s="37">
        <v>15673.910282905999</v>
      </c>
      <c r="G8" s="37">
        <v>83877.553888888899</v>
      </c>
      <c r="H8" s="37">
        <v>0.15744530141573501</v>
      </c>
    </row>
    <row r="9" spans="1:8">
      <c r="A9" s="37">
        <v>8</v>
      </c>
      <c r="B9" s="37">
        <v>19</v>
      </c>
      <c r="C9" s="37">
        <v>22136</v>
      </c>
      <c r="D9" s="37">
        <v>113300.48397094</v>
      </c>
      <c r="E9" s="37">
        <v>119592.340652991</v>
      </c>
      <c r="F9" s="37">
        <v>-12665.369502564099</v>
      </c>
      <c r="G9" s="37">
        <v>119592.340652991</v>
      </c>
      <c r="H9" s="37">
        <v>-0.118448782064033</v>
      </c>
    </row>
    <row r="10" spans="1:8">
      <c r="A10" s="37">
        <v>9</v>
      </c>
      <c r="B10" s="37">
        <v>21</v>
      </c>
      <c r="C10" s="37">
        <v>281465</v>
      </c>
      <c r="D10" s="37">
        <v>1025184.32267499</v>
      </c>
      <c r="E10" s="37">
        <v>1028131.1908</v>
      </c>
      <c r="F10" s="37">
        <v>-17418.188751282101</v>
      </c>
      <c r="G10" s="37">
        <v>1028131.1908</v>
      </c>
      <c r="H10" s="37">
        <v>-1.7233565528468799E-2</v>
      </c>
    </row>
    <row r="11" spans="1:8">
      <c r="A11" s="37">
        <v>10</v>
      </c>
      <c r="B11" s="37">
        <v>22</v>
      </c>
      <c r="C11" s="37">
        <v>127458.10400000001</v>
      </c>
      <c r="D11" s="37">
        <v>895967.00740170898</v>
      </c>
      <c r="E11" s="37">
        <v>807675.54034017096</v>
      </c>
      <c r="F11" s="37">
        <v>43217.364497435898</v>
      </c>
      <c r="G11" s="37">
        <v>807675.54034017096</v>
      </c>
      <c r="H11" s="37">
        <v>5.0790603907649202E-2</v>
      </c>
    </row>
    <row r="12" spans="1:8">
      <c r="A12" s="37">
        <v>11</v>
      </c>
      <c r="B12" s="37">
        <v>23</v>
      </c>
      <c r="C12" s="37">
        <v>248879.82500000001</v>
      </c>
      <c r="D12" s="37">
        <v>2069730.8636572601</v>
      </c>
      <c r="E12" s="37">
        <v>1755277.03497778</v>
      </c>
      <c r="F12" s="37">
        <v>221533.259192308</v>
      </c>
      <c r="G12" s="37">
        <v>1755277.03497778</v>
      </c>
      <c r="H12" s="37">
        <v>0.112066018598569</v>
      </c>
    </row>
    <row r="13" spans="1:8">
      <c r="A13" s="37">
        <v>12</v>
      </c>
      <c r="B13" s="37">
        <v>24</v>
      </c>
      <c r="C13" s="37">
        <v>16739</v>
      </c>
      <c r="D13" s="37">
        <v>495880.16437777801</v>
      </c>
      <c r="E13" s="37">
        <v>445065.21209401701</v>
      </c>
      <c r="F13" s="37">
        <v>29274.439463247902</v>
      </c>
      <c r="G13" s="37">
        <v>445065.21209401701</v>
      </c>
      <c r="H13" s="37">
        <v>6.1716197174618202E-2</v>
      </c>
    </row>
    <row r="14" spans="1:8">
      <c r="A14" s="37">
        <v>13</v>
      </c>
      <c r="B14" s="37">
        <v>25</v>
      </c>
      <c r="C14" s="37">
        <v>98180</v>
      </c>
      <c r="D14" s="37">
        <v>1357186.7792612901</v>
      </c>
      <c r="E14" s="37">
        <v>1169613.0007</v>
      </c>
      <c r="F14" s="37">
        <v>40524.542800000003</v>
      </c>
      <c r="G14" s="37">
        <v>1169613.0007</v>
      </c>
      <c r="H14" s="37">
        <v>3.3487551078527501E-2</v>
      </c>
    </row>
    <row r="15" spans="1:8">
      <c r="A15" s="37">
        <v>14</v>
      </c>
      <c r="B15" s="37">
        <v>26</v>
      </c>
      <c r="C15" s="37">
        <v>75914</v>
      </c>
      <c r="D15" s="37">
        <v>409264.66775266599</v>
      </c>
      <c r="E15" s="37">
        <v>337315.26306700701</v>
      </c>
      <c r="F15" s="37">
        <v>49805.504489002298</v>
      </c>
      <c r="G15" s="37">
        <v>337315.26306700701</v>
      </c>
      <c r="H15" s="37">
        <v>0.12865624544877</v>
      </c>
    </row>
    <row r="16" spans="1:8">
      <c r="A16" s="37">
        <v>15</v>
      </c>
      <c r="B16" s="37">
        <v>27</v>
      </c>
      <c r="C16" s="37">
        <v>195360.12599999999</v>
      </c>
      <c r="D16" s="37">
        <v>1489514.0410438899</v>
      </c>
      <c r="E16" s="37">
        <v>1386957.35636512</v>
      </c>
      <c r="F16" s="37">
        <v>85153.237284471703</v>
      </c>
      <c r="G16" s="37">
        <v>1386957.35636512</v>
      </c>
      <c r="H16" s="37">
        <v>5.7844320699685599E-2</v>
      </c>
    </row>
    <row r="17" spans="1:8">
      <c r="A17" s="37">
        <v>16</v>
      </c>
      <c r="B17" s="37">
        <v>29</v>
      </c>
      <c r="C17" s="37">
        <v>209075</v>
      </c>
      <c r="D17" s="37">
        <v>2830725.7564641</v>
      </c>
      <c r="E17" s="37">
        <v>2521591.0024957298</v>
      </c>
      <c r="F17" s="37">
        <v>92859.407814529899</v>
      </c>
      <c r="G17" s="37">
        <v>2521591.0024957298</v>
      </c>
      <c r="H17" s="37">
        <v>3.55177544956801E-2</v>
      </c>
    </row>
    <row r="18" spans="1:8">
      <c r="A18" s="37">
        <v>17</v>
      </c>
      <c r="B18" s="37">
        <v>31</v>
      </c>
      <c r="C18" s="37">
        <v>33108.917999999998</v>
      </c>
      <c r="D18" s="37">
        <v>346348.928758664</v>
      </c>
      <c r="E18" s="37">
        <v>303572.49320392503</v>
      </c>
      <c r="F18" s="37">
        <v>42774.855341442002</v>
      </c>
      <c r="G18" s="37">
        <v>303572.49320392503</v>
      </c>
      <c r="H18" s="37">
        <v>0.12350276542059101</v>
      </c>
    </row>
    <row r="19" spans="1:8">
      <c r="A19" s="37">
        <v>18</v>
      </c>
      <c r="B19" s="37">
        <v>32</v>
      </c>
      <c r="C19" s="37">
        <v>19049.705000000002</v>
      </c>
      <c r="D19" s="37">
        <v>332808.20682275901</v>
      </c>
      <c r="E19" s="37">
        <v>309229.803475931</v>
      </c>
      <c r="F19" s="37">
        <v>23566.2020415189</v>
      </c>
      <c r="G19" s="37">
        <v>309229.803475931</v>
      </c>
      <c r="H19" s="37">
        <v>7.0812755113682402E-2</v>
      </c>
    </row>
    <row r="20" spans="1:8">
      <c r="A20" s="37">
        <v>19</v>
      </c>
      <c r="B20" s="37">
        <v>33</v>
      </c>
      <c r="C20" s="37">
        <v>58590.464999999997</v>
      </c>
      <c r="D20" s="37">
        <v>695094.86734607804</v>
      </c>
      <c r="E20" s="37">
        <v>580411.74320892</v>
      </c>
      <c r="F20" s="37">
        <v>114676.13184060701</v>
      </c>
      <c r="G20" s="37">
        <v>580411.74320892</v>
      </c>
      <c r="H20" s="37">
        <v>0.16498076855740901</v>
      </c>
    </row>
    <row r="21" spans="1:8">
      <c r="A21" s="37">
        <v>20</v>
      </c>
      <c r="B21" s="37">
        <v>34</v>
      </c>
      <c r="C21" s="37">
        <v>48971.995999999999</v>
      </c>
      <c r="D21" s="37">
        <v>275831.99466383801</v>
      </c>
      <c r="E21" s="37">
        <v>204870.172252441</v>
      </c>
      <c r="F21" s="37">
        <v>70957.354249382202</v>
      </c>
      <c r="G21" s="37">
        <v>204870.172252441</v>
      </c>
      <c r="H21" s="37">
        <v>0.25725262140910099</v>
      </c>
    </row>
    <row r="22" spans="1:8">
      <c r="A22" s="37">
        <v>21</v>
      </c>
      <c r="B22" s="37">
        <v>35</v>
      </c>
      <c r="C22" s="37">
        <v>32409.917000000001</v>
      </c>
      <c r="D22" s="37">
        <v>1014974.35123009</v>
      </c>
      <c r="E22" s="37">
        <v>966363.66801858402</v>
      </c>
      <c r="F22" s="37">
        <v>48606.368011504397</v>
      </c>
      <c r="G22" s="37">
        <v>966363.66801858402</v>
      </c>
      <c r="H22" s="37">
        <v>4.7889461054063602E-2</v>
      </c>
    </row>
    <row r="23" spans="1:8">
      <c r="A23" s="37">
        <v>22</v>
      </c>
      <c r="B23" s="37">
        <v>36</v>
      </c>
      <c r="C23" s="37">
        <v>176856.291</v>
      </c>
      <c r="D23" s="37">
        <v>754326.35544867301</v>
      </c>
      <c r="E23" s="37">
        <v>636313.94041995599</v>
      </c>
      <c r="F23" s="37">
        <v>118009.843728716</v>
      </c>
      <c r="G23" s="37">
        <v>636313.94041995599</v>
      </c>
      <c r="H23" s="37">
        <v>0.15644454836049199</v>
      </c>
    </row>
    <row r="24" spans="1:8">
      <c r="A24" s="37">
        <v>23</v>
      </c>
      <c r="B24" s="37">
        <v>37</v>
      </c>
      <c r="C24" s="37">
        <v>166888.64799999999</v>
      </c>
      <c r="D24" s="37">
        <v>1177229.9350194701</v>
      </c>
      <c r="E24" s="37">
        <v>1065331.1877168601</v>
      </c>
      <c r="F24" s="37">
        <v>111884.13385127801</v>
      </c>
      <c r="G24" s="37">
        <v>1065331.1877168601</v>
      </c>
      <c r="H24" s="37">
        <v>9.5041350381202497E-2</v>
      </c>
    </row>
    <row r="25" spans="1:8">
      <c r="A25" s="37">
        <v>24</v>
      </c>
      <c r="B25" s="37">
        <v>38</v>
      </c>
      <c r="C25" s="37">
        <v>169713.269</v>
      </c>
      <c r="D25" s="37">
        <v>858125.00938407099</v>
      </c>
      <c r="E25" s="37">
        <v>797078.90312566399</v>
      </c>
      <c r="F25" s="37">
        <v>37449.388829203497</v>
      </c>
      <c r="G25" s="37">
        <v>797078.90312566399</v>
      </c>
      <c r="H25" s="37">
        <v>4.4874918190585297E-2</v>
      </c>
    </row>
    <row r="26" spans="1:8">
      <c r="A26" s="37">
        <v>25</v>
      </c>
      <c r="B26" s="37">
        <v>39</v>
      </c>
      <c r="C26" s="37">
        <v>66577.573000000004</v>
      </c>
      <c r="D26" s="37">
        <v>122069.00140446999</v>
      </c>
      <c r="E26" s="37">
        <v>94256.052069559999</v>
      </c>
      <c r="F26" s="37">
        <v>27811.7356596965</v>
      </c>
      <c r="G26" s="37">
        <v>94256.052069559999</v>
      </c>
      <c r="H26" s="37">
        <v>0.22783845088912599</v>
      </c>
    </row>
    <row r="27" spans="1:8">
      <c r="A27" s="37">
        <v>26</v>
      </c>
      <c r="B27" s="37">
        <v>42</v>
      </c>
      <c r="C27" s="37">
        <v>11892.352000000001</v>
      </c>
      <c r="D27" s="37">
        <v>233317.48620000001</v>
      </c>
      <c r="E27" s="37">
        <v>204171.43719999999</v>
      </c>
      <c r="F27" s="37">
        <v>29143.209900000002</v>
      </c>
      <c r="G27" s="37">
        <v>204171.43719999999</v>
      </c>
      <c r="H27" s="37">
        <v>0.12490947423249001</v>
      </c>
    </row>
    <row r="28" spans="1:8">
      <c r="A28" s="37">
        <v>27</v>
      </c>
      <c r="B28" s="37">
        <v>75</v>
      </c>
      <c r="C28" s="37">
        <v>86</v>
      </c>
      <c r="D28" s="37">
        <v>43735.897435897401</v>
      </c>
      <c r="E28" s="37">
        <v>40127.940170940201</v>
      </c>
      <c r="F28" s="37">
        <v>3607.9572649572601</v>
      </c>
      <c r="G28" s="37">
        <v>40127.940170940201</v>
      </c>
      <c r="H28" s="37">
        <v>8.2494186160129795E-2</v>
      </c>
    </row>
    <row r="29" spans="1:8">
      <c r="A29" s="37">
        <v>28</v>
      </c>
      <c r="B29" s="37">
        <v>76</v>
      </c>
      <c r="C29" s="37">
        <v>1461</v>
      </c>
      <c r="D29" s="37">
        <v>262804.86251453002</v>
      </c>
      <c r="E29" s="37">
        <v>252073.30145555601</v>
      </c>
      <c r="F29" s="37">
        <v>10688.8260162393</v>
      </c>
      <c r="G29" s="37">
        <v>252073.30145555601</v>
      </c>
      <c r="H29" s="37">
        <v>4.06787162179095E-2</v>
      </c>
    </row>
    <row r="30" spans="1:8">
      <c r="A30" s="37">
        <v>29</v>
      </c>
      <c r="B30" s="37">
        <v>99</v>
      </c>
      <c r="C30" s="37">
        <v>9</v>
      </c>
      <c r="D30" s="37">
        <v>5708.92141290371</v>
      </c>
      <c r="E30" s="37">
        <v>5270.7463278118103</v>
      </c>
      <c r="F30" s="37">
        <v>438.17508509189901</v>
      </c>
      <c r="G30" s="37">
        <v>5270.7463278118103</v>
      </c>
      <c r="H30" s="37">
        <v>7.6752691690851499E-2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76</v>
      </c>
      <c r="D34" s="34">
        <v>86865.86</v>
      </c>
      <c r="E34" s="34">
        <v>84948.72</v>
      </c>
      <c r="F34" s="30"/>
      <c r="G34" s="30"/>
      <c r="H34" s="30"/>
    </row>
    <row r="35" spans="1:8">
      <c r="A35" s="30"/>
      <c r="B35" s="33">
        <v>71</v>
      </c>
      <c r="C35" s="34">
        <v>64</v>
      </c>
      <c r="D35" s="34">
        <v>120105.19</v>
      </c>
      <c r="E35" s="34">
        <v>143218.79999999999</v>
      </c>
      <c r="F35" s="30"/>
      <c r="G35" s="30"/>
      <c r="H35" s="30"/>
    </row>
    <row r="36" spans="1:8">
      <c r="A36" s="30"/>
      <c r="B36" s="33">
        <v>72</v>
      </c>
      <c r="C36" s="34">
        <v>26</v>
      </c>
      <c r="D36" s="34">
        <v>77588.86</v>
      </c>
      <c r="E36" s="34">
        <v>77760.3</v>
      </c>
      <c r="F36" s="30"/>
      <c r="G36" s="30"/>
      <c r="H36" s="30"/>
    </row>
    <row r="37" spans="1:8">
      <c r="A37" s="30"/>
      <c r="B37" s="33">
        <v>73</v>
      </c>
      <c r="C37" s="34">
        <v>74</v>
      </c>
      <c r="D37" s="34">
        <v>131019.16</v>
      </c>
      <c r="E37" s="34">
        <v>194149.97</v>
      </c>
      <c r="F37" s="30"/>
      <c r="G37" s="30"/>
      <c r="H37" s="30"/>
    </row>
    <row r="38" spans="1:8">
      <c r="A38" s="30"/>
      <c r="B38" s="33">
        <v>77</v>
      </c>
      <c r="C38" s="34">
        <v>56</v>
      </c>
      <c r="D38" s="34">
        <v>57175.28</v>
      </c>
      <c r="E38" s="34">
        <v>76273.58</v>
      </c>
      <c r="F38" s="30"/>
      <c r="G38" s="30"/>
      <c r="H38" s="30"/>
    </row>
    <row r="39" spans="1:8">
      <c r="A39" s="30"/>
      <c r="B39" s="33">
        <v>78</v>
      </c>
      <c r="C39" s="34">
        <v>24</v>
      </c>
      <c r="D39" s="34">
        <v>27719.68</v>
      </c>
      <c r="E39" s="34">
        <v>24058.560000000001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2016-08-12T00:16:52Z</dcterms:modified>
</cp:coreProperties>
</file>