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<sst xmlns="http://schemas.openxmlformats.org/spreadsheetml/2006/main" count="121" uniqueCount="80">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</sst>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22555753.0002</v>
      </c>
      <c r="F3" s="25">
        <f>RA!I7</f>
        <v>1942663.5674999999</v>
      </c>
      <c r="G3" s="16">
        <f>SUM(G4:G42)</f>
        <v>20613089.432700001</v>
      </c>
      <c r="H3" s="27">
        <f>RA!J7</f>
        <v>8.6127187484398107</v>
      </c>
      <c r="I3" s="20">
        <f>SUM(I4:I42)</f>
        <v>22555758.462656856</v>
      </c>
      <c r="J3" s="21">
        <f>SUM(J4:J42)</f>
        <v>20613089.347396668</v>
      </c>
      <c r="K3" s="22">
        <f>E3-I3</f>
        <v>-5.4624568559229374</v>
      </c>
      <c r="L3" s="22">
        <f>G3-J3</f>
        <v>8.5303332656621933E-2</v>
      </c>
    </row>
    <row r="4" spans="1:13">
      <c r="A4" s="70">
        <f>RA!A8</f>
        <v>42595</v>
      </c>
      <c r="B4" s="12">
        <v>12</v>
      </c>
      <c r="C4" s="65" t="s">
        <v>6</v>
      </c>
      <c r="D4" s="65"/>
      <c r="E4" s="15">
        <f>VLOOKUP(C4,RA!B8:D35,3,0)</f>
        <v>724302.87309999997</v>
      </c>
      <c r="F4" s="25">
        <f>VLOOKUP(C4,RA!B8:I38,8,0)</f>
        <v>162420.71369999999</v>
      </c>
      <c r="G4" s="16">
        <f t="shared" ref="G4:G42" si="0">E4-F4</f>
        <v>561882.1594</v>
      </c>
      <c r="H4" s="27">
        <f>RA!J8</f>
        <v>22.424419359934699</v>
      </c>
      <c r="I4" s="20">
        <f>VLOOKUP(B4,RMS!B:D,3,FALSE)</f>
        <v>724303.67721965804</v>
      </c>
      <c r="J4" s="21">
        <f>VLOOKUP(B4,RMS!B:E,4,FALSE)</f>
        <v>561882.17189401702</v>
      </c>
      <c r="K4" s="22">
        <f t="shared" ref="K4:K42" si="1">E4-I4</f>
        <v>-0.80411965807434171</v>
      </c>
      <c r="L4" s="22">
        <f t="shared" ref="L4:L42" si="2">G4-J4</f>
        <v>-1.249401702079922E-2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121268.8045</v>
      </c>
      <c r="F5" s="25">
        <f>VLOOKUP(C5,RA!B9:I39,8,0)</f>
        <v>25223.512699999999</v>
      </c>
      <c r="G5" s="16">
        <f t="shared" si="0"/>
        <v>96045.291800000006</v>
      </c>
      <c r="H5" s="27">
        <f>RA!J9</f>
        <v>20.7996712790221</v>
      </c>
      <c r="I5" s="20">
        <f>VLOOKUP(B5,RMS!B:D,3,FALSE)</f>
        <v>121268.92229230799</v>
      </c>
      <c r="J5" s="21">
        <f>VLOOKUP(B5,RMS!B:E,4,FALSE)</f>
        <v>96045.3212820513</v>
      </c>
      <c r="K5" s="22">
        <f t="shared" si="1"/>
        <v>-0.11779230799584184</v>
      </c>
      <c r="L5" s="22">
        <f t="shared" si="2"/>
        <v>-2.9482051293598488E-2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184487.3205</v>
      </c>
      <c r="F6" s="25">
        <f>VLOOKUP(C6,RA!B10:I40,8,0)</f>
        <v>50215.042699999998</v>
      </c>
      <c r="G6" s="16">
        <f t="shared" si="0"/>
        <v>134272.27780000001</v>
      </c>
      <c r="H6" s="27">
        <f>RA!J10</f>
        <v>27.218695877801501</v>
      </c>
      <c r="I6" s="20">
        <f>VLOOKUP(B6,RMS!B:D,3,FALSE)</f>
        <v>184489.81762283499</v>
      </c>
      <c r="J6" s="21">
        <f>VLOOKUP(B6,RMS!B:E,4,FALSE)</f>
        <v>134272.27801071201</v>
      </c>
      <c r="K6" s="22">
        <f>E6-I6</f>
        <v>-2.4971228349895682</v>
      </c>
      <c r="L6" s="22">
        <f t="shared" si="2"/>
        <v>-2.1071199444122612E-4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56214.8848</v>
      </c>
      <c r="F7" s="25">
        <f>VLOOKUP(C7,RA!B11:I41,8,0)</f>
        <v>11911.411099999999</v>
      </c>
      <c r="G7" s="16">
        <f t="shared" si="0"/>
        <v>44303.473700000002</v>
      </c>
      <c r="H7" s="27">
        <f>RA!J11</f>
        <v>21.189069660781399</v>
      </c>
      <c r="I7" s="20">
        <f>VLOOKUP(B7,RMS!B:D,3,FALSE)</f>
        <v>56214.932172120098</v>
      </c>
      <c r="J7" s="21">
        <f>VLOOKUP(B7,RMS!B:E,4,FALSE)</f>
        <v>44303.473502140499</v>
      </c>
      <c r="K7" s="22">
        <f t="shared" si="1"/>
        <v>-4.7372120097861625E-2</v>
      </c>
      <c r="L7" s="22">
        <f t="shared" si="2"/>
        <v>1.9785950280493125E-4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171926.89550000001</v>
      </c>
      <c r="F8" s="25">
        <f>VLOOKUP(C8,RA!B12:I42,8,0)</f>
        <v>26959.382600000001</v>
      </c>
      <c r="G8" s="16">
        <f t="shared" si="0"/>
        <v>144967.5129</v>
      </c>
      <c r="H8" s="27">
        <f>RA!J12</f>
        <v>15.6807243692712</v>
      </c>
      <c r="I8" s="20">
        <f>VLOOKUP(B8,RMS!B:D,3,FALSE)</f>
        <v>171926.888738462</v>
      </c>
      <c r="J8" s="21">
        <f>VLOOKUP(B8,RMS!B:E,4,FALSE)</f>
        <v>144967.515806838</v>
      </c>
      <c r="K8" s="22">
        <f t="shared" si="1"/>
        <v>6.7615380103234202E-3</v>
      </c>
      <c r="L8" s="22">
        <f t="shared" si="2"/>
        <v>-2.906837995396927E-3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333115.03830000001</v>
      </c>
      <c r="F9" s="25">
        <f>VLOOKUP(C9,RA!B13:I43,8,0)</f>
        <v>57093.625999999997</v>
      </c>
      <c r="G9" s="16">
        <f t="shared" si="0"/>
        <v>276021.41230000003</v>
      </c>
      <c r="H9" s="27">
        <f>RA!J13</f>
        <v>17.139312080105501</v>
      </c>
      <c r="I9" s="20">
        <f>VLOOKUP(B9,RMS!B:D,3,FALSE)</f>
        <v>333115.44665641</v>
      </c>
      <c r="J9" s="21">
        <f>VLOOKUP(B9,RMS!B:E,4,FALSE)</f>
        <v>276021.41052051302</v>
      </c>
      <c r="K9" s="22">
        <f t="shared" si="1"/>
        <v>-0.4083564099855721</v>
      </c>
      <c r="L9" s="22">
        <f t="shared" si="2"/>
        <v>1.7794870072975755E-3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115708.8803</v>
      </c>
      <c r="F10" s="25">
        <f>VLOOKUP(C10,RA!B14:I43,8,0)</f>
        <v>17153.851999999999</v>
      </c>
      <c r="G10" s="16">
        <f t="shared" si="0"/>
        <v>98555.028300000005</v>
      </c>
      <c r="H10" s="27">
        <f>RA!J14</f>
        <v>14.8250090706305</v>
      </c>
      <c r="I10" s="20">
        <f>VLOOKUP(B10,RMS!B:D,3,FALSE)</f>
        <v>115708.889697436</v>
      </c>
      <c r="J10" s="21">
        <f>VLOOKUP(B10,RMS!B:E,4,FALSE)</f>
        <v>98555.024376923102</v>
      </c>
      <c r="K10" s="22">
        <f t="shared" si="1"/>
        <v>-9.3974359915591776E-3</v>
      </c>
      <c r="L10" s="22">
        <f t="shared" si="2"/>
        <v>3.9230769034475088E-3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122161.7099</v>
      </c>
      <c r="F11" s="25">
        <f>VLOOKUP(C11,RA!B15:I44,8,0)</f>
        <v>-3646.8512999999998</v>
      </c>
      <c r="G11" s="16">
        <f t="shared" si="0"/>
        <v>125808.5612</v>
      </c>
      <c r="H11" s="27">
        <f>RA!J15</f>
        <v>-2.9852654346318999</v>
      </c>
      <c r="I11" s="20">
        <f>VLOOKUP(B11,RMS!B:D,3,FALSE)</f>
        <v>122161.82314017101</v>
      </c>
      <c r="J11" s="21">
        <f>VLOOKUP(B11,RMS!B:E,4,FALSE)</f>
        <v>125808.56134529899</v>
      </c>
      <c r="K11" s="22">
        <f t="shared" si="1"/>
        <v>-0.11324017100560013</v>
      </c>
      <c r="L11" s="22">
        <f t="shared" si="2"/>
        <v>-1.4529899635817856E-4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1313200.8466</v>
      </c>
      <c r="F12" s="25">
        <f>VLOOKUP(C12,RA!B16:I45,8,0)</f>
        <v>-2811.6152999999999</v>
      </c>
      <c r="G12" s="16">
        <f t="shared" si="0"/>
        <v>1316012.4619</v>
      </c>
      <c r="H12" s="27">
        <f>RA!J16</f>
        <v>-0.214103981678015</v>
      </c>
      <c r="I12" s="20">
        <f>VLOOKUP(B12,RMS!B:D,3,FALSE)</f>
        <v>1313199.7348400501</v>
      </c>
      <c r="J12" s="21">
        <f>VLOOKUP(B12,RMS!B:E,4,FALSE)</f>
        <v>1316012.46136667</v>
      </c>
      <c r="K12" s="22">
        <f t="shared" si="1"/>
        <v>1.1117599499411881</v>
      </c>
      <c r="L12" s="22">
        <f t="shared" si="2"/>
        <v>5.3333002142608166E-4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1769367.3343</v>
      </c>
      <c r="F13" s="25">
        <f>VLOOKUP(C13,RA!B17:I46,8,0)</f>
        <v>81911.690799999997</v>
      </c>
      <c r="G13" s="16">
        <f t="shared" si="0"/>
        <v>1687455.6435</v>
      </c>
      <c r="H13" s="27">
        <f>RA!J17</f>
        <v>4.6294338779802402</v>
      </c>
      <c r="I13" s="20">
        <f>VLOOKUP(B13,RMS!B:D,3,FALSE)</f>
        <v>1769366.99364359</v>
      </c>
      <c r="J13" s="21">
        <f>VLOOKUP(B13,RMS!B:E,4,FALSE)</f>
        <v>1687455.64568547</v>
      </c>
      <c r="K13" s="22">
        <f t="shared" si="1"/>
        <v>0.340656409971416</v>
      </c>
      <c r="L13" s="22">
        <f t="shared" si="2"/>
        <v>-2.1854699589312077E-3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2138599.3232</v>
      </c>
      <c r="F14" s="25">
        <f>VLOOKUP(C14,RA!B18:I47,8,0)</f>
        <v>275973.64350000001</v>
      </c>
      <c r="G14" s="16">
        <f t="shared" si="0"/>
        <v>1862625.6797</v>
      </c>
      <c r="H14" s="27">
        <f>RA!J18</f>
        <v>12.9044108686549</v>
      </c>
      <c r="I14" s="20">
        <f>VLOOKUP(B14,RMS!B:D,3,FALSE)</f>
        <v>2138598.8491076902</v>
      </c>
      <c r="J14" s="21">
        <f>VLOOKUP(B14,RMS!B:E,4,FALSE)</f>
        <v>1862625.65147521</v>
      </c>
      <c r="K14" s="22">
        <f t="shared" si="1"/>
        <v>0.47409230982884765</v>
      </c>
      <c r="L14" s="22">
        <f t="shared" si="2"/>
        <v>2.8224790003150702E-2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551539.52930000005</v>
      </c>
      <c r="F15" s="25">
        <f>VLOOKUP(C15,RA!B19:I48,8,0)</f>
        <v>43951.3321</v>
      </c>
      <c r="G15" s="16">
        <f t="shared" si="0"/>
        <v>507588.19720000005</v>
      </c>
      <c r="H15" s="27">
        <f>RA!J19</f>
        <v>7.9688453438291003</v>
      </c>
      <c r="I15" s="20">
        <f>VLOOKUP(B15,RMS!B:D,3,FALSE)</f>
        <v>551539.42347265</v>
      </c>
      <c r="J15" s="21">
        <f>VLOOKUP(B15,RMS!B:E,4,FALSE)</f>
        <v>507588.19502649602</v>
      </c>
      <c r="K15" s="22">
        <f t="shared" si="1"/>
        <v>0.10582735005300492</v>
      </c>
      <c r="L15" s="22">
        <f t="shared" si="2"/>
        <v>2.1735040354542434E-3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1401295.7969</v>
      </c>
      <c r="F16" s="25">
        <f>VLOOKUP(C16,RA!B20:I49,8,0)</f>
        <v>139562.59849999999</v>
      </c>
      <c r="G16" s="16">
        <f t="shared" si="0"/>
        <v>1261733.1983999999</v>
      </c>
      <c r="H16" s="27">
        <f>RA!J20</f>
        <v>9.9595387932187993</v>
      </c>
      <c r="I16" s="20">
        <f>VLOOKUP(B16,RMS!B:D,3,FALSE)</f>
        <v>1401295.88199826</v>
      </c>
      <c r="J16" s="21">
        <f>VLOOKUP(B16,RMS!B:E,4,FALSE)</f>
        <v>1261733.1984000001</v>
      </c>
      <c r="K16" s="22">
        <f t="shared" si="1"/>
        <v>-8.5098260082304478E-2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415634.7328</v>
      </c>
      <c r="F17" s="25">
        <f>VLOOKUP(C17,RA!B21:I50,8,0)</f>
        <v>73273.882800000007</v>
      </c>
      <c r="G17" s="16">
        <f t="shared" si="0"/>
        <v>342360.85</v>
      </c>
      <c r="H17" s="27">
        <f>RA!J21</f>
        <v>17.6293935558217</v>
      </c>
      <c r="I17" s="20">
        <f>VLOOKUP(B17,RMS!B:D,3,FALSE)</f>
        <v>415634.194922956</v>
      </c>
      <c r="J17" s="21">
        <f>VLOOKUP(B17,RMS!B:E,4,FALSE)</f>
        <v>342360.84983853</v>
      </c>
      <c r="K17" s="22">
        <f t="shared" si="1"/>
        <v>0.5378770440001972</v>
      </c>
      <c r="L17" s="22">
        <f t="shared" si="2"/>
        <v>1.6146997222676873E-4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1699815.8861</v>
      </c>
      <c r="F18" s="25">
        <f>VLOOKUP(C18,RA!B22:I51,8,0)</f>
        <v>112170.5395</v>
      </c>
      <c r="G18" s="16">
        <f t="shared" si="0"/>
        <v>1587645.3466</v>
      </c>
      <c r="H18" s="27">
        <f>RA!J22</f>
        <v>6.59898171427026</v>
      </c>
      <c r="I18" s="20">
        <f>VLOOKUP(B18,RMS!B:D,3,FALSE)</f>
        <v>1699817.36812895</v>
      </c>
      <c r="J18" s="21">
        <f>VLOOKUP(B18,RMS!B:E,4,FALSE)</f>
        <v>1587645.3446245701</v>
      </c>
      <c r="K18" s="22">
        <f t="shared" si="1"/>
        <v>-1.4820289500057697</v>
      </c>
      <c r="L18" s="22">
        <f t="shared" si="2"/>
        <v>1.9754299428313971E-3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3090449.8073</v>
      </c>
      <c r="F19" s="25">
        <f>VLOOKUP(C19,RA!B23:I52,8,0)</f>
        <v>268096.00819999998</v>
      </c>
      <c r="G19" s="16">
        <f t="shared" si="0"/>
        <v>2822353.7990999999</v>
      </c>
      <c r="H19" s="27">
        <f>RA!J23</f>
        <v>8.6749834139589108</v>
      </c>
      <c r="I19" s="20">
        <f>VLOOKUP(B19,RMS!B:D,3,FALSE)</f>
        <v>3090451.2989119701</v>
      </c>
      <c r="J19" s="21">
        <f>VLOOKUP(B19,RMS!B:E,4,FALSE)</f>
        <v>2822353.83082991</v>
      </c>
      <c r="K19" s="22">
        <f t="shared" si="1"/>
        <v>-1.4916119701229036</v>
      </c>
      <c r="L19" s="22">
        <f t="shared" si="2"/>
        <v>-3.1729910057038069E-2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385238.5626</v>
      </c>
      <c r="F20" s="25">
        <f>VLOOKUP(C20,RA!B24:I53,8,0)</f>
        <v>53150.786599999999</v>
      </c>
      <c r="G20" s="16">
        <f t="shared" si="0"/>
        <v>332087.77600000001</v>
      </c>
      <c r="H20" s="27">
        <f>RA!J24</f>
        <v>13.796849993749801</v>
      </c>
      <c r="I20" s="20">
        <f>VLOOKUP(B20,RMS!B:D,3,FALSE)</f>
        <v>385238.720657114</v>
      </c>
      <c r="J20" s="21">
        <f>VLOOKUP(B20,RMS!B:E,4,FALSE)</f>
        <v>332087.76233724301</v>
      </c>
      <c r="K20" s="22">
        <f t="shared" si="1"/>
        <v>-0.15805711399298161</v>
      </c>
      <c r="L20" s="22">
        <f t="shared" si="2"/>
        <v>1.3662757002748549E-2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383805.46669999999</v>
      </c>
      <c r="F21" s="25">
        <f>VLOOKUP(C21,RA!B25:I54,8,0)</f>
        <v>26711.634099999999</v>
      </c>
      <c r="G21" s="16">
        <f t="shared" si="0"/>
        <v>357093.83259999997</v>
      </c>
      <c r="H21" s="27">
        <f>RA!J25</f>
        <v>6.9596804677300401</v>
      </c>
      <c r="I21" s="20">
        <f>VLOOKUP(B21,RMS!B:D,3,FALSE)</f>
        <v>383805.49915158498</v>
      </c>
      <c r="J21" s="21">
        <f>VLOOKUP(B21,RMS!B:E,4,FALSE)</f>
        <v>357093.80483205803</v>
      </c>
      <c r="K21" s="22">
        <f t="shared" si="1"/>
        <v>-3.2451584993395954E-2</v>
      </c>
      <c r="L21" s="22">
        <f t="shared" si="2"/>
        <v>2.776794193778187E-2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734476.73990000004</v>
      </c>
      <c r="F22" s="25">
        <f>VLOOKUP(C22,RA!B26:I55,8,0)</f>
        <v>124193.6113</v>
      </c>
      <c r="G22" s="16">
        <f t="shared" si="0"/>
        <v>610283.12860000005</v>
      </c>
      <c r="H22" s="27">
        <f>RA!J26</f>
        <v>16.9091278938131</v>
      </c>
      <c r="I22" s="20">
        <f>VLOOKUP(B22,RMS!B:D,3,FALSE)</f>
        <v>734476.370879828</v>
      </c>
      <c r="J22" s="21">
        <f>VLOOKUP(B22,RMS!B:E,4,FALSE)</f>
        <v>610283.12079664203</v>
      </c>
      <c r="K22" s="22">
        <f t="shared" si="1"/>
        <v>0.36902017204556614</v>
      </c>
      <c r="L22" s="22">
        <f t="shared" si="2"/>
        <v>7.8033580211922526E-3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290979.20270000002</v>
      </c>
      <c r="F23" s="25">
        <f>VLOOKUP(C23,RA!B27:I56,8,0)</f>
        <v>71818.006899999993</v>
      </c>
      <c r="G23" s="16">
        <f t="shared" si="0"/>
        <v>219161.19580000004</v>
      </c>
      <c r="H23" s="27">
        <f>RA!J27</f>
        <v>24.681491403371702</v>
      </c>
      <c r="I23" s="20">
        <f>VLOOKUP(B23,RMS!B:D,3,FALSE)</f>
        <v>290978.94531137601</v>
      </c>
      <c r="J23" s="21">
        <f>VLOOKUP(B23,RMS!B:E,4,FALSE)</f>
        <v>219161.19390234799</v>
      </c>
      <c r="K23" s="22">
        <f t="shared" si="1"/>
        <v>0.25738862401340157</v>
      </c>
      <c r="L23" s="22">
        <f t="shared" si="2"/>
        <v>1.8976520514115691E-3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1196356.0665</v>
      </c>
      <c r="F24" s="25">
        <f>VLOOKUP(C24,RA!B28:I57,8,0)</f>
        <v>47049.086499999998</v>
      </c>
      <c r="G24" s="16">
        <f t="shared" si="0"/>
        <v>1149306.98</v>
      </c>
      <c r="H24" s="27">
        <f>RA!J28</f>
        <v>3.9326992872318098</v>
      </c>
      <c r="I24" s="20">
        <f>VLOOKUP(B24,RMS!B:D,3,FALSE)</f>
        <v>1196357.61269469</v>
      </c>
      <c r="J24" s="21">
        <f>VLOOKUP(B24,RMS!B:E,4,FALSE)</f>
        <v>1149306.9631805299</v>
      </c>
      <c r="K24" s="22">
        <f t="shared" si="1"/>
        <v>-1.546194690046832</v>
      </c>
      <c r="L24" s="22">
        <f t="shared" si="2"/>
        <v>1.6819470096379519E-2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810977.05949999997</v>
      </c>
      <c r="F25" s="25">
        <f>VLOOKUP(C25,RA!B29:I58,8,0)</f>
        <v>128797.67389999999</v>
      </c>
      <c r="G25" s="16">
        <f t="shared" si="0"/>
        <v>682179.38559999992</v>
      </c>
      <c r="H25" s="27">
        <f>RA!J29</f>
        <v>15.8817900446418</v>
      </c>
      <c r="I25" s="20">
        <f>VLOOKUP(B25,RMS!B:D,3,FALSE)</f>
        <v>810977.09347699105</v>
      </c>
      <c r="J25" s="21">
        <f>VLOOKUP(B25,RMS!B:E,4,FALSE)</f>
        <v>682179.31755151995</v>
      </c>
      <c r="K25" s="22">
        <f t="shared" si="1"/>
        <v>-3.3976991078816354E-2</v>
      </c>
      <c r="L25" s="22">
        <f t="shared" si="2"/>
        <v>6.8048479966819286E-2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1479578.8614000001</v>
      </c>
      <c r="F26" s="25">
        <f>VLOOKUP(C26,RA!B30:I59,8,0)</f>
        <v>144925.19750000001</v>
      </c>
      <c r="G26" s="16">
        <f t="shared" si="0"/>
        <v>1334653.6639</v>
      </c>
      <c r="H26" s="27">
        <f>RA!J30</f>
        <v>9.7950302806346894</v>
      </c>
      <c r="I26" s="20">
        <f>VLOOKUP(B26,RMS!B:D,3,FALSE)</f>
        <v>1479578.8942849601</v>
      </c>
      <c r="J26" s="21">
        <f>VLOOKUP(B26,RMS!B:E,4,FALSE)</f>
        <v>1334653.66621522</v>
      </c>
      <c r="K26" s="22">
        <f t="shared" si="1"/>
        <v>-3.2884960062801838E-2</v>
      </c>
      <c r="L26" s="22">
        <f t="shared" si="2"/>
        <v>-2.3152199573814869E-3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1045725.8526</v>
      </c>
      <c r="F27" s="25">
        <f>VLOOKUP(C27,RA!B31:I60,8,0)</f>
        <v>43814.292399999998</v>
      </c>
      <c r="G27" s="16">
        <f t="shared" si="0"/>
        <v>1001911.5601999999</v>
      </c>
      <c r="H27" s="27">
        <f>RA!J31</f>
        <v>4.1898450048895697</v>
      </c>
      <c r="I27" s="20">
        <f>VLOOKUP(B27,RMS!B:D,3,FALSE)</f>
        <v>1045725.75457876</v>
      </c>
      <c r="J27" s="21">
        <f>VLOOKUP(B27,RMS!B:E,4,FALSE)</f>
        <v>1001911.52930708</v>
      </c>
      <c r="K27" s="22">
        <f t="shared" si="1"/>
        <v>9.8021239973604679E-2</v>
      </c>
      <c r="L27" s="22">
        <f t="shared" si="2"/>
        <v>3.0892919981852174E-2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134422.39079999999</v>
      </c>
      <c r="F28" s="25">
        <f>VLOOKUP(C28,RA!B32:I61,8,0)</f>
        <v>28949.7585</v>
      </c>
      <c r="G28" s="16">
        <f t="shared" si="0"/>
        <v>105472.6323</v>
      </c>
      <c r="H28" s="27">
        <f>RA!J32</f>
        <v>21.536410956321099</v>
      </c>
      <c r="I28" s="20">
        <f>VLOOKUP(B28,RMS!B:D,3,FALSE)</f>
        <v>134422.28144106301</v>
      </c>
      <c r="J28" s="21">
        <f>VLOOKUP(B28,RMS!B:E,4,FALSE)</f>
        <v>105472.666011617</v>
      </c>
      <c r="K28" s="22">
        <f t="shared" si="1"/>
        <v>0.10935893698479049</v>
      </c>
      <c r="L28" s="22">
        <f t="shared" si="2"/>
        <v>-3.3711616997607052E-2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245568.5527</v>
      </c>
      <c r="F30" s="25">
        <f>VLOOKUP(C30,RA!B34:I64,8,0)</f>
        <v>30011.064900000001</v>
      </c>
      <c r="G30" s="16">
        <f t="shared" si="0"/>
        <v>215557.4878</v>
      </c>
      <c r="H30" s="27">
        <f>RA!J34</f>
        <v>0</v>
      </c>
      <c r="I30" s="20">
        <f>VLOOKUP(B30,RMS!B:D,3,FALSE)</f>
        <v>245568.5686</v>
      </c>
      <c r="J30" s="21">
        <f>VLOOKUP(B30,RMS!B:E,4,FALSE)</f>
        <v>215557.48850000001</v>
      </c>
      <c r="K30" s="22">
        <f t="shared" si="1"/>
        <v>-1.5899999998509884E-2</v>
      </c>
      <c r="L30" s="22">
        <f t="shared" si="2"/>
        <v>-7.0000000414438546E-4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12.221053783162199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119318.08</v>
      </c>
      <c r="F32" s="25">
        <f>VLOOKUP(C32,RA!B34:I65,8,0)</f>
        <v>860</v>
      </c>
      <c r="G32" s="16">
        <f t="shared" si="0"/>
        <v>118458.08</v>
      </c>
      <c r="H32" s="27">
        <f>RA!J34</f>
        <v>0</v>
      </c>
      <c r="I32" s="20">
        <f>VLOOKUP(B32,RMS!B:D,3,FALSE)</f>
        <v>119318.08</v>
      </c>
      <c r="J32" s="21">
        <f>VLOOKUP(B32,RMS!B:E,4,FALSE)</f>
        <v>118458.08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328264.24</v>
      </c>
      <c r="F33" s="25">
        <f>VLOOKUP(C33,RA!B34:I65,8,0)</f>
        <v>-35894.85</v>
      </c>
      <c r="G33" s="16">
        <f t="shared" si="0"/>
        <v>364159.08999999997</v>
      </c>
      <c r="H33" s="27">
        <f>RA!J34</f>
        <v>0</v>
      </c>
      <c r="I33" s="20">
        <f>VLOOKUP(B33,RMS!B:D,3,FALSE)</f>
        <v>328264.24</v>
      </c>
      <c r="J33" s="21">
        <f>VLOOKUP(B33,RMS!B:E,4,FALSE)</f>
        <v>364159.09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234966.73</v>
      </c>
      <c r="F34" s="25">
        <f>VLOOKUP(C34,RA!B34:I66,8,0)</f>
        <v>1117.96</v>
      </c>
      <c r="G34" s="16">
        <f t="shared" si="0"/>
        <v>233848.77000000002</v>
      </c>
      <c r="H34" s="27">
        <f>RA!J35</f>
        <v>12.221053783162199</v>
      </c>
      <c r="I34" s="20">
        <f>VLOOKUP(B34,RMS!B:D,3,FALSE)</f>
        <v>234966.73</v>
      </c>
      <c r="J34" s="21">
        <f>VLOOKUP(B34,RMS!B:E,4,FALSE)</f>
        <v>233848.77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296622.33</v>
      </c>
      <c r="F35" s="25">
        <f>VLOOKUP(C35,RA!B34:I67,8,0)</f>
        <v>-62974.52</v>
      </c>
      <c r="G35" s="16">
        <f t="shared" si="0"/>
        <v>359596.85000000003</v>
      </c>
      <c r="H35" s="27">
        <f>RA!J34</f>
        <v>0</v>
      </c>
      <c r="I35" s="20">
        <f>VLOOKUP(B35,RMS!B:D,3,FALSE)</f>
        <v>296622.33</v>
      </c>
      <c r="J35" s="21">
        <f>VLOOKUP(B35,RMS!B:E,4,FALSE)</f>
        <v>359596.85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12.221053783162199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83352.991899999994</v>
      </c>
      <c r="F37" s="25">
        <f>VLOOKUP(C37,RA!B8:I68,8,0)</f>
        <v>3862.2102</v>
      </c>
      <c r="G37" s="16">
        <f t="shared" si="0"/>
        <v>79490.781699999992</v>
      </c>
      <c r="H37" s="27">
        <f>RA!J35</f>
        <v>12.221053783162199</v>
      </c>
      <c r="I37" s="20">
        <f>VLOOKUP(B37,RMS!B:D,3,FALSE)</f>
        <v>83352.991452991497</v>
      </c>
      <c r="J37" s="21">
        <f>VLOOKUP(B37,RMS!B:E,4,FALSE)</f>
        <v>79490.782051282105</v>
      </c>
      <c r="K37" s="22">
        <f t="shared" si="1"/>
        <v>4.4700849684886634E-4</v>
      </c>
      <c r="L37" s="22">
        <f t="shared" si="2"/>
        <v>-3.5128211311530322E-4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361176.88339999999</v>
      </c>
      <c r="F38" s="25">
        <f>VLOOKUP(C38,RA!B8:I69,8,0)</f>
        <v>15341.8611</v>
      </c>
      <c r="G38" s="16">
        <f t="shared" si="0"/>
        <v>345835.02230000001</v>
      </c>
      <c r="H38" s="27">
        <f>RA!J36</f>
        <v>0</v>
      </c>
      <c r="I38" s="20">
        <f>VLOOKUP(B38,RMS!B:D,3,FALSE)</f>
        <v>361176.88170085498</v>
      </c>
      <c r="J38" s="21">
        <f>VLOOKUP(B38,RMS!B:E,4,FALSE)</f>
        <v>345835.02638632501</v>
      </c>
      <c r="K38" s="22">
        <f t="shared" si="1"/>
        <v>1.6991450102068484E-3</v>
      </c>
      <c r="L38" s="22">
        <f t="shared" si="2"/>
        <v>-4.0863250032998621E-3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159142.82999999999</v>
      </c>
      <c r="F39" s="25">
        <f>VLOOKUP(C39,RA!B9:I70,8,0)</f>
        <v>-25856.74</v>
      </c>
      <c r="G39" s="16">
        <f t="shared" si="0"/>
        <v>184999.56999999998</v>
      </c>
      <c r="H39" s="27">
        <f>RA!J37</f>
        <v>0.72076251981258799</v>
      </c>
      <c r="I39" s="20">
        <f>VLOOKUP(B39,RMS!B:D,3,FALSE)</f>
        <v>159142.82999999999</v>
      </c>
      <c r="J39" s="21">
        <f>VLOOKUP(B39,RMS!B:E,4,FALSE)</f>
        <v>184999.57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43952.18</v>
      </c>
      <c r="F40" s="25">
        <f>VLOOKUP(C40,RA!B10:I71,8,0)</f>
        <v>5867.36</v>
      </c>
      <c r="G40" s="16">
        <f t="shared" si="0"/>
        <v>38084.82</v>
      </c>
      <c r="H40" s="27">
        <f>RA!J38</f>
        <v>-10.9347426938737</v>
      </c>
      <c r="I40" s="20">
        <f>VLOOKUP(B40,RMS!B:D,3,FALSE)</f>
        <v>43952.18</v>
      </c>
      <c r="J40" s="21">
        <f>VLOOKUP(B40,RMS!B:E,4,FALSE)</f>
        <v>38084.82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0.475795020001342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12738.3161</v>
      </c>
      <c r="F42" s="25">
        <f>VLOOKUP(C42,RA!B8:I72,8,0)</f>
        <v>1460.404</v>
      </c>
      <c r="G42" s="16">
        <f t="shared" si="0"/>
        <v>11277.9121</v>
      </c>
      <c r="H42" s="27">
        <f>RA!J39</f>
        <v>0.475795020001342</v>
      </c>
      <c r="I42" s="20">
        <f>VLOOKUP(B42,RMS!B:D,3,FALSE)</f>
        <v>12738.31586113</v>
      </c>
      <c r="J42" s="21">
        <f>VLOOKUP(B42,RMS!B:E,4,FALSE)</f>
        <v>11277.912339459999</v>
      </c>
      <c r="K42" s="22">
        <f t="shared" si="1"/>
        <v>2.3886999952082988E-4</v>
      </c>
      <c r="L42" s="22">
        <f t="shared" si="2"/>
        <v>-2.394599996478064E-4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22555753.0002</v>
      </c>
      <c r="E7" s="53">
        <v>25419710.6439</v>
      </c>
      <c r="F7" s="54">
        <v>88.733319258347805</v>
      </c>
      <c r="G7" s="53">
        <v>16519396.5041</v>
      </c>
      <c r="H7" s="54">
        <v>36.541023121527601</v>
      </c>
      <c r="I7" s="53">
        <v>1942663.5674999999</v>
      </c>
      <c r="J7" s="54">
        <v>8.6127187484398107</v>
      </c>
      <c r="K7" s="53">
        <v>1920455.952</v>
      </c>
      <c r="L7" s="54">
        <v>11.625460721421399</v>
      </c>
      <c r="M7" s="54">
        <v>1.1563720311769001E-2</v>
      </c>
      <c r="N7" s="53">
        <v>256803516.13389999</v>
      </c>
      <c r="O7" s="53">
        <v>4926561207.0725002</v>
      </c>
      <c r="P7" s="53">
        <v>1148958</v>
      </c>
      <c r="Q7" s="53">
        <v>1038927</v>
      </c>
      <c r="R7" s="54">
        <v>10.5908307320919</v>
      </c>
      <c r="S7" s="53">
        <v>19.631486094530899</v>
      </c>
      <c r="T7" s="53">
        <v>18.880476377454801</v>
      </c>
      <c r="U7" s="55">
        <v>3.82553675997702</v>
      </c>
    </row>
    <row r="8" spans="1:23" ht="12" thickBot="1">
      <c r="A8" s="73">
        <v>42595</v>
      </c>
      <c r="B8" s="71" t="s">
        <v>6</v>
      </c>
      <c r="C8" s="72"/>
      <c r="D8" s="56">
        <v>724302.87309999997</v>
      </c>
      <c r="E8" s="56">
        <v>850908.7622</v>
      </c>
      <c r="F8" s="57">
        <v>85.121097028938294</v>
      </c>
      <c r="G8" s="56">
        <v>609112.58050000004</v>
      </c>
      <c r="H8" s="57">
        <v>18.911166225699102</v>
      </c>
      <c r="I8" s="56">
        <v>162420.71369999999</v>
      </c>
      <c r="J8" s="57">
        <v>22.424419359934699</v>
      </c>
      <c r="K8" s="56">
        <v>149689.1856</v>
      </c>
      <c r="L8" s="57">
        <v>24.574962066474701</v>
      </c>
      <c r="M8" s="57">
        <v>8.5053092172077002E-2</v>
      </c>
      <c r="N8" s="56">
        <v>8711172.3279999997</v>
      </c>
      <c r="O8" s="56">
        <v>176278206.1099</v>
      </c>
      <c r="P8" s="56">
        <v>33174</v>
      </c>
      <c r="Q8" s="56">
        <v>30049</v>
      </c>
      <c r="R8" s="57">
        <v>10.3996805218144</v>
      </c>
      <c r="S8" s="56">
        <v>21.833450084403498</v>
      </c>
      <c r="T8" s="56">
        <v>21.653975496688702</v>
      </c>
      <c r="U8" s="58">
        <v>0.82201661680083105</v>
      </c>
    </row>
    <row r="9" spans="1:23" ht="12" thickBot="1">
      <c r="A9" s="74"/>
      <c r="B9" s="71" t="s">
        <v>7</v>
      </c>
      <c r="C9" s="72"/>
      <c r="D9" s="56">
        <v>121268.8045</v>
      </c>
      <c r="E9" s="56">
        <v>188144.53909999999</v>
      </c>
      <c r="F9" s="57">
        <v>64.455128530488395</v>
      </c>
      <c r="G9" s="56">
        <v>126647.56969999999</v>
      </c>
      <c r="H9" s="57">
        <v>-4.2470338852463696</v>
      </c>
      <c r="I9" s="56">
        <v>25223.512699999999</v>
      </c>
      <c r="J9" s="57">
        <v>20.7996712790221</v>
      </c>
      <c r="K9" s="56">
        <v>24113.9656</v>
      </c>
      <c r="L9" s="57">
        <v>19.040211870721802</v>
      </c>
      <c r="M9" s="57">
        <v>4.6012635101378999E-2</v>
      </c>
      <c r="N9" s="56">
        <v>1453153.9240999999</v>
      </c>
      <c r="O9" s="56">
        <v>25276895.3858</v>
      </c>
      <c r="P9" s="56">
        <v>7530</v>
      </c>
      <c r="Q9" s="56">
        <v>6749</v>
      </c>
      <c r="R9" s="57">
        <v>11.572084753296799</v>
      </c>
      <c r="S9" s="56">
        <v>16.104754913678601</v>
      </c>
      <c r="T9" s="56">
        <v>16.111061979552499</v>
      </c>
      <c r="U9" s="58">
        <v>-3.9162756016580001E-2</v>
      </c>
    </row>
    <row r="10" spans="1:23" ht="12" thickBot="1">
      <c r="A10" s="74"/>
      <c r="B10" s="71" t="s">
        <v>8</v>
      </c>
      <c r="C10" s="72"/>
      <c r="D10" s="56">
        <v>184487.3205</v>
      </c>
      <c r="E10" s="56">
        <v>251314.4994</v>
      </c>
      <c r="F10" s="57">
        <v>73.408944147852097</v>
      </c>
      <c r="G10" s="56">
        <v>149851.7887</v>
      </c>
      <c r="H10" s="57">
        <v>23.1131921083302</v>
      </c>
      <c r="I10" s="56">
        <v>50215.042699999998</v>
      </c>
      <c r="J10" s="57">
        <v>27.218695877801501</v>
      </c>
      <c r="K10" s="56">
        <v>41536.390399999997</v>
      </c>
      <c r="L10" s="57">
        <v>27.7183147163862</v>
      </c>
      <c r="M10" s="57">
        <v>0.20894093628318799</v>
      </c>
      <c r="N10" s="56">
        <v>1986557.6969999999</v>
      </c>
      <c r="O10" s="56">
        <v>43044020.747500002</v>
      </c>
      <c r="P10" s="56">
        <v>116420</v>
      </c>
      <c r="Q10" s="56">
        <v>106007</v>
      </c>
      <c r="R10" s="57">
        <v>9.8229362211929505</v>
      </c>
      <c r="S10" s="56">
        <v>1.5846703358529499</v>
      </c>
      <c r="T10" s="56">
        <v>1.59443196109691</v>
      </c>
      <c r="U10" s="58">
        <v>-0.61600353228725901</v>
      </c>
    </row>
    <row r="11" spans="1:23" ht="12" thickBot="1">
      <c r="A11" s="74"/>
      <c r="B11" s="71" t="s">
        <v>9</v>
      </c>
      <c r="C11" s="72"/>
      <c r="D11" s="56">
        <v>56214.8848</v>
      </c>
      <c r="E11" s="56">
        <v>65458.176299999999</v>
      </c>
      <c r="F11" s="57">
        <v>85.879087957419898</v>
      </c>
      <c r="G11" s="56">
        <v>38039.3246</v>
      </c>
      <c r="H11" s="57">
        <v>47.7809750596886</v>
      </c>
      <c r="I11" s="56">
        <v>11911.411099999999</v>
      </c>
      <c r="J11" s="57">
        <v>21.189069660781399</v>
      </c>
      <c r="K11" s="56">
        <v>8448.9863000000005</v>
      </c>
      <c r="L11" s="57">
        <v>22.211189049344998</v>
      </c>
      <c r="M11" s="57">
        <v>0.40980357608107398</v>
      </c>
      <c r="N11" s="56">
        <v>654150.70900000003</v>
      </c>
      <c r="O11" s="56">
        <v>14771006.4881</v>
      </c>
      <c r="P11" s="56">
        <v>2928</v>
      </c>
      <c r="Q11" s="56">
        <v>2434</v>
      </c>
      <c r="R11" s="57">
        <v>20.295809367296599</v>
      </c>
      <c r="S11" s="56">
        <v>19.199072677595598</v>
      </c>
      <c r="T11" s="56">
        <v>18.662589153656501</v>
      </c>
      <c r="U11" s="58">
        <v>2.79431998069962</v>
      </c>
    </row>
    <row r="12" spans="1:23" ht="12" thickBot="1">
      <c r="A12" s="74"/>
      <c r="B12" s="71" t="s">
        <v>10</v>
      </c>
      <c r="C12" s="72"/>
      <c r="D12" s="56">
        <v>171926.89550000001</v>
      </c>
      <c r="E12" s="56">
        <v>211233.2199</v>
      </c>
      <c r="F12" s="57">
        <v>81.391977824980401</v>
      </c>
      <c r="G12" s="56">
        <v>93260.716700000004</v>
      </c>
      <c r="H12" s="57">
        <v>84.350819491396905</v>
      </c>
      <c r="I12" s="56">
        <v>26959.382600000001</v>
      </c>
      <c r="J12" s="57">
        <v>15.6807243692712</v>
      </c>
      <c r="K12" s="56">
        <v>12822.690699999999</v>
      </c>
      <c r="L12" s="57">
        <v>13.7492946159184</v>
      </c>
      <c r="M12" s="57">
        <v>1.10247468575375</v>
      </c>
      <c r="N12" s="56">
        <v>2097122.0360000001</v>
      </c>
      <c r="O12" s="56">
        <v>52751838.598499998</v>
      </c>
      <c r="P12" s="56">
        <v>1865</v>
      </c>
      <c r="Q12" s="56">
        <v>1799</v>
      </c>
      <c r="R12" s="57">
        <v>3.6687048360200198</v>
      </c>
      <c r="S12" s="56">
        <v>92.186002949061702</v>
      </c>
      <c r="T12" s="56">
        <v>85.592131406336904</v>
      </c>
      <c r="U12" s="58">
        <v>7.1527903714062999</v>
      </c>
    </row>
    <row r="13" spans="1:23" ht="12" thickBot="1">
      <c r="A13" s="74"/>
      <c r="B13" s="71" t="s">
        <v>11</v>
      </c>
      <c r="C13" s="72"/>
      <c r="D13" s="56">
        <v>333115.03830000001</v>
      </c>
      <c r="E13" s="56">
        <v>398496.35519999999</v>
      </c>
      <c r="F13" s="57">
        <v>83.592995005641697</v>
      </c>
      <c r="G13" s="56">
        <v>232373.2415</v>
      </c>
      <c r="H13" s="57">
        <v>43.353441278220501</v>
      </c>
      <c r="I13" s="56">
        <v>57093.625999999997</v>
      </c>
      <c r="J13" s="57">
        <v>17.139312080105501</v>
      </c>
      <c r="K13" s="56">
        <v>69397.765599999999</v>
      </c>
      <c r="L13" s="57">
        <v>29.864783549098998</v>
      </c>
      <c r="M13" s="57">
        <v>-0.17729878611538499</v>
      </c>
      <c r="N13" s="56">
        <v>3861477.7486999999</v>
      </c>
      <c r="O13" s="56">
        <v>75311444.587099999</v>
      </c>
      <c r="P13" s="56">
        <v>15691</v>
      </c>
      <c r="Q13" s="56">
        <v>14103</v>
      </c>
      <c r="R13" s="57">
        <v>11.2600155995178</v>
      </c>
      <c r="S13" s="56">
        <v>21.229688248040301</v>
      </c>
      <c r="T13" s="56">
        <v>21.204775927107701</v>
      </c>
      <c r="U13" s="58">
        <v>0.117346616876823</v>
      </c>
    </row>
    <row r="14" spans="1:23" ht="12" thickBot="1">
      <c r="A14" s="74"/>
      <c r="B14" s="71" t="s">
        <v>12</v>
      </c>
      <c r="C14" s="72"/>
      <c r="D14" s="56">
        <v>115708.8803</v>
      </c>
      <c r="E14" s="56">
        <v>175233.01360000001</v>
      </c>
      <c r="F14" s="57">
        <v>66.031438895484499</v>
      </c>
      <c r="G14" s="56">
        <v>129723.4721</v>
      </c>
      <c r="H14" s="57">
        <v>-10.803435625895499</v>
      </c>
      <c r="I14" s="56">
        <v>17153.851999999999</v>
      </c>
      <c r="J14" s="57">
        <v>14.8250090706305</v>
      </c>
      <c r="K14" s="56">
        <v>-1900.3474000000001</v>
      </c>
      <c r="L14" s="57">
        <v>-1.46492178264785</v>
      </c>
      <c r="M14" s="57">
        <v>-10.0266926983982</v>
      </c>
      <c r="N14" s="56">
        <v>1469485.1527</v>
      </c>
      <c r="O14" s="56">
        <v>33944880.1281</v>
      </c>
      <c r="P14" s="56">
        <v>2774</v>
      </c>
      <c r="Q14" s="56">
        <v>2422</v>
      </c>
      <c r="R14" s="57">
        <v>14.533443435177499</v>
      </c>
      <c r="S14" s="56">
        <v>41.7119251261716</v>
      </c>
      <c r="T14" s="56">
        <v>42.348376052848899</v>
      </c>
      <c r="U14" s="58">
        <v>-1.52582486843303</v>
      </c>
    </row>
    <row r="15" spans="1:23" ht="12" thickBot="1">
      <c r="A15" s="74"/>
      <c r="B15" s="71" t="s">
        <v>13</v>
      </c>
      <c r="C15" s="72"/>
      <c r="D15" s="56">
        <v>122161.7099</v>
      </c>
      <c r="E15" s="56">
        <v>162915.69</v>
      </c>
      <c r="F15" s="57">
        <v>74.984619283753503</v>
      </c>
      <c r="G15" s="56">
        <v>84626.438999999998</v>
      </c>
      <c r="H15" s="57">
        <v>44.354071072280398</v>
      </c>
      <c r="I15" s="56">
        <v>-3646.8512999999998</v>
      </c>
      <c r="J15" s="57">
        <v>-2.9852654346318999</v>
      </c>
      <c r="K15" s="56">
        <v>15549.073399999999</v>
      </c>
      <c r="L15" s="57">
        <v>18.373777254174701</v>
      </c>
      <c r="M15" s="57">
        <v>-1.23453817511724</v>
      </c>
      <c r="N15" s="56">
        <v>1500694.2675999999</v>
      </c>
      <c r="O15" s="56">
        <v>28875560.5647</v>
      </c>
      <c r="P15" s="56">
        <v>6841</v>
      </c>
      <c r="Q15" s="56">
        <v>5984</v>
      </c>
      <c r="R15" s="57">
        <v>14.321524064171101</v>
      </c>
      <c r="S15" s="56">
        <v>17.857288393509702</v>
      </c>
      <c r="T15" s="56">
        <v>17.2867569685829</v>
      </c>
      <c r="U15" s="58">
        <v>3.1949499406315001</v>
      </c>
    </row>
    <row r="16" spans="1:23" ht="12" thickBot="1">
      <c r="A16" s="74"/>
      <c r="B16" s="71" t="s">
        <v>14</v>
      </c>
      <c r="C16" s="72"/>
      <c r="D16" s="56">
        <v>1313200.8466</v>
      </c>
      <c r="E16" s="56">
        <v>1448947.352</v>
      </c>
      <c r="F16" s="57">
        <v>90.631370752524106</v>
      </c>
      <c r="G16" s="56">
        <v>823284.16139999998</v>
      </c>
      <c r="H16" s="57">
        <v>59.507604806449002</v>
      </c>
      <c r="I16" s="56">
        <v>-2811.6152999999999</v>
      </c>
      <c r="J16" s="57">
        <v>-0.214103981678015</v>
      </c>
      <c r="K16" s="56">
        <v>36905.422599999998</v>
      </c>
      <c r="L16" s="57">
        <v>4.48270771263741</v>
      </c>
      <c r="M16" s="57">
        <v>-1.0761843409970899</v>
      </c>
      <c r="N16" s="56">
        <v>14077118.9815</v>
      </c>
      <c r="O16" s="56">
        <v>254460213.34580001</v>
      </c>
      <c r="P16" s="56">
        <v>73061</v>
      </c>
      <c r="Q16" s="56">
        <v>61489</v>
      </c>
      <c r="R16" s="57">
        <v>18.819626274618201</v>
      </c>
      <c r="S16" s="56">
        <v>17.9740332954654</v>
      </c>
      <c r="T16" s="56">
        <v>17.034362998259901</v>
      </c>
      <c r="U16" s="58">
        <v>5.2279323274795804</v>
      </c>
    </row>
    <row r="17" spans="1:21" ht="12" thickBot="1">
      <c r="A17" s="74"/>
      <c r="B17" s="71" t="s">
        <v>15</v>
      </c>
      <c r="C17" s="72"/>
      <c r="D17" s="56">
        <v>1769367.3343</v>
      </c>
      <c r="E17" s="56">
        <v>1179210.8955999999</v>
      </c>
      <c r="F17" s="57">
        <v>150.04672539085701</v>
      </c>
      <c r="G17" s="56">
        <v>532489.65960000001</v>
      </c>
      <c r="H17" s="57">
        <v>232.28200818568499</v>
      </c>
      <c r="I17" s="56">
        <v>81911.690799999997</v>
      </c>
      <c r="J17" s="57">
        <v>4.6294338779802402</v>
      </c>
      <c r="K17" s="56">
        <v>46192.830099999999</v>
      </c>
      <c r="L17" s="57">
        <v>8.6748783318533391</v>
      </c>
      <c r="M17" s="57">
        <v>0.77325551655255698</v>
      </c>
      <c r="N17" s="56">
        <v>9771020.9141000006</v>
      </c>
      <c r="O17" s="56">
        <v>255627946.2784</v>
      </c>
      <c r="P17" s="56">
        <v>18004</v>
      </c>
      <c r="Q17" s="56">
        <v>15852</v>
      </c>
      <c r="R17" s="57">
        <v>13.5755740600555</v>
      </c>
      <c r="S17" s="56">
        <v>98.276346050877606</v>
      </c>
      <c r="T17" s="56">
        <v>67.738593887206704</v>
      </c>
      <c r="U17" s="58">
        <v>31.073349173830199</v>
      </c>
    </row>
    <row r="18" spans="1:21" ht="12" customHeight="1" thickBot="1">
      <c r="A18" s="74"/>
      <c r="B18" s="71" t="s">
        <v>16</v>
      </c>
      <c r="C18" s="72"/>
      <c r="D18" s="56">
        <v>2138599.3232</v>
      </c>
      <c r="E18" s="56">
        <v>2296291.0236999998</v>
      </c>
      <c r="F18" s="57">
        <v>93.132765016608701</v>
      </c>
      <c r="G18" s="56">
        <v>1863194.8455999999</v>
      </c>
      <c r="H18" s="57">
        <v>14.7813031068853</v>
      </c>
      <c r="I18" s="56">
        <v>275973.64350000001</v>
      </c>
      <c r="J18" s="57">
        <v>12.9044108686549</v>
      </c>
      <c r="K18" s="56">
        <v>302570.43310000002</v>
      </c>
      <c r="L18" s="57">
        <v>16.239333949132099</v>
      </c>
      <c r="M18" s="57">
        <v>-8.7902804406569002E-2</v>
      </c>
      <c r="N18" s="56">
        <v>28184380.886999998</v>
      </c>
      <c r="O18" s="56">
        <v>515114278.20609999</v>
      </c>
      <c r="P18" s="56">
        <v>94715</v>
      </c>
      <c r="Q18" s="56">
        <v>87501</v>
      </c>
      <c r="R18" s="57">
        <v>8.2444772059747908</v>
      </c>
      <c r="S18" s="56">
        <v>22.579309752415099</v>
      </c>
      <c r="T18" s="56">
        <v>22.947154647375498</v>
      </c>
      <c r="U18" s="58">
        <v>-1.6291237375889001</v>
      </c>
    </row>
    <row r="19" spans="1:21" ht="12" customHeight="1" thickBot="1">
      <c r="A19" s="74"/>
      <c r="B19" s="71" t="s">
        <v>17</v>
      </c>
      <c r="C19" s="72"/>
      <c r="D19" s="56">
        <v>551539.52930000005</v>
      </c>
      <c r="E19" s="56">
        <v>661649.09530000004</v>
      </c>
      <c r="F19" s="57">
        <v>83.358313827955101</v>
      </c>
      <c r="G19" s="56">
        <v>402757.03269999998</v>
      </c>
      <c r="H19" s="57">
        <v>36.941005251377703</v>
      </c>
      <c r="I19" s="56">
        <v>43951.3321</v>
      </c>
      <c r="J19" s="57">
        <v>7.9688453438291003</v>
      </c>
      <c r="K19" s="56">
        <v>49000.842299999997</v>
      </c>
      <c r="L19" s="57">
        <v>12.166352992400499</v>
      </c>
      <c r="M19" s="57">
        <v>-0.10304945717229</v>
      </c>
      <c r="N19" s="56">
        <v>6692762.1431</v>
      </c>
      <c r="O19" s="56">
        <v>148787280.0756</v>
      </c>
      <c r="P19" s="56">
        <v>10541</v>
      </c>
      <c r="Q19" s="56">
        <v>9229</v>
      </c>
      <c r="R19" s="57">
        <v>14.2160580777982</v>
      </c>
      <c r="S19" s="56">
        <v>52.323264329760001</v>
      </c>
      <c r="T19" s="56">
        <v>48.864612330696701</v>
      </c>
      <c r="U19" s="58">
        <v>6.6101609740279201</v>
      </c>
    </row>
    <row r="20" spans="1:21" ht="12" thickBot="1">
      <c r="A20" s="74"/>
      <c r="B20" s="71" t="s">
        <v>18</v>
      </c>
      <c r="C20" s="72"/>
      <c r="D20" s="56">
        <v>1401295.7969</v>
      </c>
      <c r="E20" s="56">
        <v>1452541.5288</v>
      </c>
      <c r="F20" s="57">
        <v>96.471995403647</v>
      </c>
      <c r="G20" s="56">
        <v>948651.9841</v>
      </c>
      <c r="H20" s="57">
        <v>47.714422189232003</v>
      </c>
      <c r="I20" s="56">
        <v>139562.59849999999</v>
      </c>
      <c r="J20" s="57">
        <v>9.9595387932187993</v>
      </c>
      <c r="K20" s="56">
        <v>29247.188900000001</v>
      </c>
      <c r="L20" s="57">
        <v>3.0830261666239198</v>
      </c>
      <c r="M20" s="57">
        <v>3.7718294902523102</v>
      </c>
      <c r="N20" s="56">
        <v>15898490.016100001</v>
      </c>
      <c r="O20" s="56">
        <v>283084513.15490001</v>
      </c>
      <c r="P20" s="56">
        <v>49061</v>
      </c>
      <c r="Q20" s="56">
        <v>44381</v>
      </c>
      <c r="R20" s="57">
        <v>10.545053063247799</v>
      </c>
      <c r="S20" s="56">
        <v>28.562316236929501</v>
      </c>
      <c r="T20" s="56">
        <v>26.057777760753499</v>
      </c>
      <c r="U20" s="58">
        <v>8.7686812771081506</v>
      </c>
    </row>
    <row r="21" spans="1:21" ht="12" customHeight="1" thickBot="1">
      <c r="A21" s="74"/>
      <c r="B21" s="71" t="s">
        <v>19</v>
      </c>
      <c r="C21" s="72"/>
      <c r="D21" s="56">
        <v>415634.7328</v>
      </c>
      <c r="E21" s="56">
        <v>504903.23129999998</v>
      </c>
      <c r="F21" s="57">
        <v>82.319681680357704</v>
      </c>
      <c r="G21" s="56">
        <v>369958.91230000003</v>
      </c>
      <c r="H21" s="57">
        <v>12.3461873687642</v>
      </c>
      <c r="I21" s="56">
        <v>73273.882800000007</v>
      </c>
      <c r="J21" s="57">
        <v>17.6293935558217</v>
      </c>
      <c r="K21" s="56">
        <v>44906.484900000003</v>
      </c>
      <c r="L21" s="57">
        <v>12.1382357356444</v>
      </c>
      <c r="M21" s="57">
        <v>0.63169936286863604</v>
      </c>
      <c r="N21" s="56">
        <v>5571898.2423</v>
      </c>
      <c r="O21" s="56">
        <v>94352450.748699993</v>
      </c>
      <c r="P21" s="56">
        <v>34715</v>
      </c>
      <c r="Q21" s="56">
        <v>32094</v>
      </c>
      <c r="R21" s="57">
        <v>8.1666355081946804</v>
      </c>
      <c r="S21" s="56">
        <v>11.9727706409333</v>
      </c>
      <c r="T21" s="56">
        <v>11.760468741820899</v>
      </c>
      <c r="U21" s="58">
        <v>1.7732060980653801</v>
      </c>
    </row>
    <row r="22" spans="1:21" ht="12" customHeight="1" thickBot="1">
      <c r="A22" s="74"/>
      <c r="B22" s="71" t="s">
        <v>20</v>
      </c>
      <c r="C22" s="72"/>
      <c r="D22" s="56">
        <v>1699815.8861</v>
      </c>
      <c r="E22" s="56">
        <v>1912142.7831999999</v>
      </c>
      <c r="F22" s="57">
        <v>88.895865990474405</v>
      </c>
      <c r="G22" s="56">
        <v>1375916.3396999999</v>
      </c>
      <c r="H22" s="57">
        <v>23.5406424834392</v>
      </c>
      <c r="I22" s="56">
        <v>112170.5395</v>
      </c>
      <c r="J22" s="57">
        <v>6.59898171427026</v>
      </c>
      <c r="K22" s="56">
        <v>149076.6355</v>
      </c>
      <c r="L22" s="57">
        <v>10.8347165593298</v>
      </c>
      <c r="M22" s="57">
        <v>-0.24756458901971901</v>
      </c>
      <c r="N22" s="56">
        <v>19763955.589499999</v>
      </c>
      <c r="O22" s="56">
        <v>331747887.73009998</v>
      </c>
      <c r="P22" s="56">
        <v>96356</v>
      </c>
      <c r="Q22" s="56">
        <v>85054</v>
      </c>
      <c r="R22" s="57">
        <v>13.2880287817152</v>
      </c>
      <c r="S22" s="56">
        <v>17.6409967838017</v>
      </c>
      <c r="T22" s="56">
        <v>17.2741667199661</v>
      </c>
      <c r="U22" s="58">
        <v>2.0794180075608102</v>
      </c>
    </row>
    <row r="23" spans="1:21" ht="12" thickBot="1">
      <c r="A23" s="74"/>
      <c r="B23" s="71" t="s">
        <v>21</v>
      </c>
      <c r="C23" s="72"/>
      <c r="D23" s="56">
        <v>3090449.8073</v>
      </c>
      <c r="E23" s="56">
        <v>4768821.8672000002</v>
      </c>
      <c r="F23" s="57">
        <v>64.805310270784901</v>
      </c>
      <c r="G23" s="56">
        <v>2594733.0660999999</v>
      </c>
      <c r="H23" s="57">
        <v>19.1047297957737</v>
      </c>
      <c r="I23" s="56">
        <v>268096.00819999998</v>
      </c>
      <c r="J23" s="57">
        <v>8.6749834139589108</v>
      </c>
      <c r="K23" s="56">
        <v>294515.65480000002</v>
      </c>
      <c r="L23" s="57">
        <v>11.350518427033</v>
      </c>
      <c r="M23" s="57">
        <v>-8.9705406722577E-2</v>
      </c>
      <c r="N23" s="56">
        <v>38079656.265199997</v>
      </c>
      <c r="O23" s="56">
        <v>719109939.56669998</v>
      </c>
      <c r="P23" s="56">
        <v>90979</v>
      </c>
      <c r="Q23" s="56">
        <v>82554</v>
      </c>
      <c r="R23" s="57">
        <v>10.2054412869152</v>
      </c>
      <c r="S23" s="56">
        <v>33.968825853218902</v>
      </c>
      <c r="T23" s="56">
        <v>34.105917063982403</v>
      </c>
      <c r="U23" s="58">
        <v>-0.40357948006759198</v>
      </c>
    </row>
    <row r="24" spans="1:21" ht="12" thickBot="1">
      <c r="A24" s="74"/>
      <c r="B24" s="71" t="s">
        <v>22</v>
      </c>
      <c r="C24" s="72"/>
      <c r="D24" s="56">
        <v>385238.5626</v>
      </c>
      <c r="E24" s="56">
        <v>381893.46120000002</v>
      </c>
      <c r="F24" s="57">
        <v>100.875925288034</v>
      </c>
      <c r="G24" s="56">
        <v>301324.76640000002</v>
      </c>
      <c r="H24" s="57">
        <v>27.848290468300501</v>
      </c>
      <c r="I24" s="56">
        <v>53150.786599999999</v>
      </c>
      <c r="J24" s="57">
        <v>13.796849993749801</v>
      </c>
      <c r="K24" s="56">
        <v>45481.748699999996</v>
      </c>
      <c r="L24" s="57">
        <v>15.0939297965386</v>
      </c>
      <c r="M24" s="57">
        <v>0.16861792079687599</v>
      </c>
      <c r="N24" s="56">
        <v>4293256.0521999998</v>
      </c>
      <c r="O24" s="56">
        <v>69117742.209299996</v>
      </c>
      <c r="P24" s="56">
        <v>32509</v>
      </c>
      <c r="Q24" s="56">
        <v>30288</v>
      </c>
      <c r="R24" s="57">
        <v>7.3329371368198597</v>
      </c>
      <c r="S24" s="56">
        <v>11.8502126365007</v>
      </c>
      <c r="T24" s="56">
        <v>11.531215438457499</v>
      </c>
      <c r="U24" s="58">
        <v>2.6919111734807299</v>
      </c>
    </row>
    <row r="25" spans="1:21" ht="12" thickBot="1">
      <c r="A25" s="74"/>
      <c r="B25" s="71" t="s">
        <v>23</v>
      </c>
      <c r="C25" s="72"/>
      <c r="D25" s="56">
        <v>383805.46669999999</v>
      </c>
      <c r="E25" s="56">
        <v>417416.27669999999</v>
      </c>
      <c r="F25" s="57">
        <v>91.947891858525594</v>
      </c>
      <c r="G25" s="56">
        <v>275015.04920000001</v>
      </c>
      <c r="H25" s="57">
        <v>39.557987032514703</v>
      </c>
      <c r="I25" s="56">
        <v>26711.634099999999</v>
      </c>
      <c r="J25" s="57">
        <v>6.9596804677300401</v>
      </c>
      <c r="K25" s="56">
        <v>20388.643899999999</v>
      </c>
      <c r="L25" s="57">
        <v>7.4136466201792102</v>
      </c>
      <c r="M25" s="57">
        <v>0.31012313673299302</v>
      </c>
      <c r="N25" s="56">
        <v>4289092.6672999999</v>
      </c>
      <c r="O25" s="56">
        <v>82199961.341600001</v>
      </c>
      <c r="P25" s="56">
        <v>24941</v>
      </c>
      <c r="Q25" s="56">
        <v>21518</v>
      </c>
      <c r="R25" s="57">
        <v>15.907612231620099</v>
      </c>
      <c r="S25" s="56">
        <v>15.3885356120444</v>
      </c>
      <c r="T25" s="56">
        <v>15.815639752765099</v>
      </c>
      <c r="U25" s="58">
        <v>-2.77546968397963</v>
      </c>
    </row>
    <row r="26" spans="1:21" ht="12" thickBot="1">
      <c r="A26" s="74"/>
      <c r="B26" s="71" t="s">
        <v>24</v>
      </c>
      <c r="C26" s="72"/>
      <c r="D26" s="56">
        <v>734476.73990000004</v>
      </c>
      <c r="E26" s="56">
        <v>813369.48490000004</v>
      </c>
      <c r="F26" s="57">
        <v>90.300503465568298</v>
      </c>
      <c r="G26" s="56">
        <v>565242.36849999998</v>
      </c>
      <c r="H26" s="57">
        <v>29.940142641660401</v>
      </c>
      <c r="I26" s="56">
        <v>124193.6113</v>
      </c>
      <c r="J26" s="57">
        <v>16.9091278938131</v>
      </c>
      <c r="K26" s="56">
        <v>107119.0393</v>
      </c>
      <c r="L26" s="57">
        <v>18.950992577620301</v>
      </c>
      <c r="M26" s="57">
        <v>0.15939810617774999</v>
      </c>
      <c r="N26" s="56">
        <v>8817940.9743000008</v>
      </c>
      <c r="O26" s="56">
        <v>162421451.02590001</v>
      </c>
      <c r="P26" s="56">
        <v>52108</v>
      </c>
      <c r="Q26" s="56">
        <v>46803</v>
      </c>
      <c r="R26" s="57">
        <v>11.334743499348299</v>
      </c>
      <c r="S26" s="56">
        <v>14.0952778824749</v>
      </c>
      <c r="T26" s="56">
        <v>14.509321364015101</v>
      </c>
      <c r="U26" s="58">
        <v>-2.9374623543609801</v>
      </c>
    </row>
    <row r="27" spans="1:21" ht="12" thickBot="1">
      <c r="A27" s="74"/>
      <c r="B27" s="71" t="s">
        <v>25</v>
      </c>
      <c r="C27" s="72"/>
      <c r="D27" s="56">
        <v>290979.20270000002</v>
      </c>
      <c r="E27" s="56">
        <v>349286.20789999998</v>
      </c>
      <c r="F27" s="57">
        <v>83.306811468292196</v>
      </c>
      <c r="G27" s="56">
        <v>276726.2977</v>
      </c>
      <c r="H27" s="57">
        <v>5.1505422934005498</v>
      </c>
      <c r="I27" s="56">
        <v>71818.006899999993</v>
      </c>
      <c r="J27" s="57">
        <v>24.681491403371702</v>
      </c>
      <c r="K27" s="56">
        <v>76727.200800000006</v>
      </c>
      <c r="L27" s="57">
        <v>27.7267471280161</v>
      </c>
      <c r="M27" s="57">
        <v>-6.3982444932358995E-2</v>
      </c>
      <c r="N27" s="56">
        <v>3548723.8786999998</v>
      </c>
      <c r="O27" s="56">
        <v>55127188.721299998</v>
      </c>
      <c r="P27" s="56">
        <v>33807</v>
      </c>
      <c r="Q27" s="56">
        <v>32770</v>
      </c>
      <c r="R27" s="57">
        <v>3.1644797070491402</v>
      </c>
      <c r="S27" s="56">
        <v>8.6070696216759899</v>
      </c>
      <c r="T27" s="56">
        <v>8.5708030393652699</v>
      </c>
      <c r="U27" s="58">
        <v>0.42135806848102603</v>
      </c>
    </row>
    <row r="28" spans="1:21" ht="12" thickBot="1">
      <c r="A28" s="74"/>
      <c r="B28" s="71" t="s">
        <v>26</v>
      </c>
      <c r="C28" s="72"/>
      <c r="D28" s="56">
        <v>1196356.0665</v>
      </c>
      <c r="E28" s="56">
        <v>1241964.0948000001</v>
      </c>
      <c r="F28" s="57">
        <v>96.327749852756895</v>
      </c>
      <c r="G28" s="56">
        <v>915721.16449999996</v>
      </c>
      <c r="H28" s="57">
        <v>30.6463269474865</v>
      </c>
      <c r="I28" s="56">
        <v>47049.086499999998</v>
      </c>
      <c r="J28" s="57">
        <v>3.9326992872318098</v>
      </c>
      <c r="K28" s="56">
        <v>50452.2039</v>
      </c>
      <c r="L28" s="57">
        <v>5.5095596624708101</v>
      </c>
      <c r="M28" s="57">
        <v>-6.7452304100435997E-2</v>
      </c>
      <c r="N28" s="56">
        <v>13980568.1373</v>
      </c>
      <c r="O28" s="56">
        <v>233645579.59650001</v>
      </c>
      <c r="P28" s="56">
        <v>50860</v>
      </c>
      <c r="Q28" s="56">
        <v>45460</v>
      </c>
      <c r="R28" s="57">
        <v>11.8785745710515</v>
      </c>
      <c r="S28" s="56">
        <v>23.522533749508501</v>
      </c>
      <c r="T28" s="56">
        <v>22.345753145622499</v>
      </c>
      <c r="U28" s="58">
        <v>5.0027799573696896</v>
      </c>
    </row>
    <row r="29" spans="1:21" ht="12" thickBot="1">
      <c r="A29" s="74"/>
      <c r="B29" s="71" t="s">
        <v>27</v>
      </c>
      <c r="C29" s="72"/>
      <c r="D29" s="56">
        <v>810977.05949999997</v>
      </c>
      <c r="E29" s="56">
        <v>976727.36190000002</v>
      </c>
      <c r="F29" s="57">
        <v>83.030033879918093</v>
      </c>
      <c r="G29" s="56">
        <v>675093.36899999995</v>
      </c>
      <c r="H29" s="57">
        <v>20.128132898310199</v>
      </c>
      <c r="I29" s="56">
        <v>128797.67389999999</v>
      </c>
      <c r="J29" s="57">
        <v>15.8817900446418</v>
      </c>
      <c r="K29" s="56">
        <v>103857.3336</v>
      </c>
      <c r="L29" s="57">
        <v>15.384143641322</v>
      </c>
      <c r="M29" s="57">
        <v>0.240140387158948</v>
      </c>
      <c r="N29" s="56">
        <v>10353233.0756</v>
      </c>
      <c r="O29" s="56">
        <v>170531985.1577</v>
      </c>
      <c r="P29" s="56">
        <v>118547</v>
      </c>
      <c r="Q29" s="56">
        <v>111380</v>
      </c>
      <c r="R29" s="57">
        <v>6.4347279583408099</v>
      </c>
      <c r="S29" s="56">
        <v>6.8409749677343203</v>
      </c>
      <c r="T29" s="56">
        <v>6.53233792781469</v>
      </c>
      <c r="U29" s="58">
        <v>4.5115943469362803</v>
      </c>
    </row>
    <row r="30" spans="1:21" ht="12" thickBot="1">
      <c r="A30" s="74"/>
      <c r="B30" s="71" t="s">
        <v>28</v>
      </c>
      <c r="C30" s="72"/>
      <c r="D30" s="56">
        <v>1479578.8614000001</v>
      </c>
      <c r="E30" s="56">
        <v>1728161.1322999999</v>
      </c>
      <c r="F30" s="57">
        <v>85.615793211992695</v>
      </c>
      <c r="G30" s="56">
        <v>1210414.4458000001</v>
      </c>
      <c r="H30" s="57">
        <v>22.237376341134201</v>
      </c>
      <c r="I30" s="56">
        <v>144925.19750000001</v>
      </c>
      <c r="J30" s="57">
        <v>9.7950302806346894</v>
      </c>
      <c r="K30" s="56">
        <v>149466.20360000001</v>
      </c>
      <c r="L30" s="57">
        <v>12.348349288017101</v>
      </c>
      <c r="M30" s="57">
        <v>-3.0381490869686001E-2</v>
      </c>
      <c r="N30" s="56">
        <v>15233416.664000001</v>
      </c>
      <c r="O30" s="56">
        <v>268455417.08230001</v>
      </c>
      <c r="P30" s="56">
        <v>98433</v>
      </c>
      <c r="Q30" s="56">
        <v>87294</v>
      </c>
      <c r="R30" s="57">
        <v>12.7603271702523</v>
      </c>
      <c r="S30" s="56">
        <v>15.0313295480174</v>
      </c>
      <c r="T30" s="56">
        <v>14.298572050771</v>
      </c>
      <c r="U30" s="58">
        <v>4.8748681539160499</v>
      </c>
    </row>
    <row r="31" spans="1:21" ht="12" thickBot="1">
      <c r="A31" s="74"/>
      <c r="B31" s="71" t="s">
        <v>29</v>
      </c>
      <c r="C31" s="72"/>
      <c r="D31" s="56">
        <v>1045725.8526</v>
      </c>
      <c r="E31" s="56">
        <v>1381491.4480000001</v>
      </c>
      <c r="F31" s="57">
        <v>75.695427149687305</v>
      </c>
      <c r="G31" s="56">
        <v>795335.21270000003</v>
      </c>
      <c r="H31" s="57">
        <v>31.482403381836299</v>
      </c>
      <c r="I31" s="56">
        <v>43814.292399999998</v>
      </c>
      <c r="J31" s="57">
        <v>4.1898450048895697</v>
      </c>
      <c r="K31" s="56">
        <v>47433.306700000001</v>
      </c>
      <c r="L31" s="57">
        <v>5.9639389709621504</v>
      </c>
      <c r="M31" s="57">
        <v>-7.6296900886312996E-2</v>
      </c>
      <c r="N31" s="56">
        <v>14697131.377599999</v>
      </c>
      <c r="O31" s="56">
        <v>285808763.67629999</v>
      </c>
      <c r="P31" s="56">
        <v>37884</v>
      </c>
      <c r="Q31" s="56">
        <v>33335</v>
      </c>
      <c r="R31" s="57">
        <v>13.6463176841158</v>
      </c>
      <c r="S31" s="56">
        <v>27.603364285714299</v>
      </c>
      <c r="T31" s="56">
        <v>26.198353220339001</v>
      </c>
      <c r="U31" s="58">
        <v>5.0899993596159003</v>
      </c>
    </row>
    <row r="32" spans="1:21" ht="12" thickBot="1">
      <c r="A32" s="74"/>
      <c r="B32" s="71" t="s">
        <v>30</v>
      </c>
      <c r="C32" s="72"/>
      <c r="D32" s="56">
        <v>134422.39079999999</v>
      </c>
      <c r="E32" s="56">
        <v>149260.71720000001</v>
      </c>
      <c r="F32" s="57">
        <v>90.058786612878507</v>
      </c>
      <c r="G32" s="56">
        <v>121254.8253</v>
      </c>
      <c r="H32" s="57">
        <v>10.859415670610799</v>
      </c>
      <c r="I32" s="56">
        <v>28949.7585</v>
      </c>
      <c r="J32" s="57">
        <v>21.536410956321099</v>
      </c>
      <c r="K32" s="56">
        <v>32342.0137</v>
      </c>
      <c r="L32" s="57">
        <v>26.672764254933099</v>
      </c>
      <c r="M32" s="57">
        <v>-0.104886950808508</v>
      </c>
      <c r="N32" s="56">
        <v>1645568.0327999999</v>
      </c>
      <c r="O32" s="56">
        <v>28107540.229200002</v>
      </c>
      <c r="P32" s="56">
        <v>25997</v>
      </c>
      <c r="Q32" s="56">
        <v>24663</v>
      </c>
      <c r="R32" s="57">
        <v>5.4089121355877197</v>
      </c>
      <c r="S32" s="56">
        <v>5.17068857175828</v>
      </c>
      <c r="T32" s="56">
        <v>5.1064560921217996</v>
      </c>
      <c r="U32" s="58">
        <v>1.2422422805989199</v>
      </c>
    </row>
    <row r="33" spans="1:21" ht="12" thickBot="1">
      <c r="A33" s="74"/>
      <c r="B33" s="71" t="s">
        <v>69</v>
      </c>
      <c r="C33" s="72"/>
      <c r="D33" s="59"/>
      <c r="E33" s="59"/>
      <c r="F33" s="59"/>
      <c r="G33" s="56">
        <v>2.2124000000000001</v>
      </c>
      <c r="H33" s="59"/>
      <c r="I33" s="59"/>
      <c r="J33" s="59"/>
      <c r="K33" s="56">
        <v>0</v>
      </c>
      <c r="L33" s="57">
        <v>0</v>
      </c>
      <c r="M33" s="59"/>
      <c r="N33" s="56">
        <v>27.9419</v>
      </c>
      <c r="O33" s="56">
        <v>490.22190000000001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245568.5527</v>
      </c>
      <c r="E35" s="56">
        <v>266945.08120000002</v>
      </c>
      <c r="F35" s="57">
        <v>91.992162431348802</v>
      </c>
      <c r="G35" s="56">
        <v>183777.6868</v>
      </c>
      <c r="H35" s="57">
        <v>33.6226159856094</v>
      </c>
      <c r="I35" s="56">
        <v>30011.064900000001</v>
      </c>
      <c r="J35" s="57">
        <v>12.221053783162199</v>
      </c>
      <c r="K35" s="56">
        <v>25915.261200000001</v>
      </c>
      <c r="L35" s="57">
        <v>14.1014187583081</v>
      </c>
      <c r="M35" s="57">
        <v>0.15804601267148299</v>
      </c>
      <c r="N35" s="56">
        <v>2772095.0633999999</v>
      </c>
      <c r="O35" s="56">
        <v>45190335.190899998</v>
      </c>
      <c r="P35" s="56">
        <v>16731</v>
      </c>
      <c r="Q35" s="56">
        <v>15489</v>
      </c>
      <c r="R35" s="57">
        <v>8.0185938407902508</v>
      </c>
      <c r="S35" s="56">
        <v>14.6774581734505</v>
      </c>
      <c r="T35" s="56">
        <v>14.6567504616179</v>
      </c>
      <c r="U35" s="58">
        <v>0.14108513604907699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119318.08</v>
      </c>
      <c r="E37" s="59"/>
      <c r="F37" s="59"/>
      <c r="G37" s="56">
        <v>45531.69</v>
      </c>
      <c r="H37" s="57">
        <v>162.05502145868101</v>
      </c>
      <c r="I37" s="56">
        <v>860</v>
      </c>
      <c r="J37" s="57">
        <v>0.72076251981258799</v>
      </c>
      <c r="K37" s="56">
        <v>1768.92</v>
      </c>
      <c r="L37" s="57">
        <v>3.88503040409877</v>
      </c>
      <c r="M37" s="57">
        <v>-0.51382764624742805</v>
      </c>
      <c r="N37" s="56">
        <v>1798793.04</v>
      </c>
      <c r="O37" s="56">
        <v>36950829.310000002</v>
      </c>
      <c r="P37" s="56">
        <v>118</v>
      </c>
      <c r="Q37" s="56">
        <v>113</v>
      </c>
      <c r="R37" s="57">
        <v>4.4247787610619502</v>
      </c>
      <c r="S37" s="56">
        <v>1011.17016949153</v>
      </c>
      <c r="T37" s="56">
        <v>1386.66557522124</v>
      </c>
      <c r="U37" s="58">
        <v>-37.134739241618902</v>
      </c>
    </row>
    <row r="38" spans="1:21" ht="12" thickBot="1">
      <c r="A38" s="74"/>
      <c r="B38" s="71" t="s">
        <v>35</v>
      </c>
      <c r="C38" s="72"/>
      <c r="D38" s="56">
        <v>328264.24</v>
      </c>
      <c r="E38" s="59"/>
      <c r="F38" s="59"/>
      <c r="G38" s="56">
        <v>160936.79999999999</v>
      </c>
      <c r="H38" s="57">
        <v>103.97090037828499</v>
      </c>
      <c r="I38" s="56">
        <v>-35894.85</v>
      </c>
      <c r="J38" s="57">
        <v>-10.9347426938737</v>
      </c>
      <c r="K38" s="56">
        <v>-24275.24</v>
      </c>
      <c r="L38" s="57">
        <v>-15.0837098786604</v>
      </c>
      <c r="M38" s="57">
        <v>0.47866097307379901</v>
      </c>
      <c r="N38" s="56">
        <v>2511341.98</v>
      </c>
      <c r="O38" s="56">
        <v>90972439.5</v>
      </c>
      <c r="P38" s="56">
        <v>134</v>
      </c>
      <c r="Q38" s="56">
        <v>187</v>
      </c>
      <c r="R38" s="57">
        <v>-28.3422459893048</v>
      </c>
      <c r="S38" s="56">
        <v>2449.7331343283599</v>
      </c>
      <c r="T38" s="56">
        <v>2212.06780748663</v>
      </c>
      <c r="U38" s="58">
        <v>9.7016823388351501</v>
      </c>
    </row>
    <row r="39" spans="1:21" ht="12" thickBot="1">
      <c r="A39" s="74"/>
      <c r="B39" s="71" t="s">
        <v>36</v>
      </c>
      <c r="C39" s="72"/>
      <c r="D39" s="56">
        <v>234966.73</v>
      </c>
      <c r="E39" s="59"/>
      <c r="F39" s="59"/>
      <c r="G39" s="56">
        <v>49011.99</v>
      </c>
      <c r="H39" s="57">
        <v>379.40663090806999</v>
      </c>
      <c r="I39" s="56">
        <v>1117.96</v>
      </c>
      <c r="J39" s="57">
        <v>0.475795020001342</v>
      </c>
      <c r="K39" s="56">
        <v>-3052.98</v>
      </c>
      <c r="L39" s="57">
        <v>-6.2290472188540003</v>
      </c>
      <c r="M39" s="57">
        <v>-1.36618648009486</v>
      </c>
      <c r="N39" s="56">
        <v>2964819.81</v>
      </c>
      <c r="O39" s="56">
        <v>87358644.340000004</v>
      </c>
      <c r="P39" s="56">
        <v>88</v>
      </c>
      <c r="Q39" s="56">
        <v>99</v>
      </c>
      <c r="R39" s="57">
        <v>-11.1111111111111</v>
      </c>
      <c r="S39" s="56">
        <v>2670.0764772727298</v>
      </c>
      <c r="T39" s="56">
        <v>2740.7844444444399</v>
      </c>
      <c r="U39" s="58">
        <v>-2.6481626190699799</v>
      </c>
    </row>
    <row r="40" spans="1:21" ht="12" thickBot="1">
      <c r="A40" s="74"/>
      <c r="B40" s="71" t="s">
        <v>37</v>
      </c>
      <c r="C40" s="72"/>
      <c r="D40" s="56">
        <v>296622.33</v>
      </c>
      <c r="E40" s="59"/>
      <c r="F40" s="59"/>
      <c r="G40" s="56">
        <v>102783.88</v>
      </c>
      <c r="H40" s="57">
        <v>188.58837592042599</v>
      </c>
      <c r="I40" s="56">
        <v>-62974.52</v>
      </c>
      <c r="J40" s="57">
        <v>-21.230539184288698</v>
      </c>
      <c r="K40" s="56">
        <v>-10794.95</v>
      </c>
      <c r="L40" s="57">
        <v>-10.5025710257289</v>
      </c>
      <c r="M40" s="57">
        <v>4.8337018698558101</v>
      </c>
      <c r="N40" s="56">
        <v>2665411.7200000002</v>
      </c>
      <c r="O40" s="56">
        <v>64150650.719999999</v>
      </c>
      <c r="P40" s="56">
        <v>140</v>
      </c>
      <c r="Q40" s="56">
        <v>157</v>
      </c>
      <c r="R40" s="57">
        <v>-10.828025477707</v>
      </c>
      <c r="S40" s="56">
        <v>2118.73092857143</v>
      </c>
      <c r="T40" s="56">
        <v>1987.8772611464999</v>
      </c>
      <c r="U40" s="58">
        <v>6.1760398954085698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0.11</v>
      </c>
      <c r="O41" s="56">
        <v>1380.96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71" t="s">
        <v>32</v>
      </c>
      <c r="C42" s="72"/>
      <c r="D42" s="56">
        <v>83352.991899999994</v>
      </c>
      <c r="E42" s="59"/>
      <c r="F42" s="59"/>
      <c r="G42" s="56">
        <v>116656.41009999999</v>
      </c>
      <c r="H42" s="57">
        <v>-28.548296807223601</v>
      </c>
      <c r="I42" s="56">
        <v>3862.2102</v>
      </c>
      <c r="J42" s="57">
        <v>4.6335591704177297</v>
      </c>
      <c r="K42" s="56">
        <v>7113.5474999999997</v>
      </c>
      <c r="L42" s="57">
        <v>6.0978625125718704</v>
      </c>
      <c r="M42" s="57">
        <v>-0.45706271027219503</v>
      </c>
      <c r="N42" s="56">
        <v>502688.88760000002</v>
      </c>
      <c r="O42" s="56">
        <v>16789171.354899999</v>
      </c>
      <c r="P42" s="56">
        <v>93</v>
      </c>
      <c r="Q42" s="56">
        <v>62</v>
      </c>
      <c r="R42" s="57">
        <v>50</v>
      </c>
      <c r="S42" s="56">
        <v>896.26873010752695</v>
      </c>
      <c r="T42" s="56">
        <v>323.29749354838702</v>
      </c>
      <c r="U42" s="58">
        <v>63.928509085706899</v>
      </c>
    </row>
    <row r="43" spans="1:21" ht="12" thickBot="1">
      <c r="A43" s="74"/>
      <c r="B43" s="71" t="s">
        <v>33</v>
      </c>
      <c r="C43" s="72"/>
      <c r="D43" s="56">
        <v>361176.88339999999</v>
      </c>
      <c r="E43" s="56">
        <v>1184983.345</v>
      </c>
      <c r="F43" s="57">
        <v>30.479490275029999</v>
      </c>
      <c r="G43" s="56">
        <v>256131.32550000001</v>
      </c>
      <c r="H43" s="57">
        <v>41.012382103180101</v>
      </c>
      <c r="I43" s="56">
        <v>15341.8611</v>
      </c>
      <c r="J43" s="57">
        <v>4.2477417036153504</v>
      </c>
      <c r="K43" s="56">
        <v>16325.0542</v>
      </c>
      <c r="L43" s="57">
        <v>6.3737046486334599</v>
      </c>
      <c r="M43" s="57">
        <v>-6.0226023629373002E-2</v>
      </c>
      <c r="N43" s="56">
        <v>4885213.7602000004</v>
      </c>
      <c r="O43" s="56">
        <v>109464239.6531</v>
      </c>
      <c r="P43" s="56">
        <v>1756</v>
      </c>
      <c r="Q43" s="56">
        <v>1432</v>
      </c>
      <c r="R43" s="57">
        <v>22.625698324022402</v>
      </c>
      <c r="S43" s="56">
        <v>205.68159646924801</v>
      </c>
      <c r="T43" s="56">
        <v>197.31744029329599</v>
      </c>
      <c r="U43" s="58">
        <v>4.0665554524722802</v>
      </c>
    </row>
    <row r="44" spans="1:21" ht="12" thickBot="1">
      <c r="A44" s="74"/>
      <c r="B44" s="71" t="s">
        <v>38</v>
      </c>
      <c r="C44" s="72"/>
      <c r="D44" s="56">
        <v>159142.82999999999</v>
      </c>
      <c r="E44" s="59"/>
      <c r="F44" s="59"/>
      <c r="G44" s="56">
        <v>42074.400000000001</v>
      </c>
      <c r="H44" s="57">
        <v>278.24147224915902</v>
      </c>
      <c r="I44" s="56">
        <v>-25856.74</v>
      </c>
      <c r="J44" s="57">
        <v>-16.247505464116699</v>
      </c>
      <c r="K44" s="56">
        <v>-4190.12</v>
      </c>
      <c r="L44" s="57">
        <v>-9.9588348259274007</v>
      </c>
      <c r="M44" s="57">
        <v>5.1708829341403098</v>
      </c>
      <c r="N44" s="56">
        <v>1325447.76</v>
      </c>
      <c r="O44" s="56">
        <v>42908057.130000003</v>
      </c>
      <c r="P44" s="56">
        <v>100</v>
      </c>
      <c r="Q44" s="56">
        <v>113</v>
      </c>
      <c r="R44" s="57">
        <v>-11.5044247787611</v>
      </c>
      <c r="S44" s="56">
        <v>1591.4283</v>
      </c>
      <c r="T44" s="56">
        <v>1672.5362831858399</v>
      </c>
      <c r="U44" s="58">
        <v>-5.0965527750034996</v>
      </c>
    </row>
    <row r="45" spans="1:21" ht="12" thickBot="1">
      <c r="A45" s="74"/>
      <c r="B45" s="71" t="s">
        <v>39</v>
      </c>
      <c r="C45" s="72"/>
      <c r="D45" s="56">
        <v>43952.18</v>
      </c>
      <c r="E45" s="59"/>
      <c r="F45" s="59"/>
      <c r="G45" s="56">
        <v>41162.42</v>
      </c>
      <c r="H45" s="57">
        <v>6.7774440861348797</v>
      </c>
      <c r="I45" s="56">
        <v>5867.36</v>
      </c>
      <c r="J45" s="57">
        <v>13.3494174805436</v>
      </c>
      <c r="K45" s="56">
        <v>5404.71</v>
      </c>
      <c r="L45" s="57">
        <v>13.130204686702101</v>
      </c>
      <c r="M45" s="57">
        <v>8.5601262602434003E-2</v>
      </c>
      <c r="N45" s="56">
        <v>609310.63</v>
      </c>
      <c r="O45" s="56">
        <v>18452231.289999999</v>
      </c>
      <c r="P45" s="56">
        <v>41</v>
      </c>
      <c r="Q45" s="56">
        <v>54</v>
      </c>
      <c r="R45" s="57">
        <v>-24.074074074074101</v>
      </c>
      <c r="S45" s="56">
        <v>1072.0043902438999</v>
      </c>
      <c r="T45" s="56">
        <v>1257.18685185185</v>
      </c>
      <c r="U45" s="58">
        <v>-17.274412613722301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12738.3161</v>
      </c>
      <c r="E47" s="62"/>
      <c r="F47" s="62"/>
      <c r="G47" s="61">
        <v>10579.055899999999</v>
      </c>
      <c r="H47" s="63">
        <v>20.410707915817</v>
      </c>
      <c r="I47" s="61">
        <v>1460.404</v>
      </c>
      <c r="J47" s="63">
        <v>11.464655049657599</v>
      </c>
      <c r="K47" s="61">
        <v>900.85249999999996</v>
      </c>
      <c r="L47" s="63">
        <v>8.5154337827064506</v>
      </c>
      <c r="M47" s="63">
        <v>0.62113553550664502</v>
      </c>
      <c r="N47" s="61">
        <v>136334.10500000001</v>
      </c>
      <c r="O47" s="61">
        <v>5936383.6268999996</v>
      </c>
      <c r="P47" s="61">
        <v>16</v>
      </c>
      <c r="Q47" s="61">
        <v>9</v>
      </c>
      <c r="R47" s="63">
        <v>77.7777777777778</v>
      </c>
      <c r="S47" s="61">
        <v>796.14475625</v>
      </c>
      <c r="T47" s="61">
        <v>339.14698888888898</v>
      </c>
      <c r="U47" s="64">
        <v>57.401341122142298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91553</v>
      </c>
      <c r="D2" s="37">
        <v>724303.67721965804</v>
      </c>
      <c r="E2" s="37">
        <v>561882.17189401702</v>
      </c>
      <c r="F2" s="37">
        <v>137473.65917179501</v>
      </c>
      <c r="G2" s="37">
        <v>561882.17189401702</v>
      </c>
      <c r="H2" s="37">
        <v>0.19657183520195501</v>
      </c>
    </row>
    <row r="3" spans="1:8">
      <c r="A3" s="37">
        <v>2</v>
      </c>
      <c r="B3" s="37">
        <v>13</v>
      </c>
      <c r="C3" s="37">
        <v>14471</v>
      </c>
      <c r="D3" s="37">
        <v>121268.92229230799</v>
      </c>
      <c r="E3" s="37">
        <v>96045.3212820513</v>
      </c>
      <c r="F3" s="37">
        <v>25121.7206683761</v>
      </c>
      <c r="G3" s="37">
        <v>96045.3212820513</v>
      </c>
      <c r="H3" s="37">
        <v>0.20733130283608001</v>
      </c>
    </row>
    <row r="4" spans="1:8">
      <c r="A4" s="37">
        <v>3</v>
      </c>
      <c r="B4" s="37">
        <v>14</v>
      </c>
      <c r="C4" s="37">
        <v>140311</v>
      </c>
      <c r="D4" s="37">
        <v>184489.81762283499</v>
      </c>
      <c r="E4" s="37">
        <v>134272.27801071201</v>
      </c>
      <c r="F4" s="37">
        <v>45745.223372806802</v>
      </c>
      <c r="G4" s="37">
        <v>134272.27801071201</v>
      </c>
      <c r="H4" s="37">
        <v>0.25411542222969102</v>
      </c>
    </row>
    <row r="5" spans="1:8">
      <c r="A5" s="37">
        <v>4</v>
      </c>
      <c r="B5" s="37">
        <v>15</v>
      </c>
      <c r="C5" s="37">
        <v>3736</v>
      </c>
      <c r="D5" s="37">
        <v>56214.932172120098</v>
      </c>
      <c r="E5" s="37">
        <v>44303.473502140499</v>
      </c>
      <c r="F5" s="37">
        <v>9656.6296101505195</v>
      </c>
      <c r="G5" s="37">
        <v>44303.473502140499</v>
      </c>
      <c r="H5" s="37">
        <v>0.17895869453872401</v>
      </c>
    </row>
    <row r="6" spans="1:8">
      <c r="A6" s="37">
        <v>5</v>
      </c>
      <c r="B6" s="37">
        <v>16</v>
      </c>
      <c r="C6" s="37">
        <v>2776</v>
      </c>
      <c r="D6" s="37">
        <v>171926.888738462</v>
      </c>
      <c r="E6" s="37">
        <v>144967.515806838</v>
      </c>
      <c r="F6" s="37">
        <v>11780.1848974359</v>
      </c>
      <c r="G6" s="37">
        <v>144967.515806838</v>
      </c>
      <c r="H6" s="37">
        <v>7.5153797117961302E-2</v>
      </c>
    </row>
    <row r="7" spans="1:8">
      <c r="A7" s="37">
        <v>6</v>
      </c>
      <c r="B7" s="37">
        <v>17</v>
      </c>
      <c r="C7" s="37">
        <v>29384</v>
      </c>
      <c r="D7" s="37">
        <v>333115.44665641</v>
      </c>
      <c r="E7" s="37">
        <v>276021.41052051302</v>
      </c>
      <c r="F7" s="37">
        <v>39434.548956410297</v>
      </c>
      <c r="G7" s="37">
        <v>276021.41052051302</v>
      </c>
      <c r="H7" s="37">
        <v>0.125008096286401</v>
      </c>
    </row>
    <row r="8" spans="1:8">
      <c r="A8" s="37">
        <v>7</v>
      </c>
      <c r="B8" s="37">
        <v>18</v>
      </c>
      <c r="C8" s="37">
        <v>55760</v>
      </c>
      <c r="D8" s="37">
        <v>115708.889697436</v>
      </c>
      <c r="E8" s="37">
        <v>98555.024376923102</v>
      </c>
      <c r="F8" s="37">
        <v>16825.6601923077</v>
      </c>
      <c r="G8" s="37">
        <v>98555.024376923102</v>
      </c>
      <c r="H8" s="37">
        <v>0.14582735624359999</v>
      </c>
    </row>
    <row r="9" spans="1:8">
      <c r="A9" s="37">
        <v>8</v>
      </c>
      <c r="B9" s="37">
        <v>19</v>
      </c>
      <c r="C9" s="37">
        <v>23900</v>
      </c>
      <c r="D9" s="37">
        <v>122161.82314017101</v>
      </c>
      <c r="E9" s="37">
        <v>125808.56134529899</v>
      </c>
      <c r="F9" s="37">
        <v>-8918.6612820512801</v>
      </c>
      <c r="G9" s="37">
        <v>125808.56134529899</v>
      </c>
      <c r="H9" s="37">
        <v>-7.6299674114063701E-2</v>
      </c>
    </row>
    <row r="10" spans="1:8">
      <c r="A10" s="37">
        <v>9</v>
      </c>
      <c r="B10" s="37">
        <v>21</v>
      </c>
      <c r="C10" s="37">
        <v>347702</v>
      </c>
      <c r="D10" s="37">
        <v>1313199.7348400501</v>
      </c>
      <c r="E10" s="37">
        <v>1316012.46136667</v>
      </c>
      <c r="F10" s="37">
        <v>-15943.942622222199</v>
      </c>
      <c r="G10" s="37">
        <v>1316012.46136667</v>
      </c>
      <c r="H10" s="37">
        <v>-1.2263924856530099E-2</v>
      </c>
    </row>
    <row r="11" spans="1:8">
      <c r="A11" s="37">
        <v>10</v>
      </c>
      <c r="B11" s="37">
        <v>22</v>
      </c>
      <c r="C11" s="37">
        <v>162527.473</v>
      </c>
      <c r="D11" s="37">
        <v>1769366.99364359</v>
      </c>
      <c r="E11" s="37">
        <v>1687455.64568547</v>
      </c>
      <c r="F11" s="37">
        <v>48622.971889743603</v>
      </c>
      <c r="G11" s="37">
        <v>1687455.64568547</v>
      </c>
      <c r="H11" s="37">
        <v>2.80073560019162E-2</v>
      </c>
    </row>
    <row r="12" spans="1:8">
      <c r="A12" s="37">
        <v>11</v>
      </c>
      <c r="B12" s="37">
        <v>23</v>
      </c>
      <c r="C12" s="37">
        <v>274465.47899999999</v>
      </c>
      <c r="D12" s="37">
        <v>2138598.8491076902</v>
      </c>
      <c r="E12" s="37">
        <v>1862625.65147521</v>
      </c>
      <c r="F12" s="37">
        <v>206312.70934187999</v>
      </c>
      <c r="G12" s="37">
        <v>1862625.65147521</v>
      </c>
      <c r="H12" s="37">
        <v>9.9719118389008196E-2</v>
      </c>
    </row>
    <row r="13" spans="1:8">
      <c r="A13" s="37">
        <v>12</v>
      </c>
      <c r="B13" s="37">
        <v>24</v>
      </c>
      <c r="C13" s="37">
        <v>17250</v>
      </c>
      <c r="D13" s="37">
        <v>551539.42347265</v>
      </c>
      <c r="E13" s="37">
        <v>507588.19502649602</v>
      </c>
      <c r="F13" s="37">
        <v>24102.895112820501</v>
      </c>
      <c r="G13" s="37">
        <v>507588.19502649602</v>
      </c>
      <c r="H13" s="37">
        <v>4.5332516492809699E-2</v>
      </c>
    </row>
    <row r="14" spans="1:8">
      <c r="A14" s="37">
        <v>13</v>
      </c>
      <c r="B14" s="37">
        <v>25</v>
      </c>
      <c r="C14" s="37">
        <v>109843</v>
      </c>
      <c r="D14" s="37">
        <v>1401295.88199826</v>
      </c>
      <c r="E14" s="37">
        <v>1261733.1984000001</v>
      </c>
      <c r="F14" s="37">
        <v>70329.520600000003</v>
      </c>
      <c r="G14" s="37">
        <v>1261733.1984000001</v>
      </c>
      <c r="H14" s="37">
        <v>5.2797454351697103E-2</v>
      </c>
    </row>
    <row r="15" spans="1:8">
      <c r="A15" s="37">
        <v>14</v>
      </c>
      <c r="B15" s="37">
        <v>26</v>
      </c>
      <c r="C15" s="37">
        <v>74005</v>
      </c>
      <c r="D15" s="37">
        <v>415634.194922956</v>
      </c>
      <c r="E15" s="37">
        <v>342360.84983853</v>
      </c>
      <c r="F15" s="37">
        <v>54161.833412843203</v>
      </c>
      <c r="G15" s="37">
        <v>342360.84983853</v>
      </c>
      <c r="H15" s="37">
        <v>0.13659201781025901</v>
      </c>
    </row>
    <row r="16" spans="1:8">
      <c r="A16" s="37">
        <v>15</v>
      </c>
      <c r="B16" s="37">
        <v>27</v>
      </c>
      <c r="C16" s="37">
        <v>221037.639</v>
      </c>
      <c r="D16" s="37">
        <v>1699817.36812895</v>
      </c>
      <c r="E16" s="37">
        <v>1587645.3446245701</v>
      </c>
      <c r="F16" s="37">
        <v>94122.700911527107</v>
      </c>
      <c r="G16" s="37">
        <v>1587645.3446245701</v>
      </c>
      <c r="H16" s="37">
        <v>5.5966517595191501E-2</v>
      </c>
    </row>
    <row r="17" spans="1:8">
      <c r="A17" s="37">
        <v>16</v>
      </c>
      <c r="B17" s="37">
        <v>29</v>
      </c>
      <c r="C17" s="37">
        <v>229157</v>
      </c>
      <c r="D17" s="37">
        <v>3090451.2989119701</v>
      </c>
      <c r="E17" s="37">
        <v>2822353.83082991</v>
      </c>
      <c r="F17" s="37">
        <v>102081.09201367501</v>
      </c>
      <c r="G17" s="37">
        <v>2822353.83082991</v>
      </c>
      <c r="H17" s="37">
        <v>3.49062621350507E-2</v>
      </c>
    </row>
    <row r="18" spans="1:8">
      <c r="A18" s="37">
        <v>17</v>
      </c>
      <c r="B18" s="37">
        <v>31</v>
      </c>
      <c r="C18" s="37">
        <v>39327.892999999996</v>
      </c>
      <c r="D18" s="37">
        <v>385238.720657114</v>
      </c>
      <c r="E18" s="37">
        <v>332087.76233724301</v>
      </c>
      <c r="F18" s="37">
        <v>53150.958319870399</v>
      </c>
      <c r="G18" s="37">
        <v>332087.76233724301</v>
      </c>
      <c r="H18" s="37">
        <v>0.13796888908054</v>
      </c>
    </row>
    <row r="19" spans="1:8">
      <c r="A19" s="37">
        <v>18</v>
      </c>
      <c r="B19" s="37">
        <v>32</v>
      </c>
      <c r="C19" s="37">
        <v>20621.239000000001</v>
      </c>
      <c r="D19" s="37">
        <v>383805.49915158498</v>
      </c>
      <c r="E19" s="37">
        <v>357093.80483205803</v>
      </c>
      <c r="F19" s="37">
        <v>26709.4550274916</v>
      </c>
      <c r="G19" s="37">
        <v>357093.80483205803</v>
      </c>
      <c r="H19" s="37">
        <v>6.9591527276932894E-2</v>
      </c>
    </row>
    <row r="20" spans="1:8">
      <c r="A20" s="37">
        <v>19</v>
      </c>
      <c r="B20" s="37">
        <v>33</v>
      </c>
      <c r="C20" s="37">
        <v>62888.631000000001</v>
      </c>
      <c r="D20" s="37">
        <v>734476.370879828</v>
      </c>
      <c r="E20" s="37">
        <v>610283.12079664203</v>
      </c>
      <c r="F20" s="37">
        <v>124179.93239441801</v>
      </c>
      <c r="G20" s="37">
        <v>610283.12079664203</v>
      </c>
      <c r="H20" s="37">
        <v>0.16907580559006599</v>
      </c>
    </row>
    <row r="21" spans="1:8">
      <c r="A21" s="37">
        <v>20</v>
      </c>
      <c r="B21" s="37">
        <v>34</v>
      </c>
      <c r="C21" s="37">
        <v>50587.707000000002</v>
      </c>
      <c r="D21" s="37">
        <v>290978.94531137601</v>
      </c>
      <c r="E21" s="37">
        <v>219161.19390234799</v>
      </c>
      <c r="F21" s="37">
        <v>71816.169101335297</v>
      </c>
      <c r="G21" s="37">
        <v>219161.19390234799</v>
      </c>
      <c r="H21" s="37">
        <v>0.24681015856352401</v>
      </c>
    </row>
    <row r="22" spans="1:8">
      <c r="A22" s="37">
        <v>21</v>
      </c>
      <c r="B22" s="37">
        <v>35</v>
      </c>
      <c r="C22" s="37">
        <v>37780.911</v>
      </c>
      <c r="D22" s="37">
        <v>1196357.61269469</v>
      </c>
      <c r="E22" s="37">
        <v>1149306.9631805299</v>
      </c>
      <c r="F22" s="37">
        <v>47043.521014159298</v>
      </c>
      <c r="G22" s="37">
        <v>1149306.9631805299</v>
      </c>
      <c r="H22" s="37">
        <v>3.9322524323485403E-2</v>
      </c>
    </row>
    <row r="23" spans="1:8">
      <c r="A23" s="37">
        <v>22</v>
      </c>
      <c r="B23" s="37">
        <v>36</v>
      </c>
      <c r="C23" s="37">
        <v>201029.00899999999</v>
      </c>
      <c r="D23" s="37">
        <v>810977.09347699105</v>
      </c>
      <c r="E23" s="37">
        <v>682179.31755151995</v>
      </c>
      <c r="F23" s="37">
        <v>128795.569825472</v>
      </c>
      <c r="G23" s="37">
        <v>682179.31755151995</v>
      </c>
      <c r="H23" s="37">
        <v>0.15881573132559801</v>
      </c>
    </row>
    <row r="24" spans="1:8">
      <c r="A24" s="37">
        <v>23</v>
      </c>
      <c r="B24" s="37">
        <v>37</v>
      </c>
      <c r="C24" s="37">
        <v>217164.38099999999</v>
      </c>
      <c r="D24" s="37">
        <v>1479578.8942849601</v>
      </c>
      <c r="E24" s="37">
        <v>1334653.66621522</v>
      </c>
      <c r="F24" s="37">
        <v>144917.896122834</v>
      </c>
      <c r="G24" s="37">
        <v>1334653.66621522</v>
      </c>
      <c r="H24" s="37">
        <v>9.79458512258988E-2</v>
      </c>
    </row>
    <row r="25" spans="1:8">
      <c r="A25" s="37">
        <v>24</v>
      </c>
      <c r="B25" s="37">
        <v>38</v>
      </c>
      <c r="C25" s="37">
        <v>219215.16399999999</v>
      </c>
      <c r="D25" s="37">
        <v>1045725.75457876</v>
      </c>
      <c r="E25" s="37">
        <v>1001911.52930708</v>
      </c>
      <c r="F25" s="37">
        <v>27888.962360177</v>
      </c>
      <c r="G25" s="37">
        <v>1001911.52930708</v>
      </c>
      <c r="H25" s="37">
        <v>2.7081908181092899E-2</v>
      </c>
    </row>
    <row r="26" spans="1:8">
      <c r="A26" s="37">
        <v>25</v>
      </c>
      <c r="B26" s="37">
        <v>39</v>
      </c>
      <c r="C26" s="37">
        <v>82951.472999999998</v>
      </c>
      <c r="D26" s="37">
        <v>134422.28144106301</v>
      </c>
      <c r="E26" s="37">
        <v>105472.666011617</v>
      </c>
      <c r="F26" s="37">
        <v>28949.410301241402</v>
      </c>
      <c r="G26" s="37">
        <v>105472.666011617</v>
      </c>
      <c r="H26" s="37">
        <v>0.21536202307918201</v>
      </c>
    </row>
    <row r="27" spans="1:8">
      <c r="A27" s="37">
        <v>26</v>
      </c>
      <c r="B27" s="37">
        <v>42</v>
      </c>
      <c r="C27" s="37">
        <v>12371.01</v>
      </c>
      <c r="D27" s="37">
        <v>245568.5686</v>
      </c>
      <c r="E27" s="37">
        <v>215557.48850000001</v>
      </c>
      <c r="F27" s="37">
        <v>30011.080099999999</v>
      </c>
      <c r="G27" s="37">
        <v>215557.48850000001</v>
      </c>
      <c r="H27" s="37">
        <v>0.122210591815943</v>
      </c>
    </row>
    <row r="28" spans="1:8">
      <c r="A28" s="37">
        <v>27</v>
      </c>
      <c r="B28" s="37">
        <v>75</v>
      </c>
      <c r="C28" s="37">
        <v>94</v>
      </c>
      <c r="D28" s="37">
        <v>83352.991452991497</v>
      </c>
      <c r="E28" s="37">
        <v>79490.782051282105</v>
      </c>
      <c r="F28" s="37">
        <v>3862.2094017094</v>
      </c>
      <c r="G28" s="37">
        <v>79490.782051282105</v>
      </c>
      <c r="H28" s="37">
        <v>4.6335582375439603E-2</v>
      </c>
    </row>
    <row r="29" spans="1:8">
      <c r="A29" s="37">
        <v>28</v>
      </c>
      <c r="B29" s="37">
        <v>76</v>
      </c>
      <c r="C29" s="37">
        <v>2737</v>
      </c>
      <c r="D29" s="37">
        <v>361176.88170085498</v>
      </c>
      <c r="E29" s="37">
        <v>345835.02638632501</v>
      </c>
      <c r="F29" s="37">
        <v>15299.1202717949</v>
      </c>
      <c r="G29" s="37">
        <v>345835.02638632501</v>
      </c>
      <c r="H29" s="37">
        <v>4.2364092161792502E-2</v>
      </c>
    </row>
    <row r="30" spans="1:8">
      <c r="A30" s="37">
        <v>29</v>
      </c>
      <c r="B30" s="37">
        <v>99</v>
      </c>
      <c r="C30" s="37">
        <v>14</v>
      </c>
      <c r="D30" s="37">
        <v>12738.31586113</v>
      </c>
      <c r="E30" s="37">
        <v>11277.912339459999</v>
      </c>
      <c r="F30" s="37">
        <v>1460.4035216700699</v>
      </c>
      <c r="G30" s="37">
        <v>11277.912339459999</v>
      </c>
      <c r="H30" s="37">
        <v>0.114646515095954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119</v>
      </c>
      <c r="D34" s="34">
        <v>119318.08</v>
      </c>
      <c r="E34" s="34">
        <v>118458.08</v>
      </c>
      <c r="F34" s="30"/>
      <c r="G34" s="30"/>
      <c r="H34" s="30"/>
    </row>
    <row r="35" spans="1:8">
      <c r="A35" s="30"/>
      <c r="B35" s="33">
        <v>71</v>
      </c>
      <c r="C35" s="34">
        <v>132</v>
      </c>
      <c r="D35" s="34">
        <v>328264.24</v>
      </c>
      <c r="E35" s="34">
        <v>364159.09</v>
      </c>
      <c r="F35" s="30"/>
      <c r="G35" s="30"/>
      <c r="H35" s="30"/>
    </row>
    <row r="36" spans="1:8">
      <c r="A36" s="30"/>
      <c r="B36" s="33">
        <v>72</v>
      </c>
      <c r="C36" s="34">
        <v>86</v>
      </c>
      <c r="D36" s="34">
        <v>234966.73</v>
      </c>
      <c r="E36" s="34">
        <v>233848.77</v>
      </c>
      <c r="F36" s="30"/>
      <c r="G36" s="30"/>
      <c r="H36" s="30"/>
    </row>
    <row r="37" spans="1:8">
      <c r="A37" s="30"/>
      <c r="B37" s="33">
        <v>73</v>
      </c>
      <c r="C37" s="34">
        <v>130</v>
      </c>
      <c r="D37" s="34">
        <v>296622.33</v>
      </c>
      <c r="E37" s="34">
        <v>359596.85</v>
      </c>
      <c r="F37" s="30"/>
      <c r="G37" s="30"/>
      <c r="H37" s="30"/>
    </row>
    <row r="38" spans="1:8">
      <c r="A38" s="30"/>
      <c r="B38" s="33">
        <v>77</v>
      </c>
      <c r="C38" s="34">
        <v>92</v>
      </c>
      <c r="D38" s="34">
        <v>159142.82999999999</v>
      </c>
      <c r="E38" s="34">
        <v>184999.57</v>
      </c>
      <c r="F38" s="30"/>
      <c r="G38" s="30"/>
      <c r="H38" s="30"/>
    </row>
    <row r="39" spans="1:8">
      <c r="A39" s="30"/>
      <c r="B39" s="33">
        <v>78</v>
      </c>
      <c r="C39" s="34">
        <v>35</v>
      </c>
      <c r="D39" s="34">
        <v>43952.18</v>
      </c>
      <c r="E39" s="34">
        <v>38084.82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2016-08-15T00:56:25Z</dcterms:modified>
</cp:coreProperties>
</file>