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<sst xmlns="http://schemas.openxmlformats.org/spreadsheetml/2006/main" count="121" uniqueCount="80">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</sst>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17771210.5449</v>
      </c>
      <c r="F3" s="25">
        <f>RA!I7</f>
        <v>1777390.8784</v>
      </c>
      <c r="G3" s="16">
        <f>SUM(G4:G42)</f>
        <v>15993819.666500002</v>
      </c>
      <c r="H3" s="27">
        <f>RA!J7</f>
        <v>10.0015183203717</v>
      </c>
      <c r="I3" s="20">
        <f>SUM(I4:I42)</f>
        <v>17769078.163222421</v>
      </c>
      <c r="J3" s="21">
        <f>SUM(J4:J42)</f>
        <v>15991683.680960946</v>
      </c>
      <c r="K3" s="22">
        <f>E3-I3</f>
        <v>2132.3816775791347</v>
      </c>
      <c r="L3" s="22">
        <f>G3-J3</f>
        <v>2135.9855390563607</v>
      </c>
    </row>
    <row r="4" spans="1:13">
      <c r="A4" s="68">
        <f>RA!A8</f>
        <v>42597</v>
      </c>
      <c r="B4" s="12">
        <v>12</v>
      </c>
      <c r="C4" s="66" t="s">
        <v>6</v>
      </c>
      <c r="D4" s="66"/>
      <c r="E4" s="15">
        <f>VLOOKUP(C4,RA!B8:D35,3,0)</f>
        <v>596140.44200000004</v>
      </c>
      <c r="F4" s="25">
        <f>VLOOKUP(C4,RA!B8:I38,8,0)</f>
        <v>138079.4809</v>
      </c>
      <c r="G4" s="16">
        <f t="shared" ref="G4:G42" si="0">E4-F4</f>
        <v>458060.96110000007</v>
      </c>
      <c r="H4" s="27">
        <f>RA!J8</f>
        <v>23.162240165548099</v>
      </c>
      <c r="I4" s="20">
        <f>VLOOKUP(B4,RMS!B:D,3,FALSE)</f>
        <v>596141.14915128204</v>
      </c>
      <c r="J4" s="21">
        <f>VLOOKUP(B4,RMS!B:E,4,FALSE)</f>
        <v>458060.97244444402</v>
      </c>
      <c r="K4" s="22">
        <f t="shared" ref="K4:K42" si="1">E4-I4</f>
        <v>-0.70715128199663013</v>
      </c>
      <c r="L4" s="22">
        <f t="shared" ref="L4:L42" si="2">G4-J4</f>
        <v>-1.1344443948473781E-2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115355.6801</v>
      </c>
      <c r="F5" s="25">
        <f>VLOOKUP(C5,RA!B9:I39,8,0)</f>
        <v>24477.559099999999</v>
      </c>
      <c r="G5" s="16">
        <f t="shared" si="0"/>
        <v>90878.120999999999</v>
      </c>
      <c r="H5" s="27">
        <f>RA!J9</f>
        <v>21.219205745898901</v>
      </c>
      <c r="I5" s="20">
        <f>VLOOKUP(B5,RMS!B:D,3,FALSE)</f>
        <v>115355.80439999999</v>
      </c>
      <c r="J5" s="21">
        <f>VLOOKUP(B5,RMS!B:E,4,FALSE)</f>
        <v>90878.131819658098</v>
      </c>
      <c r="K5" s="22">
        <f t="shared" si="1"/>
        <v>-0.12429999999585561</v>
      </c>
      <c r="L5" s="22">
        <f t="shared" si="2"/>
        <v>-1.0819658098625951E-2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140819.5521</v>
      </c>
      <c r="F6" s="25">
        <f>VLOOKUP(C6,RA!B10:I40,8,0)</f>
        <v>38422.739800000003</v>
      </c>
      <c r="G6" s="16">
        <f t="shared" si="0"/>
        <v>102396.81229999999</v>
      </c>
      <c r="H6" s="27">
        <f>RA!J10</f>
        <v>27.285088772839501</v>
      </c>
      <c r="I6" s="20">
        <f>VLOOKUP(B6,RMS!B:D,3,FALSE)</f>
        <v>140821.802101218</v>
      </c>
      <c r="J6" s="21">
        <f>VLOOKUP(B6,RMS!B:E,4,FALSE)</f>
        <v>102396.815343763</v>
      </c>
      <c r="K6" s="22">
        <f>E6-I6</f>
        <v>-2.2500012179953046</v>
      </c>
      <c r="L6" s="22">
        <f t="shared" si="2"/>
        <v>-3.0437630048254505E-3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43742.230499999998</v>
      </c>
      <c r="F7" s="25">
        <f>VLOOKUP(C7,RA!B11:I41,8,0)</f>
        <v>9078.2039999999997</v>
      </c>
      <c r="G7" s="16">
        <f t="shared" si="0"/>
        <v>34664.0265</v>
      </c>
      <c r="H7" s="27">
        <f>RA!J11</f>
        <v>20.753866220882401</v>
      </c>
      <c r="I7" s="20">
        <f>VLOOKUP(B7,RMS!B:D,3,FALSE)</f>
        <v>43742.272909061299</v>
      </c>
      <c r="J7" s="21">
        <f>VLOOKUP(B7,RMS!B:E,4,FALSE)</f>
        <v>34664.0269185992</v>
      </c>
      <c r="K7" s="22">
        <f t="shared" si="1"/>
        <v>-4.2409061301441398E-2</v>
      </c>
      <c r="L7" s="22">
        <f t="shared" si="2"/>
        <v>-4.1859920020215213E-4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142881.82070000001</v>
      </c>
      <c r="F8" s="25">
        <f>VLOOKUP(C8,RA!B12:I42,8,0)</f>
        <v>26046.3478</v>
      </c>
      <c r="G8" s="16">
        <f t="shared" si="0"/>
        <v>116835.47290000001</v>
      </c>
      <c r="H8" s="27">
        <f>RA!J12</f>
        <v>18.229294442354501</v>
      </c>
      <c r="I8" s="20">
        <f>VLOOKUP(B8,RMS!B:D,3,FALSE)</f>
        <v>142881.81164871799</v>
      </c>
      <c r="J8" s="21">
        <f>VLOOKUP(B8,RMS!B:E,4,FALSE)</f>
        <v>116835.471354701</v>
      </c>
      <c r="K8" s="22">
        <f t="shared" si="1"/>
        <v>9.0512820170260966E-3</v>
      </c>
      <c r="L8" s="22">
        <f t="shared" si="2"/>
        <v>1.5452990046469495E-3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283265.83799999999</v>
      </c>
      <c r="F9" s="25">
        <f>VLOOKUP(C9,RA!B13:I43,8,0)</f>
        <v>50243.430899999999</v>
      </c>
      <c r="G9" s="16">
        <f t="shared" si="0"/>
        <v>233022.40709999998</v>
      </c>
      <c r="H9" s="27">
        <f>RA!J13</f>
        <v>17.737200946906999</v>
      </c>
      <c r="I9" s="20">
        <f>VLOOKUP(B9,RMS!B:D,3,FALSE)</f>
        <v>283266.17774358997</v>
      </c>
      <c r="J9" s="21">
        <f>VLOOKUP(B9,RMS!B:E,4,FALSE)</f>
        <v>233022.40508547</v>
      </c>
      <c r="K9" s="22">
        <f t="shared" si="1"/>
        <v>-0.3397435899823904</v>
      </c>
      <c r="L9" s="22">
        <f t="shared" si="2"/>
        <v>2.0145299786236137E-3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96829.883300000001</v>
      </c>
      <c r="F10" s="25">
        <f>VLOOKUP(C10,RA!B14:I43,8,0)</f>
        <v>15557.6047</v>
      </c>
      <c r="G10" s="16">
        <f t="shared" si="0"/>
        <v>81272.278600000005</v>
      </c>
      <c r="H10" s="27">
        <f>RA!J14</f>
        <v>16.066945626485101</v>
      </c>
      <c r="I10" s="20">
        <f>VLOOKUP(B10,RMS!B:D,3,FALSE)</f>
        <v>96829.889393162404</v>
      </c>
      <c r="J10" s="21">
        <f>VLOOKUP(B10,RMS!B:E,4,FALSE)</f>
        <v>81272.278467521406</v>
      </c>
      <c r="K10" s="22">
        <f t="shared" si="1"/>
        <v>-6.0931624029763043E-3</v>
      </c>
      <c r="L10" s="22">
        <f t="shared" si="2"/>
        <v>1.3247859897091985E-4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96000.650099999999</v>
      </c>
      <c r="F11" s="25">
        <f>VLOOKUP(C11,RA!B15:I44,8,0)</f>
        <v>-3227.8643999999999</v>
      </c>
      <c r="G11" s="16">
        <f t="shared" si="0"/>
        <v>99228.514500000005</v>
      </c>
      <c r="H11" s="27">
        <f>RA!J15</f>
        <v>-3.36233598068103</v>
      </c>
      <c r="I11" s="20">
        <f>VLOOKUP(B11,RMS!B:D,3,FALSE)</f>
        <v>96000.7339452991</v>
      </c>
      <c r="J11" s="21">
        <f>VLOOKUP(B11,RMS!B:E,4,FALSE)</f>
        <v>99228.514723931599</v>
      </c>
      <c r="K11" s="22">
        <f t="shared" si="1"/>
        <v>-8.3845299101085402E-2</v>
      </c>
      <c r="L11" s="22">
        <f t="shared" si="2"/>
        <v>-2.2393159451894462E-4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1012531.7515</v>
      </c>
      <c r="F12" s="25">
        <f>VLOOKUP(C12,RA!B16:I45,8,0)</f>
        <v>19053.348300000001</v>
      </c>
      <c r="G12" s="16">
        <f t="shared" si="0"/>
        <v>993478.40320000006</v>
      </c>
      <c r="H12" s="27">
        <f>RA!J16</f>
        <v>1.8817531669277201</v>
      </c>
      <c r="I12" s="20">
        <f>VLOOKUP(B12,RMS!B:D,3,FALSE)</f>
        <v>1012530.87597155</v>
      </c>
      <c r="J12" s="21">
        <f>VLOOKUP(B12,RMS!B:E,4,FALSE)</f>
        <v>993478.40319999994</v>
      </c>
      <c r="K12" s="22">
        <f t="shared" si="1"/>
        <v>0.87552845000755042</v>
      </c>
      <c r="L12" s="22">
        <f t="shared" si="2"/>
        <v>0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1092442.0784</v>
      </c>
      <c r="F13" s="25">
        <f>VLOOKUP(C13,RA!B17:I46,8,0)</f>
        <v>60177.050600000002</v>
      </c>
      <c r="G13" s="16">
        <f t="shared" si="0"/>
        <v>1032265.0278</v>
      </c>
      <c r="H13" s="27">
        <f>RA!J17</f>
        <v>5.5084888974741597</v>
      </c>
      <c r="I13" s="20">
        <f>VLOOKUP(B13,RMS!B:D,3,FALSE)</f>
        <v>1092441.9429076901</v>
      </c>
      <c r="J13" s="21">
        <f>VLOOKUP(B13,RMS!B:E,4,FALSE)</f>
        <v>1032265.02821624</v>
      </c>
      <c r="K13" s="22">
        <f t="shared" si="1"/>
        <v>0.13549230992794037</v>
      </c>
      <c r="L13" s="22">
        <f t="shared" si="2"/>
        <v>-4.1623995639383793E-4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1830096.6170000001</v>
      </c>
      <c r="F14" s="25">
        <f>VLOOKUP(C14,RA!B18:I47,8,0)</f>
        <v>252749.8947</v>
      </c>
      <c r="G14" s="16">
        <f t="shared" si="0"/>
        <v>1577346.7223</v>
      </c>
      <c r="H14" s="27">
        <f>RA!J18</f>
        <v>13.810740501467199</v>
      </c>
      <c r="I14" s="20">
        <f>VLOOKUP(B14,RMS!B:D,3,FALSE)</f>
        <v>1830096.21079145</v>
      </c>
      <c r="J14" s="21">
        <f>VLOOKUP(B14,RMS!B:E,4,FALSE)</f>
        <v>1577346.7025589701</v>
      </c>
      <c r="K14" s="22">
        <f t="shared" si="1"/>
        <v>0.40620855009183288</v>
      </c>
      <c r="L14" s="22">
        <f t="shared" si="2"/>
        <v>1.9741029944270849E-2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421746.86709999997</v>
      </c>
      <c r="F15" s="25">
        <f>VLOOKUP(C15,RA!B19:I48,8,0)</f>
        <v>43493.490899999997</v>
      </c>
      <c r="G15" s="16">
        <f t="shared" si="0"/>
        <v>378253.3762</v>
      </c>
      <c r="H15" s="27">
        <f>RA!J19</f>
        <v>10.312700411758399</v>
      </c>
      <c r="I15" s="20">
        <f>VLOOKUP(B15,RMS!B:D,3,FALSE)</f>
        <v>421746.776095726</v>
      </c>
      <c r="J15" s="21">
        <f>VLOOKUP(B15,RMS!B:E,4,FALSE)</f>
        <v>378253.375476068</v>
      </c>
      <c r="K15" s="22">
        <f t="shared" si="1"/>
        <v>9.1004273970611393E-2</v>
      </c>
      <c r="L15" s="22">
        <f t="shared" si="2"/>
        <v>7.2393199661746621E-4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983528.12529999996</v>
      </c>
      <c r="F16" s="25">
        <f>VLOOKUP(C16,RA!B20:I49,8,0)</f>
        <v>128181.8128</v>
      </c>
      <c r="G16" s="16">
        <f t="shared" si="0"/>
        <v>855346.3125</v>
      </c>
      <c r="H16" s="27">
        <f>RA!J20</f>
        <v>13.0328568652677</v>
      </c>
      <c r="I16" s="20">
        <f>VLOOKUP(B16,RMS!B:D,3,FALSE)</f>
        <v>983528.15049853304</v>
      </c>
      <c r="J16" s="21">
        <f>VLOOKUP(B16,RMS!B:E,4,FALSE)</f>
        <v>855346.3125</v>
      </c>
      <c r="K16" s="22">
        <f t="shared" si="1"/>
        <v>-2.5198533083312213E-2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349882.5895</v>
      </c>
      <c r="F17" s="25">
        <f>VLOOKUP(C17,RA!B21:I50,8,0)</f>
        <v>62522.504399999998</v>
      </c>
      <c r="G17" s="16">
        <f t="shared" si="0"/>
        <v>287360.08510000003</v>
      </c>
      <c r="H17" s="27">
        <f>RA!J21</f>
        <v>17.869567185194299</v>
      </c>
      <c r="I17" s="20">
        <f>VLOOKUP(B17,RMS!B:D,3,FALSE)</f>
        <v>349882.11977829202</v>
      </c>
      <c r="J17" s="21">
        <f>VLOOKUP(B17,RMS!B:E,4,FALSE)</f>
        <v>287360.084961947</v>
      </c>
      <c r="K17" s="22">
        <f t="shared" si="1"/>
        <v>0.46972170798107982</v>
      </c>
      <c r="L17" s="22">
        <f t="shared" si="2"/>
        <v>1.3805303024128079E-4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1437476.1162</v>
      </c>
      <c r="F18" s="25">
        <f>VLOOKUP(C18,RA!B22:I51,8,0)</f>
        <v>90646.615099999995</v>
      </c>
      <c r="G18" s="16">
        <f t="shared" si="0"/>
        <v>1346829.5011</v>
      </c>
      <c r="H18" s="27">
        <f>RA!J22</f>
        <v>6.3059562575290897</v>
      </c>
      <c r="I18" s="20">
        <f>VLOOKUP(B18,RMS!B:D,3,FALSE)</f>
        <v>1437477.2726533799</v>
      </c>
      <c r="J18" s="21">
        <f>VLOOKUP(B18,RMS!B:E,4,FALSE)</f>
        <v>1346829.5021665299</v>
      </c>
      <c r="K18" s="22">
        <f t="shared" si="1"/>
        <v>-1.1564533798955381</v>
      </c>
      <c r="L18" s="22">
        <f t="shared" si="2"/>
        <v>-1.0665298905223608E-3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2667598.2522999998</v>
      </c>
      <c r="F19" s="25">
        <f>VLOOKUP(C19,RA!B23:I52,8,0)</f>
        <v>249150.8781</v>
      </c>
      <c r="G19" s="16">
        <f t="shared" si="0"/>
        <v>2418447.3742</v>
      </c>
      <c r="H19" s="27">
        <f>RA!J23</f>
        <v>9.3398950867201407</v>
      </c>
      <c r="I19" s="20">
        <f>VLOOKUP(B19,RMS!B:D,3,FALSE)</f>
        <v>2667599.57971795</v>
      </c>
      <c r="J19" s="21">
        <f>VLOOKUP(B19,RMS!B:E,4,FALSE)</f>
        <v>2418447.4076829101</v>
      </c>
      <c r="K19" s="22">
        <f t="shared" si="1"/>
        <v>-1.3274179501459002</v>
      </c>
      <c r="L19" s="22">
        <f t="shared" si="2"/>
        <v>-3.3482910133898258E-2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327926.06040000002</v>
      </c>
      <c r="F20" s="25">
        <f>VLOOKUP(C20,RA!B24:I53,8,0)</f>
        <v>45249.015099999997</v>
      </c>
      <c r="G20" s="16">
        <f t="shared" si="0"/>
        <v>282677.0453</v>
      </c>
      <c r="H20" s="27">
        <f>RA!J24</f>
        <v>13.7985419776659</v>
      </c>
      <c r="I20" s="20">
        <f>VLOOKUP(B20,RMS!B:D,3,FALSE)</f>
        <v>327926.18262454402</v>
      </c>
      <c r="J20" s="21">
        <f>VLOOKUP(B20,RMS!B:E,4,FALSE)</f>
        <v>282677.03888553998</v>
      </c>
      <c r="K20" s="22">
        <f t="shared" si="1"/>
        <v>-0.12222454400034621</v>
      </c>
      <c r="L20" s="22">
        <f t="shared" si="2"/>
        <v>6.4144600182771683E-3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299189.48109999998</v>
      </c>
      <c r="F21" s="25">
        <f>VLOOKUP(C21,RA!B25:I54,8,0)</f>
        <v>21656.776300000001</v>
      </c>
      <c r="G21" s="16">
        <f t="shared" si="0"/>
        <v>277532.70479999995</v>
      </c>
      <c r="H21" s="27">
        <f>RA!J25</f>
        <v>7.2384818545012699</v>
      </c>
      <c r="I21" s="20">
        <f>VLOOKUP(B21,RMS!B:D,3,FALSE)</f>
        <v>299189.47267546301</v>
      </c>
      <c r="J21" s="21">
        <f>VLOOKUP(B21,RMS!B:E,4,FALSE)</f>
        <v>277532.69733352598</v>
      </c>
      <c r="K21" s="22">
        <f t="shared" si="1"/>
        <v>8.4245369653217494E-3</v>
      </c>
      <c r="L21" s="22">
        <f t="shared" si="2"/>
        <v>7.4664739659056067E-3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621894.31290000002</v>
      </c>
      <c r="F22" s="25">
        <f>VLOOKUP(C22,RA!B26:I55,8,0)</f>
        <v>112948.67449999999</v>
      </c>
      <c r="G22" s="16">
        <f t="shared" si="0"/>
        <v>508945.63840000005</v>
      </c>
      <c r="H22" s="27">
        <f>RA!J26</f>
        <v>18.162036885865898</v>
      </c>
      <c r="I22" s="20">
        <f>VLOOKUP(B22,RMS!B:D,3,FALSE)</f>
        <v>621894.04532610194</v>
      </c>
      <c r="J22" s="21">
        <f>VLOOKUP(B22,RMS!B:E,4,FALSE)</f>
        <v>508945.62862518901</v>
      </c>
      <c r="K22" s="22">
        <f t="shared" si="1"/>
        <v>0.26757389807607979</v>
      </c>
      <c r="L22" s="22">
        <f t="shared" si="2"/>
        <v>9.7748110420070589E-3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268995.69140000001</v>
      </c>
      <c r="F23" s="25">
        <f>VLOOKUP(C23,RA!B27:I56,8,0)</f>
        <v>67569.959000000003</v>
      </c>
      <c r="G23" s="16">
        <f t="shared" si="0"/>
        <v>201425.73240000001</v>
      </c>
      <c r="H23" s="27">
        <f>RA!J27</f>
        <v>25.119346205260399</v>
      </c>
      <c r="I23" s="20">
        <f>VLOOKUP(B23,RMS!B:D,3,FALSE)</f>
        <v>268995.464902254</v>
      </c>
      <c r="J23" s="21">
        <f>VLOOKUP(B23,RMS!B:E,4,FALSE)</f>
        <v>201425.72444065</v>
      </c>
      <c r="K23" s="22">
        <f t="shared" si="1"/>
        <v>0.2264977460145019</v>
      </c>
      <c r="L23" s="22">
        <f t="shared" si="2"/>
        <v>7.959350012242794E-3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977995.07579999999</v>
      </c>
      <c r="F24" s="25">
        <f>VLOOKUP(C24,RA!B28:I57,8,0)</f>
        <v>45137.683599999997</v>
      </c>
      <c r="G24" s="16">
        <f t="shared" si="0"/>
        <v>932857.3922</v>
      </c>
      <c r="H24" s="27">
        <f>RA!J28</f>
        <v>4.61532830961111</v>
      </c>
      <c r="I24" s="20">
        <f>VLOOKUP(B24,RMS!B:D,3,FALSE)</f>
        <v>977995.075693805</v>
      </c>
      <c r="J24" s="21">
        <f>VLOOKUP(B24,RMS!B:E,4,FALSE)</f>
        <v>932857.39799468999</v>
      </c>
      <c r="K24" s="22">
        <f t="shared" si="1"/>
        <v>1.0619498789310455E-4</v>
      </c>
      <c r="L24" s="22">
        <f t="shared" si="2"/>
        <v>-5.7946899905800819E-3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740879.41729999997</v>
      </c>
      <c r="F25" s="25">
        <f>VLOOKUP(C25,RA!B29:I58,8,0)</f>
        <v>106296.14019999999</v>
      </c>
      <c r="G25" s="16">
        <f t="shared" si="0"/>
        <v>634583.27709999995</v>
      </c>
      <c r="H25" s="27">
        <f>RA!J29</f>
        <v>14.3472929221569</v>
      </c>
      <c r="I25" s="20">
        <f>VLOOKUP(B25,RMS!B:D,3,FALSE)</f>
        <v>740879.41541415895</v>
      </c>
      <c r="J25" s="21">
        <f>VLOOKUP(B25,RMS!B:E,4,FALSE)</f>
        <v>634583.21005912498</v>
      </c>
      <c r="K25" s="22">
        <f t="shared" si="1"/>
        <v>1.8858410185202956E-3</v>
      </c>
      <c r="L25" s="22">
        <f t="shared" si="2"/>
        <v>6.7040874972008169E-2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1147048.4354000001</v>
      </c>
      <c r="F26" s="25">
        <f>VLOOKUP(C26,RA!B30:I59,8,0)</f>
        <v>125503.3949</v>
      </c>
      <c r="G26" s="16">
        <f t="shared" si="0"/>
        <v>1021545.0405000001</v>
      </c>
      <c r="H26" s="27">
        <f>RA!J30</f>
        <v>10.941420695651299</v>
      </c>
      <c r="I26" s="20">
        <f>VLOOKUP(B26,RMS!B:D,3,FALSE)</f>
        <v>1147048.4638123901</v>
      </c>
      <c r="J26" s="21">
        <f>VLOOKUP(B26,RMS!B:E,4,FALSE)</f>
        <v>1021545.02718823</v>
      </c>
      <c r="K26" s="22">
        <f t="shared" si="1"/>
        <v>-2.8412390034645796E-2</v>
      </c>
      <c r="L26" s="22">
        <f t="shared" si="2"/>
        <v>1.3311770162545145E-2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788870.19079999998</v>
      </c>
      <c r="F27" s="25">
        <f>VLOOKUP(C27,RA!B31:I60,8,0)</f>
        <v>34805.864699999998</v>
      </c>
      <c r="G27" s="16">
        <f t="shared" si="0"/>
        <v>754064.32609999995</v>
      </c>
      <c r="H27" s="27">
        <f>RA!J31</f>
        <v>4.4121155934036604</v>
      </c>
      <c r="I27" s="20">
        <f>VLOOKUP(B27,RMS!B:D,3,FALSE)</f>
        <v>788870.088746903</v>
      </c>
      <c r="J27" s="21">
        <f>VLOOKUP(B27,RMS!B:E,4,FALSE)</f>
        <v>754064.29060088506</v>
      </c>
      <c r="K27" s="22">
        <f t="shared" si="1"/>
        <v>0.10205309698358178</v>
      </c>
      <c r="L27" s="22">
        <f t="shared" si="2"/>
        <v>3.5499114892445505E-2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119525.3137</v>
      </c>
      <c r="F28" s="25">
        <f>VLOOKUP(C28,RA!B32:I61,8,0)</f>
        <v>27573.1672</v>
      </c>
      <c r="G28" s="16">
        <f t="shared" si="0"/>
        <v>91952.146500000003</v>
      </c>
      <c r="H28" s="27">
        <f>RA!J32</f>
        <v>23.068893397098002</v>
      </c>
      <c r="I28" s="20">
        <f>VLOOKUP(B28,RMS!B:D,3,FALSE)</f>
        <v>119525.21667199901</v>
      </c>
      <c r="J28" s="21">
        <f>VLOOKUP(B28,RMS!B:E,4,FALSE)</f>
        <v>91952.170444196599</v>
      </c>
      <c r="K28" s="22">
        <f t="shared" si="1"/>
        <v>9.7028000993304886E-2</v>
      </c>
      <c r="L28" s="22">
        <f t="shared" si="2"/>
        <v>-2.3944196596858092E-2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195609.152</v>
      </c>
      <c r="F30" s="25">
        <f>VLOOKUP(C30,RA!B34:I64,8,0)</f>
        <v>25606.571199999998</v>
      </c>
      <c r="G30" s="16">
        <f t="shared" si="0"/>
        <v>170002.5808</v>
      </c>
      <c r="H30" s="27">
        <f>RA!J34</f>
        <v>0</v>
      </c>
      <c r="I30" s="20">
        <f>VLOOKUP(B30,RMS!B:D,3,FALSE)</f>
        <v>195609.1513</v>
      </c>
      <c r="J30" s="21">
        <f>VLOOKUP(B30,RMS!B:E,4,FALSE)</f>
        <v>170002.5773</v>
      </c>
      <c r="K30" s="22">
        <f t="shared" si="1"/>
        <v>7.0000000414438546E-4</v>
      </c>
      <c r="L30" s="22">
        <f t="shared" si="2"/>
        <v>3.4999999916180968E-3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13.090681564838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141464.20000000001</v>
      </c>
      <c r="F32" s="25">
        <f>VLOOKUP(C32,RA!B34:I65,8,0)</f>
        <v>3130.52</v>
      </c>
      <c r="G32" s="16">
        <f t="shared" si="0"/>
        <v>138333.68000000002</v>
      </c>
      <c r="H32" s="27">
        <f>RA!J34</f>
        <v>0</v>
      </c>
      <c r="I32" s="20">
        <f>VLOOKUP(B32,RMS!B:D,3,FALSE)</f>
        <v>139328.29999999999</v>
      </c>
      <c r="J32" s="21">
        <f>VLOOKUP(B32,RMS!B:E,4,FALSE)</f>
        <v>136197.78</v>
      </c>
      <c r="K32" s="22">
        <f t="shared" si="1"/>
        <v>2135.9000000000233</v>
      </c>
      <c r="L32" s="22">
        <f t="shared" si="2"/>
        <v>2135.9000000000233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175409.51</v>
      </c>
      <c r="F33" s="25">
        <f>VLOOKUP(C33,RA!B34:I65,8,0)</f>
        <v>-32284.16</v>
      </c>
      <c r="G33" s="16">
        <f t="shared" si="0"/>
        <v>207693.67</v>
      </c>
      <c r="H33" s="27">
        <f>RA!J34</f>
        <v>0</v>
      </c>
      <c r="I33" s="20">
        <f>VLOOKUP(B33,RMS!B:D,3,FALSE)</f>
        <v>175409.51</v>
      </c>
      <c r="J33" s="21">
        <f>VLOOKUP(B33,RMS!B:E,4,FALSE)</f>
        <v>207693.67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103223.94</v>
      </c>
      <c r="F34" s="25">
        <f>VLOOKUP(C34,RA!B34:I66,8,0)</f>
        <v>-336.79</v>
      </c>
      <c r="G34" s="16">
        <f t="shared" si="0"/>
        <v>103560.73</v>
      </c>
      <c r="H34" s="27">
        <f>RA!J35</f>
        <v>13.090681564838</v>
      </c>
      <c r="I34" s="20">
        <f>VLOOKUP(B34,RMS!B:D,3,FALSE)</f>
        <v>103223.94</v>
      </c>
      <c r="J34" s="21">
        <f>VLOOKUP(B34,RMS!B:E,4,FALSE)</f>
        <v>103560.73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134000.13</v>
      </c>
      <c r="F35" s="25">
        <f>VLOOKUP(C35,RA!B34:I67,8,0)</f>
        <v>-19368.43</v>
      </c>
      <c r="G35" s="16">
        <f t="shared" si="0"/>
        <v>153368.56</v>
      </c>
      <c r="H35" s="27">
        <f>RA!J34</f>
        <v>0</v>
      </c>
      <c r="I35" s="20">
        <f>VLOOKUP(B35,RMS!B:D,3,FALSE)</f>
        <v>134000.13</v>
      </c>
      <c r="J35" s="21">
        <f>VLOOKUP(B35,RMS!B:E,4,FALSE)</f>
        <v>153368.56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13.090681564838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29969.230800000001</v>
      </c>
      <c r="F37" s="25">
        <f>VLOOKUP(C37,RA!B8:I68,8,0)</f>
        <v>2499.4785000000002</v>
      </c>
      <c r="G37" s="16">
        <f t="shared" si="0"/>
        <v>27469.7523</v>
      </c>
      <c r="H37" s="27">
        <f>RA!J35</f>
        <v>13.090681564838</v>
      </c>
      <c r="I37" s="20">
        <f>VLOOKUP(B37,RMS!B:D,3,FALSE)</f>
        <v>29969.230769230799</v>
      </c>
      <c r="J37" s="21">
        <f>VLOOKUP(B37,RMS!B:E,4,FALSE)</f>
        <v>27469.7521367521</v>
      </c>
      <c r="K37" s="22">
        <f t="shared" si="1"/>
        <v>3.0769202567171305E-5</v>
      </c>
      <c r="L37" s="22">
        <f t="shared" si="2"/>
        <v>1.6324789976351894E-4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276616.54629999999</v>
      </c>
      <c r="F38" s="25">
        <f>VLOOKUP(C38,RA!B8:I69,8,0)</f>
        <v>9016.0215000000007</v>
      </c>
      <c r="G38" s="16">
        <f t="shared" si="0"/>
        <v>267600.52480000001</v>
      </c>
      <c r="H38" s="27">
        <f>RA!J36</f>
        <v>0</v>
      </c>
      <c r="I38" s="20">
        <f>VLOOKUP(B38,RMS!B:D,3,FALSE)</f>
        <v>276616.542727141</v>
      </c>
      <c r="J38" s="21">
        <f>VLOOKUP(B38,RMS!B:E,4,FALSE)</f>
        <v>267600.52392393199</v>
      </c>
      <c r="K38" s="22">
        <f t="shared" si="1"/>
        <v>3.5728589864447713E-3</v>
      </c>
      <c r="L38" s="22">
        <f t="shared" si="2"/>
        <v>8.7606802117079496E-4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65379.56</v>
      </c>
      <c r="F39" s="25">
        <f>VLOOKUP(C39,RA!B9:I70,8,0)</f>
        <v>-8965.2099999999991</v>
      </c>
      <c r="G39" s="16">
        <f t="shared" si="0"/>
        <v>74344.76999999999</v>
      </c>
      <c r="H39" s="27">
        <f>RA!J37</f>
        <v>2.2129415074626699</v>
      </c>
      <c r="I39" s="20">
        <f>VLOOKUP(B39,RMS!B:D,3,FALSE)</f>
        <v>65379.56</v>
      </c>
      <c r="J39" s="21">
        <f>VLOOKUP(B39,RMS!B:E,4,FALSE)</f>
        <v>74344.77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25879.5</v>
      </c>
      <c r="F40" s="25">
        <f>VLOOKUP(C40,RA!B10:I71,8,0)</f>
        <v>3234.4</v>
      </c>
      <c r="G40" s="16">
        <f t="shared" si="0"/>
        <v>22645.1</v>
      </c>
      <c r="H40" s="27">
        <f>RA!J38</f>
        <v>-18.405022623915901</v>
      </c>
      <c r="I40" s="20">
        <f>VLOOKUP(B40,RMS!B:D,3,FALSE)</f>
        <v>25879.5</v>
      </c>
      <c r="J40" s="21">
        <f>VLOOKUP(B40,RMS!B:E,4,FALSE)</f>
        <v>22645.1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-0.32627121189135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20996.302899999999</v>
      </c>
      <c r="F42" s="25">
        <f>VLOOKUP(C42,RA!B8:I72,8,0)</f>
        <v>3464.7040000000002</v>
      </c>
      <c r="G42" s="16">
        <f t="shared" si="0"/>
        <v>17531.598899999997</v>
      </c>
      <c r="H42" s="27">
        <f>RA!J39</f>
        <v>-0.32627121189135</v>
      </c>
      <c r="I42" s="20">
        <f>VLOOKUP(B42,RMS!B:D,3,FALSE)</f>
        <v>20996.302851524099</v>
      </c>
      <c r="J42" s="21">
        <f>VLOOKUP(B42,RMS!B:E,4,FALSE)</f>
        <v>17531.599107480499</v>
      </c>
      <c r="K42" s="22">
        <f t="shared" si="1"/>
        <v>4.8475900257471949E-5</v>
      </c>
      <c r="L42" s="22">
        <f t="shared" si="2"/>
        <v>-2.07480501558166E-4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17771210.5449</v>
      </c>
      <c r="E7" s="53">
        <v>18482084.532099999</v>
      </c>
      <c r="F7" s="54">
        <v>96.153713148723398</v>
      </c>
      <c r="G7" s="53">
        <v>19498486.4463</v>
      </c>
      <c r="H7" s="54">
        <v>-8.8585127166511697</v>
      </c>
      <c r="I7" s="53">
        <v>1777390.8784</v>
      </c>
      <c r="J7" s="54">
        <v>10.0015183203717</v>
      </c>
      <c r="K7" s="53">
        <v>2007422.2508</v>
      </c>
      <c r="L7" s="54">
        <v>10.2952721808873</v>
      </c>
      <c r="M7" s="54">
        <v>-0.114590426756667</v>
      </c>
      <c r="N7" s="53">
        <v>297056756.12739998</v>
      </c>
      <c r="O7" s="53">
        <v>4968744108.7123003</v>
      </c>
      <c r="P7" s="53">
        <v>998411</v>
      </c>
      <c r="Q7" s="53">
        <v>1167135</v>
      </c>
      <c r="R7" s="54">
        <v>-14.4562539894699</v>
      </c>
      <c r="S7" s="53">
        <v>17.7994939407719</v>
      </c>
      <c r="T7" s="53">
        <v>19.041943076936299</v>
      </c>
      <c r="U7" s="55">
        <v>-6.9802497773175203</v>
      </c>
    </row>
    <row r="8" spans="1:23" ht="12" thickBot="1">
      <c r="A8" s="73">
        <v>42597</v>
      </c>
      <c r="B8" s="69" t="s">
        <v>6</v>
      </c>
      <c r="C8" s="70"/>
      <c r="D8" s="56">
        <v>596140.44200000004</v>
      </c>
      <c r="E8" s="56">
        <v>619194.84699999995</v>
      </c>
      <c r="F8" s="57">
        <v>96.276712393247706</v>
      </c>
      <c r="G8" s="56">
        <v>671037.36769999994</v>
      </c>
      <c r="H8" s="57">
        <v>-11.161364374790599</v>
      </c>
      <c r="I8" s="56">
        <v>138079.4809</v>
      </c>
      <c r="J8" s="57">
        <v>23.162240165548099</v>
      </c>
      <c r="K8" s="56">
        <v>149479.01740000001</v>
      </c>
      <c r="L8" s="57">
        <v>22.275811243171699</v>
      </c>
      <c r="M8" s="57">
        <v>-7.6261783749189002E-2</v>
      </c>
      <c r="N8" s="56">
        <v>10054933.7684</v>
      </c>
      <c r="O8" s="56">
        <v>177622014.8409</v>
      </c>
      <c r="P8" s="56">
        <v>28818</v>
      </c>
      <c r="Q8" s="56">
        <v>34720</v>
      </c>
      <c r="R8" s="57">
        <v>-16.998847926267299</v>
      </c>
      <c r="S8" s="56">
        <v>20.6863919078354</v>
      </c>
      <c r="T8" s="56">
        <v>21.2067342741936</v>
      </c>
      <c r="U8" s="58">
        <v>-2.5153848417668301</v>
      </c>
    </row>
    <row r="9" spans="1:23" ht="12" thickBot="1">
      <c r="A9" s="74"/>
      <c r="B9" s="69" t="s">
        <v>7</v>
      </c>
      <c r="C9" s="70"/>
      <c r="D9" s="56">
        <v>115355.6801</v>
      </c>
      <c r="E9" s="56">
        <v>114963.459</v>
      </c>
      <c r="F9" s="57">
        <v>100.341170232187</v>
      </c>
      <c r="G9" s="56">
        <v>139417.538</v>
      </c>
      <c r="H9" s="57">
        <v>-17.258845798869299</v>
      </c>
      <c r="I9" s="56">
        <v>24477.559099999999</v>
      </c>
      <c r="J9" s="57">
        <v>21.219205745898901</v>
      </c>
      <c r="K9" s="56">
        <v>25571.984100000001</v>
      </c>
      <c r="L9" s="57">
        <v>18.342013828991899</v>
      </c>
      <c r="M9" s="57">
        <v>-4.2797813252199002E-2</v>
      </c>
      <c r="N9" s="56">
        <v>1701257.7618</v>
      </c>
      <c r="O9" s="56">
        <v>25524999.223499998</v>
      </c>
      <c r="P9" s="56">
        <v>6880</v>
      </c>
      <c r="Q9" s="56">
        <v>7816</v>
      </c>
      <c r="R9" s="57">
        <v>-11.975435005117699</v>
      </c>
      <c r="S9" s="56">
        <v>16.7668139680233</v>
      </c>
      <c r="T9" s="56">
        <v>16.730838728249701</v>
      </c>
      <c r="U9" s="58">
        <v>0.214562169307321</v>
      </c>
    </row>
    <row r="10" spans="1:23" ht="12" thickBot="1">
      <c r="A10" s="74"/>
      <c r="B10" s="69" t="s">
        <v>8</v>
      </c>
      <c r="C10" s="70"/>
      <c r="D10" s="56">
        <v>140819.5521</v>
      </c>
      <c r="E10" s="56">
        <v>176788.9498</v>
      </c>
      <c r="F10" s="57">
        <v>79.654046397870502</v>
      </c>
      <c r="G10" s="56">
        <v>196602.30360000001</v>
      </c>
      <c r="H10" s="57">
        <v>-28.3733966889287</v>
      </c>
      <c r="I10" s="56">
        <v>38422.739800000003</v>
      </c>
      <c r="J10" s="57">
        <v>27.285088772839501</v>
      </c>
      <c r="K10" s="56">
        <v>50151.788699999997</v>
      </c>
      <c r="L10" s="57">
        <v>25.509257918990102</v>
      </c>
      <c r="M10" s="57">
        <v>-0.23387099850338899</v>
      </c>
      <c r="N10" s="56">
        <v>2298988.2144999998</v>
      </c>
      <c r="O10" s="56">
        <v>43356451.265000001</v>
      </c>
      <c r="P10" s="56">
        <v>103478</v>
      </c>
      <c r="Q10" s="56">
        <v>118351</v>
      </c>
      <c r="R10" s="57">
        <v>-12.566856215832599</v>
      </c>
      <c r="S10" s="56">
        <v>1.3608646485243201</v>
      </c>
      <c r="T10" s="56">
        <v>1.42092129935531</v>
      </c>
      <c r="U10" s="58">
        <v>-4.4131244717177998</v>
      </c>
    </row>
    <row r="11" spans="1:23" ht="12" thickBot="1">
      <c r="A11" s="74"/>
      <c r="B11" s="69" t="s">
        <v>9</v>
      </c>
      <c r="C11" s="70"/>
      <c r="D11" s="56">
        <v>43742.230499999998</v>
      </c>
      <c r="E11" s="56">
        <v>48057.491800000003</v>
      </c>
      <c r="F11" s="57">
        <v>91.020627297906501</v>
      </c>
      <c r="G11" s="56">
        <v>47661.151100000003</v>
      </c>
      <c r="H11" s="57">
        <v>-8.2224631792411795</v>
      </c>
      <c r="I11" s="56">
        <v>9078.2039999999997</v>
      </c>
      <c r="J11" s="57">
        <v>20.753866220882401</v>
      </c>
      <c r="K11" s="56">
        <v>10357.895399999999</v>
      </c>
      <c r="L11" s="57">
        <v>21.732365167319699</v>
      </c>
      <c r="M11" s="57">
        <v>-0.123547434163122</v>
      </c>
      <c r="N11" s="56">
        <v>753604.1335</v>
      </c>
      <c r="O11" s="56">
        <v>14870459.912599999</v>
      </c>
      <c r="P11" s="56">
        <v>2354</v>
      </c>
      <c r="Q11" s="56">
        <v>2904</v>
      </c>
      <c r="R11" s="57">
        <v>-18.939393939393899</v>
      </c>
      <c r="S11" s="56">
        <v>18.582086023789302</v>
      </c>
      <c r="T11" s="56">
        <v>18.937156646005501</v>
      </c>
      <c r="U11" s="58">
        <v>-1.9108221852037801</v>
      </c>
    </row>
    <row r="12" spans="1:23" ht="12" thickBot="1">
      <c r="A12" s="74"/>
      <c r="B12" s="69" t="s">
        <v>10</v>
      </c>
      <c r="C12" s="70"/>
      <c r="D12" s="56">
        <v>142881.82070000001</v>
      </c>
      <c r="E12" s="56">
        <v>123268.5266</v>
      </c>
      <c r="F12" s="57">
        <v>115.911031502505</v>
      </c>
      <c r="G12" s="56">
        <v>103230.3306</v>
      </c>
      <c r="H12" s="57">
        <v>38.410697582324701</v>
      </c>
      <c r="I12" s="56">
        <v>26046.3478</v>
      </c>
      <c r="J12" s="57">
        <v>18.229294442354501</v>
      </c>
      <c r="K12" s="56">
        <v>14710.610699999999</v>
      </c>
      <c r="L12" s="57">
        <v>14.250279558825699</v>
      </c>
      <c r="M12" s="57">
        <v>0.77058235930341101</v>
      </c>
      <c r="N12" s="56">
        <v>2429002.5917000002</v>
      </c>
      <c r="O12" s="56">
        <v>53083818.085900001</v>
      </c>
      <c r="P12" s="56">
        <v>1572</v>
      </c>
      <c r="Q12" s="56">
        <v>1920</v>
      </c>
      <c r="R12" s="57">
        <v>-18.125</v>
      </c>
      <c r="S12" s="56">
        <v>90.891743447837101</v>
      </c>
      <c r="T12" s="56">
        <v>97.393349375</v>
      </c>
      <c r="U12" s="58">
        <v>-7.1531314952651703</v>
      </c>
    </row>
    <row r="13" spans="1:23" ht="12" thickBot="1">
      <c r="A13" s="74"/>
      <c r="B13" s="69" t="s">
        <v>11</v>
      </c>
      <c r="C13" s="70"/>
      <c r="D13" s="56">
        <v>283265.83799999999</v>
      </c>
      <c r="E13" s="56">
        <v>282814.745</v>
      </c>
      <c r="F13" s="57">
        <v>100.159501231097</v>
      </c>
      <c r="G13" s="56">
        <v>301455.36869999999</v>
      </c>
      <c r="H13" s="57">
        <v>-6.0339050448631202</v>
      </c>
      <c r="I13" s="56">
        <v>50243.430899999999</v>
      </c>
      <c r="J13" s="57">
        <v>17.737200946906999</v>
      </c>
      <c r="K13" s="56">
        <v>63608.518300000003</v>
      </c>
      <c r="L13" s="57">
        <v>21.100476191320201</v>
      </c>
      <c r="M13" s="57">
        <v>-0.21011474181752801</v>
      </c>
      <c r="N13" s="56">
        <v>4498993.7668000003</v>
      </c>
      <c r="O13" s="56">
        <v>75948963.8873</v>
      </c>
      <c r="P13" s="56">
        <v>13333</v>
      </c>
      <c r="Q13" s="56">
        <v>16128</v>
      </c>
      <c r="R13" s="57">
        <v>-17.330109126984102</v>
      </c>
      <c r="S13" s="56">
        <v>21.245468986724699</v>
      </c>
      <c r="T13" s="56">
        <v>21.666437313988101</v>
      </c>
      <c r="U13" s="58">
        <v>-1.9814499153983101</v>
      </c>
    </row>
    <row r="14" spans="1:23" ht="12" thickBot="1">
      <c r="A14" s="74"/>
      <c r="B14" s="69" t="s">
        <v>12</v>
      </c>
      <c r="C14" s="70"/>
      <c r="D14" s="56">
        <v>96829.883300000001</v>
      </c>
      <c r="E14" s="56">
        <v>123887.9066</v>
      </c>
      <c r="F14" s="57">
        <v>78.159269905687495</v>
      </c>
      <c r="G14" s="56">
        <v>127074.55070000001</v>
      </c>
      <c r="H14" s="57">
        <v>-23.800727394584499</v>
      </c>
      <c r="I14" s="56">
        <v>15557.6047</v>
      </c>
      <c r="J14" s="57">
        <v>16.066945626485101</v>
      </c>
      <c r="K14" s="56">
        <v>17322.6865</v>
      </c>
      <c r="L14" s="57">
        <v>13.6319085171473</v>
      </c>
      <c r="M14" s="57">
        <v>-0.101894229858631</v>
      </c>
      <c r="N14" s="56">
        <v>1681047.7971000001</v>
      </c>
      <c r="O14" s="56">
        <v>34156442.772500001</v>
      </c>
      <c r="P14" s="56">
        <v>2215</v>
      </c>
      <c r="Q14" s="56">
        <v>2641</v>
      </c>
      <c r="R14" s="57">
        <v>-16.130253691783398</v>
      </c>
      <c r="S14" s="56">
        <v>43.715522934537198</v>
      </c>
      <c r="T14" s="56">
        <v>43.147031048845101</v>
      </c>
      <c r="U14" s="58">
        <v>1.3004348284782301</v>
      </c>
    </row>
    <row r="15" spans="1:23" ht="12" thickBot="1">
      <c r="A15" s="74"/>
      <c r="B15" s="69" t="s">
        <v>13</v>
      </c>
      <c r="C15" s="70"/>
      <c r="D15" s="56">
        <v>96000.650099999999</v>
      </c>
      <c r="E15" s="56">
        <v>111622.32950000001</v>
      </c>
      <c r="F15" s="57">
        <v>86.004879606100701</v>
      </c>
      <c r="G15" s="56">
        <v>97660.768200000006</v>
      </c>
      <c r="H15" s="57">
        <v>-1.6998822870205501</v>
      </c>
      <c r="I15" s="56">
        <v>-3227.8643999999999</v>
      </c>
      <c r="J15" s="57">
        <v>-3.36233598068103</v>
      </c>
      <c r="K15" s="56">
        <v>19849.1682</v>
      </c>
      <c r="L15" s="57">
        <v>20.324607891011901</v>
      </c>
      <c r="M15" s="57">
        <v>-1.16261963057978</v>
      </c>
      <c r="N15" s="56">
        <v>1729255.9369000001</v>
      </c>
      <c r="O15" s="56">
        <v>29104122.234000001</v>
      </c>
      <c r="P15" s="56">
        <v>5850</v>
      </c>
      <c r="Q15" s="56">
        <v>6957</v>
      </c>
      <c r="R15" s="57">
        <v>-15.912031047865501</v>
      </c>
      <c r="S15" s="56">
        <v>16.4103675384615</v>
      </c>
      <c r="T15" s="56">
        <v>18.8514912893489</v>
      </c>
      <c r="U15" s="58">
        <v>-14.8754971219625</v>
      </c>
    </row>
    <row r="16" spans="1:23" ht="12" thickBot="1">
      <c r="A16" s="74"/>
      <c r="B16" s="69" t="s">
        <v>14</v>
      </c>
      <c r="C16" s="70"/>
      <c r="D16" s="56">
        <v>1012531.7515</v>
      </c>
      <c r="E16" s="56">
        <v>956807.59719999996</v>
      </c>
      <c r="F16" s="57">
        <v>105.82396653863</v>
      </c>
      <c r="G16" s="56">
        <v>1054567.6491</v>
      </c>
      <c r="H16" s="57">
        <v>-3.9860788102000599</v>
      </c>
      <c r="I16" s="56">
        <v>19053.348300000001</v>
      </c>
      <c r="J16" s="57">
        <v>1.8817531669277201</v>
      </c>
      <c r="K16" s="56">
        <v>46371.474300000002</v>
      </c>
      <c r="L16" s="57">
        <v>4.3972024307378303</v>
      </c>
      <c r="M16" s="57">
        <v>-0.58911489040149001</v>
      </c>
      <c r="N16" s="56">
        <v>16421126.6391</v>
      </c>
      <c r="O16" s="56">
        <v>256804283.56220001</v>
      </c>
      <c r="P16" s="56">
        <v>60923</v>
      </c>
      <c r="Q16" s="56">
        <v>71330</v>
      </c>
      <c r="R16" s="57">
        <v>-14.5899341090705</v>
      </c>
      <c r="S16" s="56">
        <v>16.6198603401014</v>
      </c>
      <c r="T16" s="56">
        <v>18.385503316977399</v>
      </c>
      <c r="U16" s="58">
        <v>-10.6236932245197</v>
      </c>
    </row>
    <row r="17" spans="1:21" ht="12" thickBot="1">
      <c r="A17" s="74"/>
      <c r="B17" s="69" t="s">
        <v>15</v>
      </c>
      <c r="C17" s="70"/>
      <c r="D17" s="56">
        <v>1092442.0784</v>
      </c>
      <c r="E17" s="56">
        <v>769461.23080000002</v>
      </c>
      <c r="F17" s="57">
        <v>141.974934495946</v>
      </c>
      <c r="G17" s="56">
        <v>495677.93469999998</v>
      </c>
      <c r="H17" s="57">
        <v>120.393526103029</v>
      </c>
      <c r="I17" s="56">
        <v>60177.050600000002</v>
      </c>
      <c r="J17" s="57">
        <v>5.5084888974741597</v>
      </c>
      <c r="K17" s="56">
        <v>62681.287600000003</v>
      </c>
      <c r="L17" s="57">
        <v>12.645567456606001</v>
      </c>
      <c r="M17" s="57">
        <v>-3.9951907433375997E-2</v>
      </c>
      <c r="N17" s="56">
        <v>11932496.013800001</v>
      </c>
      <c r="O17" s="56">
        <v>257789441.24990001</v>
      </c>
      <c r="P17" s="56">
        <v>15561</v>
      </c>
      <c r="Q17" s="56">
        <v>17588</v>
      </c>
      <c r="R17" s="57">
        <v>-11.5249033431885</v>
      </c>
      <c r="S17" s="56">
        <v>70.203847978921701</v>
      </c>
      <c r="T17" s="56">
        <v>60.371413639981803</v>
      </c>
      <c r="U17" s="58">
        <v>14.005549014766199</v>
      </c>
    </row>
    <row r="18" spans="1:21" ht="12" thickBot="1">
      <c r="A18" s="74"/>
      <c r="B18" s="69" t="s">
        <v>16</v>
      </c>
      <c r="C18" s="70"/>
      <c r="D18" s="56">
        <v>1830096.6170000001</v>
      </c>
      <c r="E18" s="56">
        <v>2111642.3645000001</v>
      </c>
      <c r="F18" s="57">
        <v>86.666977693134797</v>
      </c>
      <c r="G18" s="56">
        <v>2052923.1871</v>
      </c>
      <c r="H18" s="57">
        <v>-10.8541114202509</v>
      </c>
      <c r="I18" s="56">
        <v>252749.8947</v>
      </c>
      <c r="J18" s="57">
        <v>13.810740501467199</v>
      </c>
      <c r="K18" s="56">
        <v>288852.27049999998</v>
      </c>
      <c r="L18" s="57">
        <v>14.070291198183501</v>
      </c>
      <c r="M18" s="57">
        <v>-0.124985605055163</v>
      </c>
      <c r="N18" s="56">
        <v>32242434.904599998</v>
      </c>
      <c r="O18" s="56">
        <v>519172332.22369999</v>
      </c>
      <c r="P18" s="56">
        <v>84562</v>
      </c>
      <c r="Q18" s="56">
        <v>97532</v>
      </c>
      <c r="R18" s="57">
        <v>-13.298199565270901</v>
      </c>
      <c r="S18" s="56">
        <v>21.642068742461198</v>
      </c>
      <c r="T18" s="56">
        <v>22.484838678587501</v>
      </c>
      <c r="U18" s="58">
        <v>-3.89412835785379</v>
      </c>
    </row>
    <row r="19" spans="1:21" ht="12" thickBot="1">
      <c r="A19" s="74"/>
      <c r="B19" s="69" t="s">
        <v>17</v>
      </c>
      <c r="C19" s="70"/>
      <c r="D19" s="56">
        <v>421746.86709999997</v>
      </c>
      <c r="E19" s="56">
        <v>470209.22889999999</v>
      </c>
      <c r="F19" s="57">
        <v>89.6934473376092</v>
      </c>
      <c r="G19" s="56">
        <v>477503.32089999999</v>
      </c>
      <c r="H19" s="57">
        <v>-11.676663042868499</v>
      </c>
      <c r="I19" s="56">
        <v>43493.490899999997</v>
      </c>
      <c r="J19" s="57">
        <v>10.312700411758399</v>
      </c>
      <c r="K19" s="56">
        <v>49865.408199999998</v>
      </c>
      <c r="L19" s="57">
        <v>10.442944795863101</v>
      </c>
      <c r="M19" s="57">
        <v>-0.127782315035777</v>
      </c>
      <c r="N19" s="56">
        <v>7720863.9367000004</v>
      </c>
      <c r="O19" s="56">
        <v>149815381.86919999</v>
      </c>
      <c r="P19" s="56">
        <v>9012</v>
      </c>
      <c r="Q19" s="56">
        <v>11221</v>
      </c>
      <c r="R19" s="57">
        <v>-19.686302468585701</v>
      </c>
      <c r="S19" s="56">
        <v>46.7983651908566</v>
      </c>
      <c r="T19" s="56">
        <v>53.4967678994742</v>
      </c>
      <c r="U19" s="58">
        <v>-14.313326290992499</v>
      </c>
    </row>
    <row r="20" spans="1:21" ht="12" thickBot="1">
      <c r="A20" s="74"/>
      <c r="B20" s="69" t="s">
        <v>18</v>
      </c>
      <c r="C20" s="70"/>
      <c r="D20" s="56">
        <v>983528.12529999996</v>
      </c>
      <c r="E20" s="56">
        <v>1042676.634</v>
      </c>
      <c r="F20" s="57">
        <v>94.327243291806596</v>
      </c>
      <c r="G20" s="56">
        <v>1014863.0538</v>
      </c>
      <c r="H20" s="57">
        <v>-3.0876016604083798</v>
      </c>
      <c r="I20" s="56">
        <v>128181.8128</v>
      </c>
      <c r="J20" s="57">
        <v>13.0328568652677</v>
      </c>
      <c r="K20" s="56">
        <v>55883.373699999996</v>
      </c>
      <c r="L20" s="57">
        <v>5.5064940526461399</v>
      </c>
      <c r="M20" s="57">
        <v>1.29373791010044</v>
      </c>
      <c r="N20" s="56">
        <v>18172331.112300001</v>
      </c>
      <c r="O20" s="56">
        <v>285358354.2511</v>
      </c>
      <c r="P20" s="56">
        <v>41433</v>
      </c>
      <c r="Q20" s="56">
        <v>49273</v>
      </c>
      <c r="R20" s="57">
        <v>-15.9113510441824</v>
      </c>
      <c r="S20" s="56">
        <v>23.737796570366601</v>
      </c>
      <c r="T20" s="56">
        <v>25.8668239766201</v>
      </c>
      <c r="U20" s="58">
        <v>-8.9689344162264906</v>
      </c>
    </row>
    <row r="21" spans="1:21" ht="12" thickBot="1">
      <c r="A21" s="74"/>
      <c r="B21" s="69" t="s">
        <v>19</v>
      </c>
      <c r="C21" s="70"/>
      <c r="D21" s="56">
        <v>349882.5895</v>
      </c>
      <c r="E21" s="56">
        <v>440394.9375</v>
      </c>
      <c r="F21" s="57">
        <v>79.447459474940104</v>
      </c>
      <c r="G21" s="56">
        <v>402505.7954</v>
      </c>
      <c r="H21" s="57">
        <v>-13.073900177686699</v>
      </c>
      <c r="I21" s="56">
        <v>62522.504399999998</v>
      </c>
      <c r="J21" s="57">
        <v>17.869567185194299</v>
      </c>
      <c r="K21" s="56">
        <v>54156.641600000003</v>
      </c>
      <c r="L21" s="57">
        <v>13.454872505917701</v>
      </c>
      <c r="M21" s="57">
        <v>0.15447528784724299</v>
      </c>
      <c r="N21" s="56">
        <v>6336524.3694000002</v>
      </c>
      <c r="O21" s="56">
        <v>95117076.875799999</v>
      </c>
      <c r="P21" s="56">
        <v>29819</v>
      </c>
      <c r="Q21" s="56">
        <v>34906</v>
      </c>
      <c r="R21" s="57">
        <v>-14.5734257720736</v>
      </c>
      <c r="S21" s="56">
        <v>11.733545373755</v>
      </c>
      <c r="T21" s="56">
        <v>11.747292233426901</v>
      </c>
      <c r="U21" s="58">
        <v>-0.117158618593471</v>
      </c>
    </row>
    <row r="22" spans="1:21" ht="12" thickBot="1">
      <c r="A22" s="74"/>
      <c r="B22" s="69" t="s">
        <v>20</v>
      </c>
      <c r="C22" s="70"/>
      <c r="D22" s="56">
        <v>1437476.1162</v>
      </c>
      <c r="E22" s="56">
        <v>1570825.1597</v>
      </c>
      <c r="F22" s="57">
        <v>91.510892050807996</v>
      </c>
      <c r="G22" s="56">
        <v>1576805.6491</v>
      </c>
      <c r="H22" s="57">
        <v>-8.8361893540605791</v>
      </c>
      <c r="I22" s="56">
        <v>90646.615099999995</v>
      </c>
      <c r="J22" s="57">
        <v>6.3059562575290897</v>
      </c>
      <c r="K22" s="56">
        <v>176722.35579999999</v>
      </c>
      <c r="L22" s="57">
        <v>11.207618129784599</v>
      </c>
      <c r="M22" s="57">
        <v>-0.48706763957704102</v>
      </c>
      <c r="N22" s="56">
        <v>22946482.0704</v>
      </c>
      <c r="O22" s="56">
        <v>334930414.21100003</v>
      </c>
      <c r="P22" s="56">
        <v>84489</v>
      </c>
      <c r="Q22" s="56">
        <v>97257</v>
      </c>
      <c r="R22" s="57">
        <v>-13.1281038896943</v>
      </c>
      <c r="S22" s="56">
        <v>17.013766480843699</v>
      </c>
      <c r="T22" s="56">
        <v>17.731115631779701</v>
      </c>
      <c r="U22" s="58">
        <v>-4.2162865685487398</v>
      </c>
    </row>
    <row r="23" spans="1:21" ht="12" thickBot="1">
      <c r="A23" s="74"/>
      <c r="B23" s="69" t="s">
        <v>21</v>
      </c>
      <c r="C23" s="70"/>
      <c r="D23" s="56">
        <v>2667598.2522999998</v>
      </c>
      <c r="E23" s="56">
        <v>2758127.6954000001</v>
      </c>
      <c r="F23" s="57">
        <v>96.717721110194304</v>
      </c>
      <c r="G23" s="56">
        <v>3138523.4885</v>
      </c>
      <c r="H23" s="57">
        <v>-15.0046745842603</v>
      </c>
      <c r="I23" s="56">
        <v>249150.8781</v>
      </c>
      <c r="J23" s="57">
        <v>9.3398950867201407</v>
      </c>
      <c r="K23" s="56">
        <v>306283.38439999998</v>
      </c>
      <c r="L23" s="57">
        <v>9.7588367753902805</v>
      </c>
      <c r="M23" s="57">
        <v>-0.18653478840166501</v>
      </c>
      <c r="N23" s="56">
        <v>44159301.009599999</v>
      </c>
      <c r="O23" s="56">
        <v>725189609.70430005</v>
      </c>
      <c r="P23" s="56">
        <v>79825</v>
      </c>
      <c r="Q23" s="56">
        <v>95034</v>
      </c>
      <c r="R23" s="57">
        <v>-16.0037460277374</v>
      </c>
      <c r="S23" s="56">
        <v>33.418080204196698</v>
      </c>
      <c r="T23" s="56">
        <v>35.544596611739003</v>
      </c>
      <c r="U23" s="58">
        <v>-6.3633709493438397</v>
      </c>
    </row>
    <row r="24" spans="1:21" ht="12" thickBot="1">
      <c r="A24" s="74"/>
      <c r="B24" s="69" t="s">
        <v>22</v>
      </c>
      <c r="C24" s="70"/>
      <c r="D24" s="56">
        <v>327926.06040000002</v>
      </c>
      <c r="E24" s="56">
        <v>300463.43579999998</v>
      </c>
      <c r="F24" s="57">
        <v>109.140088718908</v>
      </c>
      <c r="G24" s="56">
        <v>332180.489</v>
      </c>
      <c r="H24" s="57">
        <v>-1.2807581242377</v>
      </c>
      <c r="I24" s="56">
        <v>45249.015099999997</v>
      </c>
      <c r="J24" s="57">
        <v>13.7985419776659</v>
      </c>
      <c r="K24" s="56">
        <v>50001.951099999998</v>
      </c>
      <c r="L24" s="57">
        <v>15.0526454008562</v>
      </c>
      <c r="M24" s="57">
        <v>-9.5055010763370001E-2</v>
      </c>
      <c r="N24" s="56">
        <v>5014658.6283</v>
      </c>
      <c r="O24" s="56">
        <v>69839144.785400003</v>
      </c>
      <c r="P24" s="56">
        <v>28595</v>
      </c>
      <c r="Q24" s="56">
        <v>33315</v>
      </c>
      <c r="R24" s="57">
        <v>-14.1677922857572</v>
      </c>
      <c r="S24" s="56">
        <v>11.4679510543801</v>
      </c>
      <c r="T24" s="56">
        <v>11.709878150983</v>
      </c>
      <c r="U24" s="58">
        <v>-2.10959303414975</v>
      </c>
    </row>
    <row r="25" spans="1:21" ht="12" thickBot="1">
      <c r="A25" s="74"/>
      <c r="B25" s="69" t="s">
        <v>23</v>
      </c>
      <c r="C25" s="70"/>
      <c r="D25" s="56">
        <v>299189.48109999998</v>
      </c>
      <c r="E25" s="56">
        <v>298534.17790000001</v>
      </c>
      <c r="F25" s="57">
        <v>100.219506927016</v>
      </c>
      <c r="G25" s="56">
        <v>408030.91810000001</v>
      </c>
      <c r="H25" s="57">
        <v>-26.674801386821699</v>
      </c>
      <c r="I25" s="56">
        <v>21656.776300000001</v>
      </c>
      <c r="J25" s="57">
        <v>7.2384818545012699</v>
      </c>
      <c r="K25" s="56">
        <v>26293.720799999999</v>
      </c>
      <c r="L25" s="57">
        <v>6.4440510837847702</v>
      </c>
      <c r="M25" s="57">
        <v>-0.17635178129677301</v>
      </c>
      <c r="N25" s="56">
        <v>5039062.3865</v>
      </c>
      <c r="O25" s="56">
        <v>82949931.060800001</v>
      </c>
      <c r="P25" s="56">
        <v>19285</v>
      </c>
      <c r="Q25" s="56">
        <v>24569</v>
      </c>
      <c r="R25" s="57">
        <v>-21.5067768325939</v>
      </c>
      <c r="S25" s="56">
        <v>15.514103246046201</v>
      </c>
      <c r="T25" s="56">
        <v>18.021403858520902</v>
      </c>
      <c r="U25" s="58">
        <v>-16.161427913107101</v>
      </c>
    </row>
    <row r="26" spans="1:21" ht="12" thickBot="1">
      <c r="A26" s="74"/>
      <c r="B26" s="69" t="s">
        <v>24</v>
      </c>
      <c r="C26" s="70"/>
      <c r="D26" s="56">
        <v>621894.31290000002</v>
      </c>
      <c r="E26" s="56">
        <v>573792.74459999998</v>
      </c>
      <c r="F26" s="57">
        <v>108.383091064271</v>
      </c>
      <c r="G26" s="56">
        <v>623412.73719999997</v>
      </c>
      <c r="H26" s="57">
        <v>-0.243566454355715</v>
      </c>
      <c r="I26" s="56">
        <v>112948.67449999999</v>
      </c>
      <c r="J26" s="57">
        <v>18.162036885865898</v>
      </c>
      <c r="K26" s="56">
        <v>120856.192</v>
      </c>
      <c r="L26" s="57">
        <v>19.386224372446101</v>
      </c>
      <c r="M26" s="57">
        <v>-6.5429146567847998E-2</v>
      </c>
      <c r="N26" s="56">
        <v>10220697.5581</v>
      </c>
      <c r="O26" s="56">
        <v>163824207.60969999</v>
      </c>
      <c r="P26" s="56">
        <v>43789</v>
      </c>
      <c r="Q26" s="56">
        <v>53052</v>
      </c>
      <c r="R26" s="57">
        <v>-17.460227701123401</v>
      </c>
      <c r="S26" s="56">
        <v>14.2020670236817</v>
      </c>
      <c r="T26" s="56">
        <v>14.4964011554701</v>
      </c>
      <c r="U26" s="58">
        <v>-2.0724738962121401</v>
      </c>
    </row>
    <row r="27" spans="1:21" ht="12" thickBot="1">
      <c r="A27" s="74"/>
      <c r="B27" s="69" t="s">
        <v>25</v>
      </c>
      <c r="C27" s="70"/>
      <c r="D27" s="56">
        <v>268995.69140000001</v>
      </c>
      <c r="E27" s="56">
        <v>348161.03860000003</v>
      </c>
      <c r="F27" s="57">
        <v>77.261859190696896</v>
      </c>
      <c r="G27" s="56">
        <v>281176.55050000001</v>
      </c>
      <c r="H27" s="57">
        <v>-4.3321034696312699</v>
      </c>
      <c r="I27" s="56">
        <v>67569.959000000003</v>
      </c>
      <c r="J27" s="57">
        <v>25.119346205260399</v>
      </c>
      <c r="K27" s="56">
        <v>77943.343800000002</v>
      </c>
      <c r="L27" s="57">
        <v>27.720428201213</v>
      </c>
      <c r="M27" s="57">
        <v>-0.13308878339397101</v>
      </c>
      <c r="N27" s="56">
        <v>4124848.6294</v>
      </c>
      <c r="O27" s="56">
        <v>55703313.472000003</v>
      </c>
      <c r="P27" s="56">
        <v>32227</v>
      </c>
      <c r="Q27" s="56">
        <v>35524</v>
      </c>
      <c r="R27" s="57">
        <v>-9.2810494313703398</v>
      </c>
      <c r="S27" s="56">
        <v>8.3469045024358497</v>
      </c>
      <c r="T27" s="56">
        <v>8.5301904684157197</v>
      </c>
      <c r="U27" s="58">
        <v>-2.1958555525151202</v>
      </c>
    </row>
    <row r="28" spans="1:21" ht="12" thickBot="1">
      <c r="A28" s="74"/>
      <c r="B28" s="69" t="s">
        <v>26</v>
      </c>
      <c r="C28" s="70"/>
      <c r="D28" s="56">
        <v>977995.07579999999</v>
      </c>
      <c r="E28" s="56">
        <v>996301.79559999995</v>
      </c>
      <c r="F28" s="57">
        <v>98.162532690310499</v>
      </c>
      <c r="G28" s="56">
        <v>1079764.3972</v>
      </c>
      <c r="H28" s="57">
        <v>-9.4251414163963894</v>
      </c>
      <c r="I28" s="56">
        <v>45137.683599999997</v>
      </c>
      <c r="J28" s="57">
        <v>4.61532830961111</v>
      </c>
      <c r="K28" s="56">
        <v>57065.582600000002</v>
      </c>
      <c r="L28" s="57">
        <v>5.2850031680966802</v>
      </c>
      <c r="M28" s="57">
        <v>-0.20902089239337801</v>
      </c>
      <c r="N28" s="56">
        <v>16171305.077</v>
      </c>
      <c r="O28" s="56">
        <v>235836316.53619999</v>
      </c>
      <c r="P28" s="56">
        <v>44162</v>
      </c>
      <c r="Q28" s="56">
        <v>51099</v>
      </c>
      <c r="R28" s="57">
        <v>-13.575608133231601</v>
      </c>
      <c r="S28" s="56">
        <v>22.145624650151699</v>
      </c>
      <c r="T28" s="56">
        <v>23.470407618544399</v>
      </c>
      <c r="U28" s="58">
        <v>-5.98214315162073</v>
      </c>
    </row>
    <row r="29" spans="1:21" ht="12" thickBot="1">
      <c r="A29" s="74"/>
      <c r="B29" s="69" t="s">
        <v>27</v>
      </c>
      <c r="C29" s="70"/>
      <c r="D29" s="56">
        <v>740879.41729999997</v>
      </c>
      <c r="E29" s="56">
        <v>708797.80530000001</v>
      </c>
      <c r="F29" s="57">
        <v>104.52620080933001</v>
      </c>
      <c r="G29" s="56">
        <v>696656.674</v>
      </c>
      <c r="H29" s="57">
        <v>6.3478532468634699</v>
      </c>
      <c r="I29" s="56">
        <v>106296.14019999999</v>
      </c>
      <c r="J29" s="57">
        <v>14.3472929221569</v>
      </c>
      <c r="K29" s="56">
        <v>100387.1709</v>
      </c>
      <c r="L29" s="57">
        <v>14.4098484442281</v>
      </c>
      <c r="M29" s="57">
        <v>5.8861797249832003E-2</v>
      </c>
      <c r="N29" s="56">
        <v>11894068.501</v>
      </c>
      <c r="O29" s="56">
        <v>172072820.58309999</v>
      </c>
      <c r="P29" s="56">
        <v>109308</v>
      </c>
      <c r="Q29" s="56">
        <v>118988</v>
      </c>
      <c r="R29" s="57">
        <v>-8.1352741452919606</v>
      </c>
      <c r="S29" s="56">
        <v>6.7779066244007797</v>
      </c>
      <c r="T29" s="56">
        <v>6.6573137501260602</v>
      </c>
      <c r="U29" s="58">
        <v>1.77920530567021</v>
      </c>
    </row>
    <row r="30" spans="1:21" ht="12" thickBot="1">
      <c r="A30" s="74"/>
      <c r="B30" s="69" t="s">
        <v>28</v>
      </c>
      <c r="C30" s="70"/>
      <c r="D30" s="56">
        <v>1147048.4354000001</v>
      </c>
      <c r="E30" s="56">
        <v>1398203.8541999999</v>
      </c>
      <c r="F30" s="57">
        <v>82.037281756478805</v>
      </c>
      <c r="G30" s="56">
        <v>1267636.3979</v>
      </c>
      <c r="H30" s="57">
        <v>-9.5128195040604204</v>
      </c>
      <c r="I30" s="56">
        <v>125503.3949</v>
      </c>
      <c r="J30" s="57">
        <v>10.941420695651299</v>
      </c>
      <c r="K30" s="56">
        <v>150878.46650000001</v>
      </c>
      <c r="L30" s="57">
        <v>11.9023457160073</v>
      </c>
      <c r="M30" s="57">
        <v>-0.168182194508187</v>
      </c>
      <c r="N30" s="56">
        <v>17881257.733800001</v>
      </c>
      <c r="O30" s="56">
        <v>271103258.15210003</v>
      </c>
      <c r="P30" s="56">
        <v>81215</v>
      </c>
      <c r="Q30" s="56">
        <v>99065</v>
      </c>
      <c r="R30" s="57">
        <v>-18.018472719931399</v>
      </c>
      <c r="S30" s="56">
        <v>14.1236032186172</v>
      </c>
      <c r="T30" s="56">
        <v>14.9121114641902</v>
      </c>
      <c r="U30" s="58">
        <v>-5.5829113390380902</v>
      </c>
    </row>
    <row r="31" spans="1:21" ht="12" thickBot="1">
      <c r="A31" s="74"/>
      <c r="B31" s="69" t="s">
        <v>29</v>
      </c>
      <c r="C31" s="70"/>
      <c r="D31" s="56">
        <v>788870.19079999998</v>
      </c>
      <c r="E31" s="56">
        <v>1049922.3415000001</v>
      </c>
      <c r="F31" s="57">
        <v>75.136051460049799</v>
      </c>
      <c r="G31" s="56">
        <v>980383.26740000001</v>
      </c>
      <c r="H31" s="57">
        <v>-19.534510937533401</v>
      </c>
      <c r="I31" s="56">
        <v>34805.864699999998</v>
      </c>
      <c r="J31" s="57">
        <v>4.4121155934036604</v>
      </c>
      <c r="K31" s="56">
        <v>48588.959999999999</v>
      </c>
      <c r="L31" s="57">
        <v>4.9561188583786304</v>
      </c>
      <c r="M31" s="57">
        <v>-0.28366722193683502</v>
      </c>
      <c r="N31" s="56">
        <v>16629865.176200001</v>
      </c>
      <c r="O31" s="56">
        <v>287741497.47490001</v>
      </c>
      <c r="P31" s="56">
        <v>31774</v>
      </c>
      <c r="Q31" s="56">
        <v>39880</v>
      </c>
      <c r="R31" s="57">
        <v>-20.325977933801401</v>
      </c>
      <c r="S31" s="56">
        <v>24.827537949266699</v>
      </c>
      <c r="T31" s="56">
        <v>28.426090579237702</v>
      </c>
      <c r="U31" s="58">
        <v>-14.494198487680899</v>
      </c>
    </row>
    <row r="32" spans="1:21" ht="12" thickBot="1">
      <c r="A32" s="74"/>
      <c r="B32" s="69" t="s">
        <v>30</v>
      </c>
      <c r="C32" s="70"/>
      <c r="D32" s="56">
        <v>119525.3137</v>
      </c>
      <c r="E32" s="56">
        <v>131752.712</v>
      </c>
      <c r="F32" s="57">
        <v>90.719433312310102</v>
      </c>
      <c r="G32" s="56">
        <v>129950.4436</v>
      </c>
      <c r="H32" s="57">
        <v>-8.0223888516221997</v>
      </c>
      <c r="I32" s="56">
        <v>27573.1672</v>
      </c>
      <c r="J32" s="57">
        <v>23.068893397098002</v>
      </c>
      <c r="K32" s="56">
        <v>34639.370199999998</v>
      </c>
      <c r="L32" s="57">
        <v>26.655830669284502</v>
      </c>
      <c r="M32" s="57">
        <v>-0.20399340285927001</v>
      </c>
      <c r="N32" s="56">
        <v>1910753.7926</v>
      </c>
      <c r="O32" s="56">
        <v>28372725.989</v>
      </c>
      <c r="P32" s="56">
        <v>22507</v>
      </c>
      <c r="Q32" s="56">
        <v>26945</v>
      </c>
      <c r="R32" s="57">
        <v>-16.470588235294102</v>
      </c>
      <c r="S32" s="56">
        <v>5.31058398276092</v>
      </c>
      <c r="T32" s="56">
        <v>5.3535447615513103</v>
      </c>
      <c r="U32" s="58">
        <v>-0.80896524619227494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195609.152</v>
      </c>
      <c r="E35" s="56">
        <v>200063.34589999999</v>
      </c>
      <c r="F35" s="57">
        <v>97.773608213957203</v>
      </c>
      <c r="G35" s="56">
        <v>195874.62760000001</v>
      </c>
      <c r="H35" s="57">
        <v>-0.13553342934345999</v>
      </c>
      <c r="I35" s="56">
        <v>25606.571199999998</v>
      </c>
      <c r="J35" s="57">
        <v>13.090681564838</v>
      </c>
      <c r="K35" s="56">
        <v>28827.663700000001</v>
      </c>
      <c r="L35" s="57">
        <v>14.7174057473486</v>
      </c>
      <c r="M35" s="57">
        <v>-0.111736161956128</v>
      </c>
      <c r="N35" s="56">
        <v>3216785.6560999998</v>
      </c>
      <c r="O35" s="56">
        <v>45635025.783600003</v>
      </c>
      <c r="P35" s="56">
        <v>13601</v>
      </c>
      <c r="Q35" s="56">
        <v>16633</v>
      </c>
      <c r="R35" s="57">
        <v>-18.228822220886201</v>
      </c>
      <c r="S35" s="56">
        <v>14.381968384677601</v>
      </c>
      <c r="T35" s="56">
        <v>14.7489240064931</v>
      </c>
      <c r="U35" s="58">
        <v>-2.5514979034891301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141464.20000000001</v>
      </c>
      <c r="E37" s="59"/>
      <c r="F37" s="59"/>
      <c r="G37" s="56">
        <v>94883.86</v>
      </c>
      <c r="H37" s="57">
        <v>49.091953046598199</v>
      </c>
      <c r="I37" s="56">
        <v>3130.52</v>
      </c>
      <c r="J37" s="57">
        <v>2.2129415074626699</v>
      </c>
      <c r="K37" s="56">
        <v>3904.34</v>
      </c>
      <c r="L37" s="57">
        <v>4.1148621061579904</v>
      </c>
      <c r="M37" s="57">
        <v>-0.19819482934375601</v>
      </c>
      <c r="N37" s="56">
        <v>2034751.3</v>
      </c>
      <c r="O37" s="56">
        <v>37256819.219999999</v>
      </c>
      <c r="P37" s="56">
        <v>123</v>
      </c>
      <c r="Q37" s="56">
        <v>84</v>
      </c>
      <c r="R37" s="57">
        <v>46.428571428571402</v>
      </c>
      <c r="S37" s="56">
        <v>1150.1154471544701</v>
      </c>
      <c r="T37" s="56">
        <v>1124.92928571429</v>
      </c>
      <c r="U37" s="58">
        <v>2.1898811551918298</v>
      </c>
    </row>
    <row r="38" spans="1:21" ht="12" thickBot="1">
      <c r="A38" s="74"/>
      <c r="B38" s="69" t="s">
        <v>35</v>
      </c>
      <c r="C38" s="70"/>
      <c r="D38" s="56">
        <v>175409.51</v>
      </c>
      <c r="E38" s="59"/>
      <c r="F38" s="59"/>
      <c r="G38" s="56">
        <v>303823.23</v>
      </c>
      <c r="H38" s="57">
        <v>-42.265932068459698</v>
      </c>
      <c r="I38" s="56">
        <v>-32284.16</v>
      </c>
      <c r="J38" s="57">
        <v>-18.405022623915901</v>
      </c>
      <c r="K38" s="56">
        <v>-46878.6</v>
      </c>
      <c r="L38" s="57">
        <v>-15.4295640922519</v>
      </c>
      <c r="M38" s="57">
        <v>-0.31132414363910199</v>
      </c>
      <c r="N38" s="56">
        <v>3017274.7</v>
      </c>
      <c r="O38" s="56">
        <v>91638020.180000007</v>
      </c>
      <c r="P38" s="56">
        <v>79</v>
      </c>
      <c r="Q38" s="56">
        <v>147</v>
      </c>
      <c r="R38" s="57">
        <v>-46.2585034013605</v>
      </c>
      <c r="S38" s="56">
        <v>2220.3735443037999</v>
      </c>
      <c r="T38" s="56">
        <v>2248.4572108843499</v>
      </c>
      <c r="U38" s="58">
        <v>-1.26481720396115</v>
      </c>
    </row>
    <row r="39" spans="1:21" ht="12" thickBot="1">
      <c r="A39" s="74"/>
      <c r="B39" s="69" t="s">
        <v>36</v>
      </c>
      <c r="C39" s="70"/>
      <c r="D39" s="56">
        <v>103223.94</v>
      </c>
      <c r="E39" s="59"/>
      <c r="F39" s="59"/>
      <c r="G39" s="56">
        <v>224331.68</v>
      </c>
      <c r="H39" s="57">
        <v>-53.986017489816902</v>
      </c>
      <c r="I39" s="56">
        <v>-336.79</v>
      </c>
      <c r="J39" s="57">
        <v>-0.32627121189135</v>
      </c>
      <c r="K39" s="56">
        <v>-16597.39</v>
      </c>
      <c r="L39" s="57">
        <v>-7.3985939034558097</v>
      </c>
      <c r="M39" s="57">
        <v>-0.97970825533412198</v>
      </c>
      <c r="N39" s="56">
        <v>3241500.2</v>
      </c>
      <c r="O39" s="56">
        <v>89041360.219999999</v>
      </c>
      <c r="P39" s="56">
        <v>45</v>
      </c>
      <c r="Q39" s="56">
        <v>71</v>
      </c>
      <c r="R39" s="57">
        <v>-36.619718309859202</v>
      </c>
      <c r="S39" s="56">
        <v>2293.86533333333</v>
      </c>
      <c r="T39" s="56">
        <v>2443.0485915493</v>
      </c>
      <c r="U39" s="58">
        <v>-6.5035752556222199</v>
      </c>
    </row>
    <row r="40" spans="1:21" ht="12" thickBot="1">
      <c r="A40" s="74"/>
      <c r="B40" s="69" t="s">
        <v>37</v>
      </c>
      <c r="C40" s="70"/>
      <c r="D40" s="56">
        <v>134000.13</v>
      </c>
      <c r="E40" s="59"/>
      <c r="F40" s="59"/>
      <c r="G40" s="56">
        <v>245083.93</v>
      </c>
      <c r="H40" s="57">
        <v>-45.324799549280897</v>
      </c>
      <c r="I40" s="56">
        <v>-19368.43</v>
      </c>
      <c r="J40" s="57">
        <v>-14.4540382162316</v>
      </c>
      <c r="K40" s="56">
        <v>-43553.93</v>
      </c>
      <c r="L40" s="57">
        <v>-17.771026439799599</v>
      </c>
      <c r="M40" s="57">
        <v>-0.55530006132626797</v>
      </c>
      <c r="N40" s="56">
        <v>3086076.1</v>
      </c>
      <c r="O40" s="56">
        <v>64772417.07</v>
      </c>
      <c r="P40" s="56">
        <v>83</v>
      </c>
      <c r="Q40" s="56">
        <v>148</v>
      </c>
      <c r="R40" s="57">
        <v>-43.918918918918898</v>
      </c>
      <c r="S40" s="56">
        <v>1614.4593975903599</v>
      </c>
      <c r="T40" s="56">
        <v>1936.9206081081099</v>
      </c>
      <c r="U40" s="58">
        <v>-19.973324259441402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18.809999999999999</v>
      </c>
      <c r="H41" s="59"/>
      <c r="I41" s="59"/>
      <c r="J41" s="59"/>
      <c r="K41" s="56">
        <v>5.13</v>
      </c>
      <c r="L41" s="57">
        <v>27.272727272727298</v>
      </c>
      <c r="M41" s="59"/>
      <c r="N41" s="56">
        <v>0.11</v>
      </c>
      <c r="O41" s="56">
        <v>1380.96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29969.230800000001</v>
      </c>
      <c r="E42" s="59"/>
      <c r="F42" s="59"/>
      <c r="G42" s="56">
        <v>133631.19680000001</v>
      </c>
      <c r="H42" s="57">
        <v>-77.573177882367105</v>
      </c>
      <c r="I42" s="56">
        <v>2499.4785000000002</v>
      </c>
      <c r="J42" s="57">
        <v>8.3401489904105297</v>
      </c>
      <c r="K42" s="56">
        <v>7413.2156000000004</v>
      </c>
      <c r="L42" s="57">
        <v>5.5475186764173303</v>
      </c>
      <c r="M42" s="57">
        <v>-0.66283477577530603</v>
      </c>
      <c r="N42" s="56">
        <v>582451.28119999997</v>
      </c>
      <c r="O42" s="56">
        <v>16868933.748500001</v>
      </c>
      <c r="P42" s="56">
        <v>66</v>
      </c>
      <c r="Q42" s="56">
        <v>77</v>
      </c>
      <c r="R42" s="57">
        <v>-14.285714285714301</v>
      </c>
      <c r="S42" s="56">
        <v>454.079254545455</v>
      </c>
      <c r="T42" s="56">
        <v>646.66445194805203</v>
      </c>
      <c r="U42" s="58">
        <v>-42.4122431216067</v>
      </c>
    </row>
    <row r="43" spans="1:21" ht="12" thickBot="1">
      <c r="A43" s="74"/>
      <c r="B43" s="69" t="s">
        <v>33</v>
      </c>
      <c r="C43" s="70"/>
      <c r="D43" s="56">
        <v>276616.54629999999</v>
      </c>
      <c r="E43" s="56">
        <v>755348.17740000004</v>
      </c>
      <c r="F43" s="57">
        <v>36.621064904419001</v>
      </c>
      <c r="G43" s="56">
        <v>372404.7206</v>
      </c>
      <c r="H43" s="57">
        <v>-25.721525265756799</v>
      </c>
      <c r="I43" s="56">
        <v>9016.0215000000007</v>
      </c>
      <c r="J43" s="57">
        <v>3.2593934168427601</v>
      </c>
      <c r="K43" s="56">
        <v>14246.840700000001</v>
      </c>
      <c r="L43" s="57">
        <v>3.8256337559433198</v>
      </c>
      <c r="M43" s="57">
        <v>-0.367156432092345</v>
      </c>
      <c r="N43" s="56">
        <v>5524515.1360999998</v>
      </c>
      <c r="O43" s="56">
        <v>110106489.7471</v>
      </c>
      <c r="P43" s="56">
        <v>1338</v>
      </c>
      <c r="Q43" s="56">
        <v>1813</v>
      </c>
      <c r="R43" s="57">
        <v>-26.199669056811899</v>
      </c>
      <c r="S43" s="56">
        <v>206.73882384155499</v>
      </c>
      <c r="T43" s="56">
        <v>199.96287528957501</v>
      </c>
      <c r="U43" s="58">
        <v>3.27754043777108</v>
      </c>
    </row>
    <row r="44" spans="1:21" ht="12" thickBot="1">
      <c r="A44" s="74"/>
      <c r="B44" s="69" t="s">
        <v>38</v>
      </c>
      <c r="C44" s="70"/>
      <c r="D44" s="56">
        <v>65379.56</v>
      </c>
      <c r="E44" s="59"/>
      <c r="F44" s="59"/>
      <c r="G44" s="56">
        <v>131447.84</v>
      </c>
      <c r="H44" s="57">
        <v>-50.261974635718602</v>
      </c>
      <c r="I44" s="56">
        <v>-8965.2099999999991</v>
      </c>
      <c r="J44" s="57">
        <v>-13.712557869768499</v>
      </c>
      <c r="K44" s="56">
        <v>-10577.75</v>
      </c>
      <c r="L44" s="57">
        <v>-8.0471082674313994</v>
      </c>
      <c r="M44" s="57">
        <v>-0.15244640873531701</v>
      </c>
      <c r="N44" s="56">
        <v>1531154.74</v>
      </c>
      <c r="O44" s="56">
        <v>43175606.030000001</v>
      </c>
      <c r="P44" s="56">
        <v>50</v>
      </c>
      <c r="Q44" s="56">
        <v>98</v>
      </c>
      <c r="R44" s="57">
        <v>-48.979591836734699</v>
      </c>
      <c r="S44" s="56">
        <v>1307.5912000000001</v>
      </c>
      <c r="T44" s="56">
        <v>1431.91244897959</v>
      </c>
      <c r="U44" s="58">
        <v>-9.5076541490637094</v>
      </c>
    </row>
    <row r="45" spans="1:21" ht="12" thickBot="1">
      <c r="A45" s="74"/>
      <c r="B45" s="69" t="s">
        <v>39</v>
      </c>
      <c r="C45" s="70"/>
      <c r="D45" s="56">
        <v>25879.5</v>
      </c>
      <c r="E45" s="59"/>
      <c r="F45" s="59"/>
      <c r="G45" s="56">
        <v>71425.67</v>
      </c>
      <c r="H45" s="57">
        <v>-63.767228224810502</v>
      </c>
      <c r="I45" s="56">
        <v>3234.4</v>
      </c>
      <c r="J45" s="57">
        <v>12.4979230665198</v>
      </c>
      <c r="K45" s="56">
        <v>9823.7199999999993</v>
      </c>
      <c r="L45" s="57">
        <v>13.753766678002499</v>
      </c>
      <c r="M45" s="57">
        <v>-0.67075608832499301</v>
      </c>
      <c r="N45" s="56">
        <v>687625.19</v>
      </c>
      <c r="O45" s="56">
        <v>18558342.460000001</v>
      </c>
      <c r="P45" s="56">
        <v>24</v>
      </c>
      <c r="Q45" s="56">
        <v>35</v>
      </c>
      <c r="R45" s="57">
        <v>-31.428571428571399</v>
      </c>
      <c r="S45" s="56">
        <v>1078.3125</v>
      </c>
      <c r="T45" s="56">
        <v>1498.1445714285701</v>
      </c>
      <c r="U45" s="58">
        <v>-38.9341745948945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20996.302899999999</v>
      </c>
      <c r="E47" s="62"/>
      <c r="F47" s="62"/>
      <c r="G47" s="61">
        <v>28859.549200000001</v>
      </c>
      <c r="H47" s="63">
        <v>-27.2466012740074</v>
      </c>
      <c r="I47" s="61">
        <v>3464.7040000000002</v>
      </c>
      <c r="J47" s="63">
        <v>16.5014956037808</v>
      </c>
      <c r="K47" s="61">
        <v>2286.3874999999998</v>
      </c>
      <c r="L47" s="63">
        <v>7.9224643606006202</v>
      </c>
      <c r="M47" s="63">
        <v>0.51536167863059101</v>
      </c>
      <c r="N47" s="61">
        <v>169428.6985</v>
      </c>
      <c r="O47" s="61">
        <v>5969478.2204</v>
      </c>
      <c r="P47" s="61">
        <v>16</v>
      </c>
      <c r="Q47" s="61">
        <v>14</v>
      </c>
      <c r="R47" s="63">
        <v>14.285714285714301</v>
      </c>
      <c r="S47" s="61">
        <v>1312.2689312499999</v>
      </c>
      <c r="T47" s="61">
        <v>864.16361428571395</v>
      </c>
      <c r="U47" s="64">
        <v>34.1473692086456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74148</v>
      </c>
      <c r="D2" s="37">
        <v>596141.14915128204</v>
      </c>
      <c r="E2" s="37">
        <v>458060.97244444402</v>
      </c>
      <c r="F2" s="37">
        <v>124886.330552991</v>
      </c>
      <c r="G2" s="37">
        <v>458060.97244444402</v>
      </c>
      <c r="H2" s="37">
        <v>0.214232624305564</v>
      </c>
    </row>
    <row r="3" spans="1:8">
      <c r="A3" s="37">
        <v>2</v>
      </c>
      <c r="B3" s="37">
        <v>13</v>
      </c>
      <c r="C3" s="37">
        <v>13073</v>
      </c>
      <c r="D3" s="37">
        <v>115355.80439999999</v>
      </c>
      <c r="E3" s="37">
        <v>90878.131819658098</v>
      </c>
      <c r="F3" s="37">
        <v>24433.309247008499</v>
      </c>
      <c r="G3" s="37">
        <v>90878.131819658098</v>
      </c>
      <c r="H3" s="37">
        <v>0.21188972248540799</v>
      </c>
    </row>
    <row r="4" spans="1:8">
      <c r="A4" s="37">
        <v>3</v>
      </c>
      <c r="B4" s="37">
        <v>14</v>
      </c>
      <c r="C4" s="37">
        <v>118011</v>
      </c>
      <c r="D4" s="37">
        <v>140821.802101218</v>
      </c>
      <c r="E4" s="37">
        <v>102396.815343763</v>
      </c>
      <c r="F4" s="37">
        <v>35983.4414885648</v>
      </c>
      <c r="G4" s="37">
        <v>102396.815343763</v>
      </c>
      <c r="H4" s="37">
        <v>0.26003305899457302</v>
      </c>
    </row>
    <row r="5" spans="1:8">
      <c r="A5" s="37">
        <v>4</v>
      </c>
      <c r="B5" s="37">
        <v>15</v>
      </c>
      <c r="C5" s="37">
        <v>3029</v>
      </c>
      <c r="D5" s="37">
        <v>43742.272909061299</v>
      </c>
      <c r="E5" s="37">
        <v>34664.0269185992</v>
      </c>
      <c r="F5" s="37">
        <v>7988.8724937523602</v>
      </c>
      <c r="G5" s="37">
        <v>34664.0269185992</v>
      </c>
      <c r="H5" s="37">
        <v>0.18729963504987199</v>
      </c>
    </row>
    <row r="6" spans="1:8">
      <c r="A6" s="37">
        <v>5</v>
      </c>
      <c r="B6" s="37">
        <v>16</v>
      </c>
      <c r="C6" s="37">
        <v>2561</v>
      </c>
      <c r="D6" s="37">
        <v>142881.81164871799</v>
      </c>
      <c r="E6" s="37">
        <v>116835.471354701</v>
      </c>
      <c r="F6" s="37">
        <v>15251.0924307692</v>
      </c>
      <c r="G6" s="37">
        <v>116835.471354701</v>
      </c>
      <c r="H6" s="37">
        <v>0.115462860064552</v>
      </c>
    </row>
    <row r="7" spans="1:8">
      <c r="A7" s="37">
        <v>6</v>
      </c>
      <c r="B7" s="37">
        <v>17</v>
      </c>
      <c r="C7" s="37">
        <v>25478</v>
      </c>
      <c r="D7" s="37">
        <v>283266.17774358997</v>
      </c>
      <c r="E7" s="37">
        <v>233022.40508547</v>
      </c>
      <c r="F7" s="37">
        <v>41012.1401794872</v>
      </c>
      <c r="G7" s="37">
        <v>233022.40508547</v>
      </c>
      <c r="H7" s="37">
        <v>0.149660474885871</v>
      </c>
    </row>
    <row r="8" spans="1:8">
      <c r="A8" s="37">
        <v>7</v>
      </c>
      <c r="B8" s="37">
        <v>18</v>
      </c>
      <c r="C8" s="37">
        <v>46129</v>
      </c>
      <c r="D8" s="37">
        <v>96829.889393162404</v>
      </c>
      <c r="E8" s="37">
        <v>81272.278467521406</v>
      </c>
      <c r="F8" s="37">
        <v>15417.7220367521</v>
      </c>
      <c r="G8" s="37">
        <v>81272.278467521406</v>
      </c>
      <c r="H8" s="37">
        <v>0.15945518622756299</v>
      </c>
    </row>
    <row r="9" spans="1:8">
      <c r="A9" s="37">
        <v>8</v>
      </c>
      <c r="B9" s="37">
        <v>19</v>
      </c>
      <c r="C9" s="37">
        <v>17611</v>
      </c>
      <c r="D9" s="37">
        <v>96000.7339452991</v>
      </c>
      <c r="E9" s="37">
        <v>99228.514723931599</v>
      </c>
      <c r="F9" s="37">
        <v>-6322.6696675213698</v>
      </c>
      <c r="G9" s="37">
        <v>99228.514723931599</v>
      </c>
      <c r="H9" s="37">
        <v>-6.8054595097675405E-2</v>
      </c>
    </row>
    <row r="10" spans="1:8">
      <c r="A10" s="37">
        <v>9</v>
      </c>
      <c r="B10" s="37">
        <v>21</v>
      </c>
      <c r="C10" s="37">
        <v>262721</v>
      </c>
      <c r="D10" s="37">
        <v>1012530.87597155</v>
      </c>
      <c r="E10" s="37">
        <v>993478.40319999994</v>
      </c>
      <c r="F10" s="37">
        <v>7912.0831641025597</v>
      </c>
      <c r="G10" s="37">
        <v>993478.40319999994</v>
      </c>
      <c r="H10" s="37">
        <v>7.9010967967452408E-3</v>
      </c>
    </row>
    <row r="11" spans="1:8">
      <c r="A11" s="37">
        <v>10</v>
      </c>
      <c r="B11" s="37">
        <v>22</v>
      </c>
      <c r="C11" s="37">
        <v>103062.281</v>
      </c>
      <c r="D11" s="37">
        <v>1092441.9429076901</v>
      </c>
      <c r="E11" s="37">
        <v>1032265.02821624</v>
      </c>
      <c r="F11" s="37">
        <v>48658.104435042696</v>
      </c>
      <c r="G11" s="37">
        <v>1032265.02821624</v>
      </c>
      <c r="H11" s="37">
        <v>4.5015323444595398E-2</v>
      </c>
    </row>
    <row r="12" spans="1:8">
      <c r="A12" s="37">
        <v>11</v>
      </c>
      <c r="B12" s="37">
        <v>23</v>
      </c>
      <c r="C12" s="37">
        <v>239557.13099999999</v>
      </c>
      <c r="D12" s="37">
        <v>1830096.21079145</v>
      </c>
      <c r="E12" s="37">
        <v>1577346.7025589701</v>
      </c>
      <c r="F12" s="37">
        <v>218700.50284786301</v>
      </c>
      <c r="G12" s="37">
        <v>1577346.7025589701</v>
      </c>
      <c r="H12" s="37">
        <v>0.12176768082124199</v>
      </c>
    </row>
    <row r="13" spans="1:8">
      <c r="A13" s="37">
        <v>12</v>
      </c>
      <c r="B13" s="37">
        <v>24</v>
      </c>
      <c r="C13" s="37">
        <v>14567</v>
      </c>
      <c r="D13" s="37">
        <v>421746.776095726</v>
      </c>
      <c r="E13" s="37">
        <v>378253.375476068</v>
      </c>
      <c r="F13" s="37">
        <v>31264.238226495701</v>
      </c>
      <c r="G13" s="37">
        <v>378253.375476068</v>
      </c>
      <c r="H13" s="37">
        <v>7.6344062331841905E-2</v>
      </c>
    </row>
    <row r="14" spans="1:8">
      <c r="A14" s="37">
        <v>13</v>
      </c>
      <c r="B14" s="37">
        <v>25</v>
      </c>
      <c r="C14" s="37">
        <v>82566</v>
      </c>
      <c r="D14" s="37">
        <v>983528.15049853304</v>
      </c>
      <c r="E14" s="37">
        <v>855346.3125</v>
      </c>
      <c r="F14" s="37">
        <v>91911.526599999997</v>
      </c>
      <c r="G14" s="37">
        <v>855346.3125</v>
      </c>
      <c r="H14" s="37">
        <v>9.70290482761548E-2</v>
      </c>
    </row>
    <row r="15" spans="1:8">
      <c r="A15" s="37">
        <v>14</v>
      </c>
      <c r="B15" s="37">
        <v>26</v>
      </c>
      <c r="C15" s="37">
        <v>61398</v>
      </c>
      <c r="D15" s="37">
        <v>349882.11977829202</v>
      </c>
      <c r="E15" s="37">
        <v>287360.084961947</v>
      </c>
      <c r="F15" s="37">
        <v>51933.959253982299</v>
      </c>
      <c r="G15" s="37">
        <v>287360.084961947</v>
      </c>
      <c r="H15" s="37">
        <v>0.15306475353552401</v>
      </c>
    </row>
    <row r="16" spans="1:8">
      <c r="A16" s="37">
        <v>15</v>
      </c>
      <c r="B16" s="37">
        <v>27</v>
      </c>
      <c r="C16" s="37">
        <v>193490.91399999999</v>
      </c>
      <c r="D16" s="37">
        <v>1437477.2726533799</v>
      </c>
      <c r="E16" s="37">
        <v>1346829.5021665299</v>
      </c>
      <c r="F16" s="37">
        <v>79483.200484577595</v>
      </c>
      <c r="G16" s="37">
        <v>1346829.5021665299</v>
      </c>
      <c r="H16" s="37">
        <v>5.5726349724601797E-2</v>
      </c>
    </row>
    <row r="17" spans="1:8">
      <c r="A17" s="37">
        <v>16</v>
      </c>
      <c r="B17" s="37">
        <v>29</v>
      </c>
      <c r="C17" s="37">
        <v>201902</v>
      </c>
      <c r="D17" s="37">
        <v>2667599.57971795</v>
      </c>
      <c r="E17" s="37">
        <v>2418447.4076829101</v>
      </c>
      <c r="F17" s="37">
        <v>140148.073744444</v>
      </c>
      <c r="G17" s="37">
        <v>2418447.4076829101</v>
      </c>
      <c r="H17" s="37">
        <v>5.4775393281887901E-2</v>
      </c>
    </row>
    <row r="18" spans="1:8">
      <c r="A18" s="37">
        <v>17</v>
      </c>
      <c r="B18" s="37">
        <v>31</v>
      </c>
      <c r="C18" s="37">
        <v>33233.805</v>
      </c>
      <c r="D18" s="37">
        <v>327926.18262454402</v>
      </c>
      <c r="E18" s="37">
        <v>282677.03888553998</v>
      </c>
      <c r="F18" s="37">
        <v>45201.507108643404</v>
      </c>
      <c r="G18" s="37">
        <v>282677.03888553998</v>
      </c>
      <c r="H18" s="37">
        <v>0.13786052079615199</v>
      </c>
    </row>
    <row r="19" spans="1:8">
      <c r="A19" s="37">
        <v>18</v>
      </c>
      <c r="B19" s="37">
        <v>32</v>
      </c>
      <c r="C19" s="37">
        <v>17775.111000000001</v>
      </c>
      <c r="D19" s="37">
        <v>299189.47267546301</v>
      </c>
      <c r="E19" s="37">
        <v>277532.69733352598</v>
      </c>
      <c r="F19" s="37">
        <v>21607.7633720255</v>
      </c>
      <c r="G19" s="37">
        <v>277532.69733352598</v>
      </c>
      <c r="H19" s="37">
        <v>7.2232834438582694E-2</v>
      </c>
    </row>
    <row r="20" spans="1:8">
      <c r="A20" s="37">
        <v>19</v>
      </c>
      <c r="B20" s="37">
        <v>33</v>
      </c>
      <c r="C20" s="37">
        <v>51195.373</v>
      </c>
      <c r="D20" s="37">
        <v>621894.04532610194</v>
      </c>
      <c r="E20" s="37">
        <v>508945.62862518901</v>
      </c>
      <c r="F20" s="37">
        <v>112714.604513492</v>
      </c>
      <c r="G20" s="37">
        <v>508945.62862518901</v>
      </c>
      <c r="H20" s="37">
        <v>0.18131223215680201</v>
      </c>
    </row>
    <row r="21" spans="1:8">
      <c r="A21" s="37">
        <v>20</v>
      </c>
      <c r="B21" s="37">
        <v>34</v>
      </c>
      <c r="C21" s="37">
        <v>46359.678</v>
      </c>
      <c r="D21" s="37">
        <v>268995.464902254</v>
      </c>
      <c r="E21" s="37">
        <v>201425.72444065</v>
      </c>
      <c r="F21" s="37">
        <v>67351.104051347196</v>
      </c>
      <c r="G21" s="37">
        <v>201425.72444065</v>
      </c>
      <c r="H21" s="37">
        <v>0.25058374425067798</v>
      </c>
    </row>
    <row r="22" spans="1:8">
      <c r="A22" s="37">
        <v>21</v>
      </c>
      <c r="B22" s="37">
        <v>35</v>
      </c>
      <c r="C22" s="37">
        <v>31046.998</v>
      </c>
      <c r="D22" s="37">
        <v>977995.075693805</v>
      </c>
      <c r="E22" s="37">
        <v>932857.39799468999</v>
      </c>
      <c r="F22" s="37">
        <v>44765.583899115001</v>
      </c>
      <c r="G22" s="37">
        <v>932857.39799468999</v>
      </c>
      <c r="H22" s="37">
        <v>4.5790232766825201E-2</v>
      </c>
    </row>
    <row r="23" spans="1:8">
      <c r="A23" s="37">
        <v>22</v>
      </c>
      <c r="B23" s="37">
        <v>36</v>
      </c>
      <c r="C23" s="37">
        <v>173701.28400000001</v>
      </c>
      <c r="D23" s="37">
        <v>740879.41541415895</v>
      </c>
      <c r="E23" s="37">
        <v>634583.21005912498</v>
      </c>
      <c r="F23" s="37">
        <v>105456.83865503399</v>
      </c>
      <c r="G23" s="37">
        <v>634583.21005912498</v>
      </c>
      <c r="H23" s="37">
        <v>0.142501529259488</v>
      </c>
    </row>
    <row r="24" spans="1:8">
      <c r="A24" s="37">
        <v>23</v>
      </c>
      <c r="B24" s="37">
        <v>37</v>
      </c>
      <c r="C24" s="37">
        <v>170590.04699999999</v>
      </c>
      <c r="D24" s="37">
        <v>1147048.4638123901</v>
      </c>
      <c r="E24" s="37">
        <v>1021545.02718823</v>
      </c>
      <c r="F24" s="37">
        <v>125123.166535668</v>
      </c>
      <c r="G24" s="37">
        <v>1021545.02718823</v>
      </c>
      <c r="H24" s="37">
        <v>0.109118895265875</v>
      </c>
    </row>
    <row r="25" spans="1:8">
      <c r="A25" s="37">
        <v>24</v>
      </c>
      <c r="B25" s="37">
        <v>38</v>
      </c>
      <c r="C25" s="37">
        <v>165185.236</v>
      </c>
      <c r="D25" s="37">
        <v>788870.088746903</v>
      </c>
      <c r="E25" s="37">
        <v>754064.29060088506</v>
      </c>
      <c r="F25" s="37">
        <v>23675.199603539801</v>
      </c>
      <c r="G25" s="37">
        <v>754064.29060088506</v>
      </c>
      <c r="H25" s="37">
        <v>3.0441040864874799E-2</v>
      </c>
    </row>
    <row r="26" spans="1:8">
      <c r="A26" s="37">
        <v>25</v>
      </c>
      <c r="B26" s="37">
        <v>39</v>
      </c>
      <c r="C26" s="37">
        <v>65492.226999999999</v>
      </c>
      <c r="D26" s="37">
        <v>119525.21667199901</v>
      </c>
      <c r="E26" s="37">
        <v>91952.170444196599</v>
      </c>
      <c r="F26" s="37">
        <v>27573.046227802501</v>
      </c>
      <c r="G26" s="37">
        <v>91952.170444196599</v>
      </c>
      <c r="H26" s="37">
        <v>0.23068810913322499</v>
      </c>
    </row>
    <row r="27" spans="1:8">
      <c r="A27" s="37">
        <v>26</v>
      </c>
      <c r="B27" s="37">
        <v>42</v>
      </c>
      <c r="C27" s="37">
        <v>9883.9770000000008</v>
      </c>
      <c r="D27" s="37">
        <v>195609.1513</v>
      </c>
      <c r="E27" s="37">
        <v>170002.5773</v>
      </c>
      <c r="F27" s="37">
        <v>25550.926500000001</v>
      </c>
      <c r="G27" s="37">
        <v>170002.5773</v>
      </c>
      <c r="H27" s="37">
        <v>0.13065951774575099</v>
      </c>
    </row>
    <row r="28" spans="1:8">
      <c r="A28" s="37">
        <v>27</v>
      </c>
      <c r="B28" s="37">
        <v>75</v>
      </c>
      <c r="C28" s="37">
        <v>66</v>
      </c>
      <c r="D28" s="37">
        <v>29969.230769230799</v>
      </c>
      <c r="E28" s="37">
        <v>27469.7521367521</v>
      </c>
      <c r="F28" s="37">
        <v>2499.4786324786301</v>
      </c>
      <c r="G28" s="37">
        <v>27469.7521367521</v>
      </c>
      <c r="H28" s="37">
        <v>8.3401494410221294E-2</v>
      </c>
    </row>
    <row r="29" spans="1:8">
      <c r="A29" s="37">
        <v>28</v>
      </c>
      <c r="B29" s="37">
        <v>76</v>
      </c>
      <c r="C29" s="37">
        <v>1482</v>
      </c>
      <c r="D29" s="37">
        <v>276616.542727141</v>
      </c>
      <c r="E29" s="37">
        <v>267600.52392393199</v>
      </c>
      <c r="F29" s="37">
        <v>8665.27835811966</v>
      </c>
      <c r="G29" s="37">
        <v>267600.52392393199</v>
      </c>
      <c r="H29" s="37">
        <v>3.1365729259797803E-2</v>
      </c>
    </row>
    <row r="30" spans="1:8">
      <c r="A30" s="37">
        <v>29</v>
      </c>
      <c r="B30" s="37">
        <v>99</v>
      </c>
      <c r="C30" s="37">
        <v>16</v>
      </c>
      <c r="D30" s="37">
        <v>20996.302851524099</v>
      </c>
      <c r="E30" s="37">
        <v>17531.599107480499</v>
      </c>
      <c r="F30" s="37">
        <v>3464.7037440435702</v>
      </c>
      <c r="G30" s="37">
        <v>17531.599107480499</v>
      </c>
      <c r="H30" s="37">
        <v>0.165014944228244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158</v>
      </c>
      <c r="D34" s="34">
        <v>139328.29999999999</v>
      </c>
      <c r="E34" s="34">
        <v>136197.78</v>
      </c>
      <c r="F34" s="30"/>
      <c r="G34" s="30"/>
      <c r="H34" s="30"/>
    </row>
    <row r="35" spans="1:8">
      <c r="A35" s="30"/>
      <c r="B35" s="33">
        <v>71</v>
      </c>
      <c r="C35" s="34">
        <v>75</v>
      </c>
      <c r="D35" s="34">
        <v>175409.51</v>
      </c>
      <c r="E35" s="34">
        <v>207693.67</v>
      </c>
      <c r="F35" s="30"/>
      <c r="G35" s="30"/>
      <c r="H35" s="30"/>
    </row>
    <row r="36" spans="1:8">
      <c r="A36" s="30"/>
      <c r="B36" s="33">
        <v>72</v>
      </c>
      <c r="C36" s="34">
        <v>37</v>
      </c>
      <c r="D36" s="34">
        <v>103223.94</v>
      </c>
      <c r="E36" s="34">
        <v>103560.73</v>
      </c>
      <c r="F36" s="30"/>
      <c r="G36" s="30"/>
      <c r="H36" s="30"/>
    </row>
    <row r="37" spans="1:8">
      <c r="A37" s="30"/>
      <c r="B37" s="33">
        <v>73</v>
      </c>
      <c r="C37" s="34">
        <v>81</v>
      </c>
      <c r="D37" s="34">
        <v>134000.13</v>
      </c>
      <c r="E37" s="34">
        <v>153368.56</v>
      </c>
      <c r="F37" s="30"/>
      <c r="G37" s="30"/>
      <c r="H37" s="30"/>
    </row>
    <row r="38" spans="1:8">
      <c r="A38" s="30"/>
      <c r="B38" s="33">
        <v>77</v>
      </c>
      <c r="C38" s="34">
        <v>48</v>
      </c>
      <c r="D38" s="34">
        <v>65379.56</v>
      </c>
      <c r="E38" s="34">
        <v>74344.77</v>
      </c>
      <c r="F38" s="30"/>
      <c r="G38" s="30"/>
      <c r="H38" s="30"/>
    </row>
    <row r="39" spans="1:8">
      <c r="A39" s="30"/>
      <c r="B39" s="33">
        <v>78</v>
      </c>
      <c r="C39" s="34">
        <v>24</v>
      </c>
      <c r="D39" s="34">
        <v>25879.5</v>
      </c>
      <c r="E39" s="34">
        <v>22645.1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2016-08-17T00:36:06Z</dcterms:modified>
</cp:coreProperties>
</file>