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<sst xmlns="http://schemas.openxmlformats.org/spreadsheetml/2006/main" count="121" uniqueCount="80">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</sst>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16851822.1065</v>
      </c>
      <c r="F3" s="25">
        <f>RA!I7</f>
        <v>1824697.2135999999</v>
      </c>
      <c r="G3" s="16">
        <f>SUM(G4:G42)</f>
        <v>15027124.892899998</v>
      </c>
      <c r="H3" s="27">
        <f>RA!J7</f>
        <v>10.8278926876174</v>
      </c>
      <c r="I3" s="20">
        <f>SUM(I4:I42)</f>
        <v>16851825.167477854</v>
      </c>
      <c r="J3" s="21">
        <f>SUM(J4:J42)</f>
        <v>15027124.929334216</v>
      </c>
      <c r="K3" s="22">
        <f>E3-I3</f>
        <v>-3.0609778538346291</v>
      </c>
      <c r="L3" s="22">
        <f>G3-J3</f>
        <v>-3.6434218287467957E-2</v>
      </c>
    </row>
    <row r="4" spans="1:13">
      <c r="A4" s="68">
        <f>RA!A8</f>
        <v>42598</v>
      </c>
      <c r="B4" s="12">
        <v>12</v>
      </c>
      <c r="C4" s="66" t="s">
        <v>6</v>
      </c>
      <c r="D4" s="66"/>
      <c r="E4" s="15">
        <f>VLOOKUP(C4,RA!B8:D35,3,0)</f>
        <v>558345.52890000003</v>
      </c>
      <c r="F4" s="25">
        <f>VLOOKUP(C4,RA!B8:I38,8,0)</f>
        <v>137909.65979999999</v>
      </c>
      <c r="G4" s="16">
        <f t="shared" ref="G4:G42" si="0">E4-F4</f>
        <v>420435.86910000001</v>
      </c>
      <c r="H4" s="27">
        <f>RA!J8</f>
        <v>24.699698065406999</v>
      </c>
      <c r="I4" s="20">
        <f>VLOOKUP(B4,RMS!B:D,3,FALSE)</f>
        <v>558346.18938974303</v>
      </c>
      <c r="J4" s="21">
        <f>VLOOKUP(B4,RMS!B:E,4,FALSE)</f>
        <v>420435.878751282</v>
      </c>
      <c r="K4" s="22">
        <f t="shared" ref="K4:K42" si="1">E4-I4</f>
        <v>-0.66048974299337715</v>
      </c>
      <c r="L4" s="22">
        <f t="shared" ref="L4:L42" si="2">G4-J4</f>
        <v>-9.6512819873169065E-3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107642.5015</v>
      </c>
      <c r="F5" s="25">
        <f>VLOOKUP(C5,RA!B9:I39,8,0)</f>
        <v>22883.0566</v>
      </c>
      <c r="G5" s="16">
        <f t="shared" si="0"/>
        <v>84759.444900000002</v>
      </c>
      <c r="H5" s="27">
        <f>RA!J9</f>
        <v>21.258384263765901</v>
      </c>
      <c r="I5" s="20">
        <f>VLOOKUP(B5,RMS!B:D,3,FALSE)</f>
        <v>107642.62492564099</v>
      </c>
      <c r="J5" s="21">
        <f>VLOOKUP(B5,RMS!B:E,4,FALSE)</f>
        <v>84759.487250427395</v>
      </c>
      <c r="K5" s="22">
        <f t="shared" si="1"/>
        <v>-0.12342564099526498</v>
      </c>
      <c r="L5" s="22">
        <f t="shared" si="2"/>
        <v>-4.2350427393103018E-2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131011.88340000001</v>
      </c>
      <c r="F6" s="25">
        <f>VLOOKUP(C6,RA!B10:I40,8,0)</f>
        <v>37374.710200000001</v>
      </c>
      <c r="G6" s="16">
        <f t="shared" si="0"/>
        <v>93637.173200000005</v>
      </c>
      <c r="H6" s="27">
        <f>RA!J10</f>
        <v>28.527725294879598</v>
      </c>
      <c r="I6" s="20">
        <f>VLOOKUP(B6,RMS!B:D,3,FALSE)</f>
        <v>131014.105432282</v>
      </c>
      <c r="J6" s="21">
        <f>VLOOKUP(B6,RMS!B:E,4,FALSE)</f>
        <v>93637.175716895305</v>
      </c>
      <c r="K6" s="22">
        <f>E6-I6</f>
        <v>-2.2220322819921421</v>
      </c>
      <c r="L6" s="22">
        <f t="shared" si="2"/>
        <v>-2.5168952997773886E-3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41439.744899999998</v>
      </c>
      <c r="F7" s="25">
        <f>VLOOKUP(C7,RA!B11:I41,8,0)</f>
        <v>8487.9763999999996</v>
      </c>
      <c r="G7" s="16">
        <f t="shared" si="0"/>
        <v>32951.768499999998</v>
      </c>
      <c r="H7" s="27">
        <f>RA!J11</f>
        <v>20.4826946219932</v>
      </c>
      <c r="I7" s="20">
        <f>VLOOKUP(B7,RMS!B:D,3,FALSE)</f>
        <v>41439.784777263398</v>
      </c>
      <c r="J7" s="21">
        <f>VLOOKUP(B7,RMS!B:E,4,FALSE)</f>
        <v>32951.768748067501</v>
      </c>
      <c r="K7" s="22">
        <f t="shared" si="1"/>
        <v>-3.9877263399830554E-2</v>
      </c>
      <c r="L7" s="22">
        <f t="shared" si="2"/>
        <v>-2.4806750298012048E-4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137839.24549999999</v>
      </c>
      <c r="F8" s="25">
        <f>VLOOKUP(C8,RA!B12:I42,8,0)</f>
        <v>24410.1607</v>
      </c>
      <c r="G8" s="16">
        <f t="shared" si="0"/>
        <v>113429.08479999998</v>
      </c>
      <c r="H8" s="27">
        <f>RA!J12</f>
        <v>17.709151418708299</v>
      </c>
      <c r="I8" s="20">
        <f>VLOOKUP(B8,RMS!B:D,3,FALSE)</f>
        <v>137839.23662820499</v>
      </c>
      <c r="J8" s="21">
        <f>VLOOKUP(B8,RMS!B:E,4,FALSE)</f>
        <v>113429.08677094</v>
      </c>
      <c r="K8" s="22">
        <f t="shared" si="1"/>
        <v>8.8717949984129518E-3</v>
      </c>
      <c r="L8" s="22">
        <f t="shared" si="2"/>
        <v>-1.9709400221472606E-3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265656.36040000001</v>
      </c>
      <c r="F9" s="25">
        <f>VLOOKUP(C9,RA!B13:I43,8,0)</f>
        <v>52120.197399999997</v>
      </c>
      <c r="G9" s="16">
        <f t="shared" si="0"/>
        <v>213536.163</v>
      </c>
      <c r="H9" s="27">
        <f>RA!J13</f>
        <v>19.619405054530699</v>
      </c>
      <c r="I9" s="20">
        <f>VLOOKUP(B9,RMS!B:D,3,FALSE)</f>
        <v>265656.658917094</v>
      </c>
      <c r="J9" s="21">
        <f>VLOOKUP(B9,RMS!B:E,4,FALSE)</f>
        <v>213536.16041709401</v>
      </c>
      <c r="K9" s="22">
        <f t="shared" si="1"/>
        <v>-0.29851709399372339</v>
      </c>
      <c r="L9" s="22">
        <f t="shared" si="2"/>
        <v>2.5829059886746109E-3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88878.004400000005</v>
      </c>
      <c r="F10" s="25">
        <f>VLOOKUP(C10,RA!B14:I43,8,0)</f>
        <v>13860.7356</v>
      </c>
      <c r="G10" s="16">
        <f t="shared" si="0"/>
        <v>75017.268800000005</v>
      </c>
      <c r="H10" s="27">
        <f>RA!J14</f>
        <v>15.5952371945921</v>
      </c>
      <c r="I10" s="20">
        <f>VLOOKUP(B10,RMS!B:D,3,FALSE)</f>
        <v>88878.008501709395</v>
      </c>
      <c r="J10" s="21">
        <f>VLOOKUP(B10,RMS!B:E,4,FALSE)</f>
        <v>75017.269377777804</v>
      </c>
      <c r="K10" s="22">
        <f t="shared" si="1"/>
        <v>-4.1017093899426982E-3</v>
      </c>
      <c r="L10" s="22">
        <f t="shared" si="2"/>
        <v>-5.7777779875323176E-4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89304.742499999993</v>
      </c>
      <c r="F11" s="25">
        <f>VLOOKUP(C11,RA!B15:I44,8,0)</f>
        <v>-1396.2408</v>
      </c>
      <c r="G11" s="16">
        <f t="shared" si="0"/>
        <v>90700.983299999993</v>
      </c>
      <c r="H11" s="27">
        <f>RA!J15</f>
        <v>-1.56345649840489</v>
      </c>
      <c r="I11" s="20">
        <f>VLOOKUP(B11,RMS!B:D,3,FALSE)</f>
        <v>89304.812007692293</v>
      </c>
      <c r="J11" s="21">
        <f>VLOOKUP(B11,RMS!B:E,4,FALSE)</f>
        <v>90700.982563247904</v>
      </c>
      <c r="K11" s="22">
        <f t="shared" si="1"/>
        <v>-6.9507692300248891E-2</v>
      </c>
      <c r="L11" s="22">
        <f t="shared" si="2"/>
        <v>7.3675208841450512E-4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1039851.4905</v>
      </c>
      <c r="F12" s="25">
        <f>VLOOKUP(C12,RA!B16:I45,8,0)</f>
        <v>34893.300199999998</v>
      </c>
      <c r="G12" s="16">
        <f t="shared" si="0"/>
        <v>1004958.1902999999</v>
      </c>
      <c r="H12" s="27">
        <f>RA!J16</f>
        <v>3.35560419144295</v>
      </c>
      <c r="I12" s="20">
        <f>VLOOKUP(B12,RMS!B:D,3,FALSE)</f>
        <v>1039850.5012180801</v>
      </c>
      <c r="J12" s="21">
        <f>VLOOKUP(B12,RMS!B:E,4,FALSE)</f>
        <v>1004958.1903</v>
      </c>
      <c r="K12" s="22">
        <f t="shared" si="1"/>
        <v>0.98928191990125924</v>
      </c>
      <c r="L12" s="22">
        <f t="shared" si="2"/>
        <v>0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802504.01229999994</v>
      </c>
      <c r="F13" s="25">
        <f>VLOOKUP(C13,RA!B17:I46,8,0)</f>
        <v>79735.489499999996</v>
      </c>
      <c r="G13" s="16">
        <f t="shared" si="0"/>
        <v>722768.52279999992</v>
      </c>
      <c r="H13" s="27">
        <f>RA!J17</f>
        <v>9.9358368653479694</v>
      </c>
      <c r="I13" s="20">
        <f>VLOOKUP(B13,RMS!B:D,3,FALSE)</f>
        <v>802503.87926837604</v>
      </c>
      <c r="J13" s="21">
        <f>VLOOKUP(B13,RMS!B:E,4,FALSE)</f>
        <v>722768.52008974401</v>
      </c>
      <c r="K13" s="22">
        <f t="shared" si="1"/>
        <v>0.13303162390366197</v>
      </c>
      <c r="L13" s="22">
        <f t="shared" si="2"/>
        <v>2.7102559106424451E-3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1691695.6362000001</v>
      </c>
      <c r="F14" s="25">
        <f>VLOOKUP(C14,RA!B18:I47,8,0)</f>
        <v>223445.4276</v>
      </c>
      <c r="G14" s="16">
        <f t="shared" si="0"/>
        <v>1468250.2086</v>
      </c>
      <c r="H14" s="27">
        <f>RA!J18</f>
        <v>13.208370514090699</v>
      </c>
      <c r="I14" s="20">
        <f>VLOOKUP(B14,RMS!B:D,3,FALSE)</f>
        <v>1691695.1561829101</v>
      </c>
      <c r="J14" s="21">
        <f>VLOOKUP(B14,RMS!B:E,4,FALSE)</f>
        <v>1468250.20180427</v>
      </c>
      <c r="K14" s="22">
        <f t="shared" si="1"/>
        <v>0.48001708998344839</v>
      </c>
      <c r="L14" s="22">
        <f t="shared" si="2"/>
        <v>6.7957299761474133E-3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395753.47450000001</v>
      </c>
      <c r="F15" s="25">
        <f>VLOOKUP(C15,RA!B19:I48,8,0)</f>
        <v>42115.742899999997</v>
      </c>
      <c r="G15" s="16">
        <f t="shared" si="0"/>
        <v>353637.7316</v>
      </c>
      <c r="H15" s="27">
        <f>RA!J19</f>
        <v>10.6419136188784</v>
      </c>
      <c r="I15" s="20">
        <f>VLOOKUP(B15,RMS!B:D,3,FALSE)</f>
        <v>395753.39029743598</v>
      </c>
      <c r="J15" s="21">
        <f>VLOOKUP(B15,RMS!B:E,4,FALSE)</f>
        <v>353637.73113418801</v>
      </c>
      <c r="K15" s="22">
        <f t="shared" si="1"/>
        <v>8.4202564030420035E-2</v>
      </c>
      <c r="L15" s="22">
        <f t="shared" si="2"/>
        <v>4.6581198694184422E-4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930341.22279999999</v>
      </c>
      <c r="F16" s="25">
        <f>VLOOKUP(C16,RA!B20:I49,8,0)</f>
        <v>124852.5135</v>
      </c>
      <c r="G16" s="16">
        <f t="shared" si="0"/>
        <v>805488.70929999999</v>
      </c>
      <c r="H16" s="27">
        <f>RA!J20</f>
        <v>13.4200775414678</v>
      </c>
      <c r="I16" s="20">
        <f>VLOOKUP(B16,RMS!B:D,3,FALSE)</f>
        <v>930341.26591383398</v>
      </c>
      <c r="J16" s="21">
        <f>VLOOKUP(B16,RMS!B:E,4,FALSE)</f>
        <v>805488.70929999999</v>
      </c>
      <c r="K16" s="22">
        <f t="shared" si="1"/>
        <v>-4.3113833991810679E-2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322540.30979999999</v>
      </c>
      <c r="F17" s="25">
        <f>VLOOKUP(C17,RA!B21:I50,8,0)</f>
        <v>60280.144099999998</v>
      </c>
      <c r="G17" s="16">
        <f t="shared" si="0"/>
        <v>262260.16570000001</v>
      </c>
      <c r="H17" s="27">
        <f>RA!J21</f>
        <v>18.6891815591603</v>
      </c>
      <c r="I17" s="20">
        <f>VLOOKUP(B17,RMS!B:D,3,FALSE)</f>
        <v>322539.89397796697</v>
      </c>
      <c r="J17" s="21">
        <f>VLOOKUP(B17,RMS!B:E,4,FALSE)</f>
        <v>262260.16584347602</v>
      </c>
      <c r="K17" s="22">
        <f t="shared" si="1"/>
        <v>0.41582203301368281</v>
      </c>
      <c r="L17" s="22">
        <f t="shared" si="2"/>
        <v>-1.434760051779449E-4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1396815.7851</v>
      </c>
      <c r="F18" s="25">
        <f>VLOOKUP(C18,RA!B22:I51,8,0)</f>
        <v>96932.92</v>
      </c>
      <c r="G18" s="16">
        <f t="shared" si="0"/>
        <v>1299882.8651000001</v>
      </c>
      <c r="H18" s="27">
        <f>RA!J22</f>
        <v>6.9395636156173897</v>
      </c>
      <c r="I18" s="20">
        <f>VLOOKUP(B18,RMS!B:D,3,FALSE)</f>
        <v>1396816.7318969001</v>
      </c>
      <c r="J18" s="21">
        <f>VLOOKUP(B18,RMS!B:E,4,FALSE)</f>
        <v>1299882.8654414599</v>
      </c>
      <c r="K18" s="22">
        <f t="shared" si="1"/>
        <v>-0.94679690012708306</v>
      </c>
      <c r="L18" s="22">
        <f t="shared" si="2"/>
        <v>-3.4145987592637539E-4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2517648.9241999998</v>
      </c>
      <c r="F19" s="25">
        <f>VLOOKUP(C19,RA!B23:I52,8,0)</f>
        <v>253318.02710000001</v>
      </c>
      <c r="G19" s="16">
        <f t="shared" si="0"/>
        <v>2264330.8970999997</v>
      </c>
      <c r="H19" s="27">
        <f>RA!J23</f>
        <v>10.0616898831712</v>
      </c>
      <c r="I19" s="20">
        <f>VLOOKUP(B19,RMS!B:D,3,FALSE)</f>
        <v>2517650.1747290599</v>
      </c>
      <c r="J19" s="21">
        <f>VLOOKUP(B19,RMS!B:E,4,FALSE)</f>
        <v>2264330.9274880299</v>
      </c>
      <c r="K19" s="22">
        <f t="shared" si="1"/>
        <v>-1.2505290601402521</v>
      </c>
      <c r="L19" s="22">
        <f t="shared" si="2"/>
        <v>-3.0388030223548412E-2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313372.19020000001</v>
      </c>
      <c r="F20" s="25">
        <f>VLOOKUP(C20,RA!B24:I53,8,0)</f>
        <v>46031.783799999997</v>
      </c>
      <c r="G20" s="16">
        <f t="shared" si="0"/>
        <v>267340.40640000004</v>
      </c>
      <c r="H20" s="27">
        <f>RA!J24</f>
        <v>14.6891732066657</v>
      </c>
      <c r="I20" s="20">
        <f>VLOOKUP(B20,RMS!B:D,3,FALSE)</f>
        <v>313372.30896010902</v>
      </c>
      <c r="J20" s="21">
        <f>VLOOKUP(B20,RMS!B:E,4,FALSE)</f>
        <v>267340.39359489002</v>
      </c>
      <c r="K20" s="22">
        <f t="shared" si="1"/>
        <v>-0.11876010900596157</v>
      </c>
      <c r="L20" s="22">
        <f t="shared" si="2"/>
        <v>1.28051100182347E-2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313043.3186</v>
      </c>
      <c r="F21" s="25">
        <f>VLOOKUP(C21,RA!B25:I54,8,0)</f>
        <v>24504.847000000002</v>
      </c>
      <c r="G21" s="16">
        <f t="shared" si="0"/>
        <v>288538.47159999999</v>
      </c>
      <c r="H21" s="27">
        <f>RA!J25</f>
        <v>7.8279412285785801</v>
      </c>
      <c r="I21" s="20">
        <f>VLOOKUP(B21,RMS!B:D,3,FALSE)</f>
        <v>313043.34928209701</v>
      </c>
      <c r="J21" s="21">
        <f>VLOOKUP(B21,RMS!B:E,4,FALSE)</f>
        <v>288538.46761097899</v>
      </c>
      <c r="K21" s="22">
        <f t="shared" si="1"/>
        <v>-3.0682097014505416E-2</v>
      </c>
      <c r="L21" s="22">
        <f t="shared" si="2"/>
        <v>3.9890210027806461E-3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587807.48840000003</v>
      </c>
      <c r="F22" s="25">
        <f>VLOOKUP(C22,RA!B26:I55,8,0)</f>
        <v>110328.3798</v>
      </c>
      <c r="G22" s="16">
        <f t="shared" si="0"/>
        <v>477479.10860000004</v>
      </c>
      <c r="H22" s="27">
        <f>RA!J26</f>
        <v>18.769475036854601</v>
      </c>
      <c r="I22" s="20">
        <f>VLOOKUP(B22,RMS!B:D,3,FALSE)</f>
        <v>587807.25136621995</v>
      </c>
      <c r="J22" s="21">
        <f>VLOOKUP(B22,RMS!B:E,4,FALSE)</f>
        <v>477479.09643437399</v>
      </c>
      <c r="K22" s="22">
        <f t="shared" si="1"/>
        <v>0.23703378008212894</v>
      </c>
      <c r="L22" s="22">
        <f t="shared" si="2"/>
        <v>1.2165626045316458E-2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242923.70240000001</v>
      </c>
      <c r="F23" s="25">
        <f>VLOOKUP(C23,RA!B27:I56,8,0)</f>
        <v>62298.787400000001</v>
      </c>
      <c r="G23" s="16">
        <f t="shared" si="0"/>
        <v>180624.91500000001</v>
      </c>
      <c r="H23" s="27">
        <f>RA!J27</f>
        <v>25.645413265362802</v>
      </c>
      <c r="I23" s="20">
        <f>VLOOKUP(B23,RMS!B:D,3,FALSE)</f>
        <v>242923.46728673301</v>
      </c>
      <c r="J23" s="21">
        <f>VLOOKUP(B23,RMS!B:E,4,FALSE)</f>
        <v>180624.89566025199</v>
      </c>
      <c r="K23" s="22">
        <f t="shared" si="1"/>
        <v>0.23511326700099744</v>
      </c>
      <c r="L23" s="22">
        <f t="shared" si="2"/>
        <v>1.9339748017955571E-2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977704.15029999998</v>
      </c>
      <c r="F24" s="25">
        <f>VLOOKUP(C24,RA!B28:I57,8,0)</f>
        <v>46846.777300000002</v>
      </c>
      <c r="G24" s="16">
        <f t="shared" si="0"/>
        <v>930857.37300000002</v>
      </c>
      <c r="H24" s="27">
        <f>RA!J28</f>
        <v>4.7915084829726302</v>
      </c>
      <c r="I24" s="20">
        <f>VLOOKUP(B24,RMS!B:D,3,FALSE)</f>
        <v>977704.15037079598</v>
      </c>
      <c r="J24" s="21">
        <f>VLOOKUP(B24,RMS!B:E,4,FALSE)</f>
        <v>930857.38336725696</v>
      </c>
      <c r="K24" s="22">
        <f t="shared" si="1"/>
        <v>-7.079599890857935E-5</v>
      </c>
      <c r="L24" s="22">
        <f t="shared" si="2"/>
        <v>-1.0367256938479841E-2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747879.84310000006</v>
      </c>
      <c r="F25" s="25">
        <f>VLOOKUP(C25,RA!B29:I58,8,0)</f>
        <v>122723.3263</v>
      </c>
      <c r="G25" s="16">
        <f t="shared" si="0"/>
        <v>625156.5168000001</v>
      </c>
      <c r="H25" s="27">
        <f>RA!J29</f>
        <v>16.409497786610402</v>
      </c>
      <c r="I25" s="20">
        <f>VLOOKUP(B25,RMS!B:D,3,FALSE)</f>
        <v>747879.82854424801</v>
      </c>
      <c r="J25" s="21">
        <f>VLOOKUP(B25,RMS!B:E,4,FALSE)</f>
        <v>625156.52482971002</v>
      </c>
      <c r="K25" s="22">
        <f t="shared" si="1"/>
        <v>1.4555752044543624E-2</v>
      </c>
      <c r="L25" s="22">
        <f t="shared" si="2"/>
        <v>-8.0297099193558097E-3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1201133.6843000001</v>
      </c>
      <c r="F26" s="25">
        <f>VLOOKUP(C26,RA!B30:I59,8,0)</f>
        <v>162437.8224</v>
      </c>
      <c r="G26" s="16">
        <f t="shared" si="0"/>
        <v>1038695.8619000001</v>
      </c>
      <c r="H26" s="27">
        <f>RA!J30</f>
        <v>13.5237088529963</v>
      </c>
      <c r="I26" s="20">
        <f>VLOOKUP(B26,RMS!B:D,3,FALSE)</f>
        <v>1201133.7532654901</v>
      </c>
      <c r="J26" s="21">
        <f>VLOOKUP(B26,RMS!B:E,4,FALSE)</f>
        <v>1038695.91306466</v>
      </c>
      <c r="K26" s="22">
        <f t="shared" si="1"/>
        <v>-6.8965489976108074E-2</v>
      </c>
      <c r="L26" s="22">
        <f t="shared" si="2"/>
        <v>-5.1164659904316068E-2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769792.12930000003</v>
      </c>
      <c r="F27" s="25">
        <f>VLOOKUP(C27,RA!B31:I60,8,0)</f>
        <v>44732.575100000002</v>
      </c>
      <c r="G27" s="16">
        <f t="shared" si="0"/>
        <v>725059.55420000001</v>
      </c>
      <c r="H27" s="27">
        <f>RA!J31</f>
        <v>5.8109940849456301</v>
      </c>
      <c r="I27" s="20">
        <f>VLOOKUP(B27,RMS!B:D,3,FALSE)</f>
        <v>769792.01159646001</v>
      </c>
      <c r="J27" s="21">
        <f>VLOOKUP(B27,RMS!B:E,4,FALSE)</f>
        <v>725059.48142477905</v>
      </c>
      <c r="K27" s="22">
        <f t="shared" si="1"/>
        <v>0.11770354001782835</v>
      </c>
      <c r="L27" s="22">
        <f t="shared" si="2"/>
        <v>7.2775220964103937E-2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112519.0319</v>
      </c>
      <c r="F28" s="25">
        <f>VLOOKUP(C28,RA!B32:I61,8,0)</f>
        <v>25514.751899999999</v>
      </c>
      <c r="G28" s="16">
        <f t="shared" si="0"/>
        <v>87004.28</v>
      </c>
      <c r="H28" s="27">
        <f>RA!J32</f>
        <v>22.6759433219048</v>
      </c>
      <c r="I28" s="20">
        <f>VLOOKUP(B28,RMS!B:D,3,FALSE)</f>
        <v>112518.936503971</v>
      </c>
      <c r="J28" s="21">
        <f>VLOOKUP(B28,RMS!B:E,4,FALSE)</f>
        <v>87004.298108252697</v>
      </c>
      <c r="K28" s="22">
        <f t="shared" si="1"/>
        <v>9.5396029006224126E-2</v>
      </c>
      <c r="L28" s="22">
        <f t="shared" si="2"/>
        <v>-1.8108252697857097E-2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185199.51</v>
      </c>
      <c r="F30" s="25">
        <f>VLOOKUP(C30,RA!B34:I64,8,0)</f>
        <v>25102.778699999999</v>
      </c>
      <c r="G30" s="16">
        <f t="shared" si="0"/>
        <v>160096.73130000001</v>
      </c>
      <c r="H30" s="27">
        <f>RA!J34</f>
        <v>0</v>
      </c>
      <c r="I30" s="20">
        <f>VLOOKUP(B30,RMS!B:D,3,FALSE)</f>
        <v>185199.50829999999</v>
      </c>
      <c r="J30" s="21">
        <f>VLOOKUP(B30,RMS!B:E,4,FALSE)</f>
        <v>160096.72709999999</v>
      </c>
      <c r="K30" s="22">
        <f t="shared" si="1"/>
        <v>1.7000000225380063E-3</v>
      </c>
      <c r="L30" s="22">
        <f t="shared" si="2"/>
        <v>4.2000000248663127E-3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13.554452006919499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102312.86</v>
      </c>
      <c r="F32" s="25">
        <f>VLOOKUP(C32,RA!B34:I65,8,0)</f>
        <v>1772.88</v>
      </c>
      <c r="G32" s="16">
        <f t="shared" si="0"/>
        <v>100539.98</v>
      </c>
      <c r="H32" s="27">
        <f>RA!J34</f>
        <v>0</v>
      </c>
      <c r="I32" s="20">
        <f>VLOOKUP(B32,RMS!B:D,3,FALSE)</f>
        <v>102312.86</v>
      </c>
      <c r="J32" s="21">
        <f>VLOOKUP(B32,RMS!B:E,4,FALSE)</f>
        <v>100539.98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132371.9</v>
      </c>
      <c r="F33" s="25">
        <f>VLOOKUP(C33,RA!B34:I65,8,0)</f>
        <v>-13430.99</v>
      </c>
      <c r="G33" s="16">
        <f t="shared" si="0"/>
        <v>145802.88999999998</v>
      </c>
      <c r="H33" s="27">
        <f>RA!J34</f>
        <v>0</v>
      </c>
      <c r="I33" s="20">
        <f>VLOOKUP(B33,RMS!B:D,3,FALSE)</f>
        <v>132371.9</v>
      </c>
      <c r="J33" s="21">
        <f>VLOOKUP(B33,RMS!B:E,4,FALSE)</f>
        <v>145802.89000000001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126266.65</v>
      </c>
      <c r="F34" s="25">
        <f>VLOOKUP(C34,RA!B34:I66,8,0)</f>
        <v>1354.69</v>
      </c>
      <c r="G34" s="16">
        <f t="shared" si="0"/>
        <v>124911.95999999999</v>
      </c>
      <c r="H34" s="27">
        <f>RA!J35</f>
        <v>13.554452006919499</v>
      </c>
      <c r="I34" s="20">
        <f>VLOOKUP(B34,RMS!B:D,3,FALSE)</f>
        <v>126266.65</v>
      </c>
      <c r="J34" s="21">
        <f>VLOOKUP(B34,RMS!B:E,4,FALSE)</f>
        <v>124911.96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120861.65</v>
      </c>
      <c r="F35" s="25">
        <f>VLOOKUP(C35,RA!B34:I67,8,0)</f>
        <v>-36596.6</v>
      </c>
      <c r="G35" s="16">
        <f t="shared" si="0"/>
        <v>157458.25</v>
      </c>
      <c r="H35" s="27">
        <f>RA!J34</f>
        <v>0</v>
      </c>
      <c r="I35" s="20">
        <f>VLOOKUP(B35,RMS!B:D,3,FALSE)</f>
        <v>120861.65</v>
      </c>
      <c r="J35" s="21">
        <f>VLOOKUP(B35,RMS!B:E,4,FALSE)</f>
        <v>157458.25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3.24</v>
      </c>
      <c r="F36" s="25">
        <f>VLOOKUP(C36,RA!B35:I68,8,0)</f>
        <v>-10617.06</v>
      </c>
      <c r="G36" s="16">
        <f t="shared" si="0"/>
        <v>10620.3</v>
      </c>
      <c r="H36" s="27">
        <f>RA!J35</f>
        <v>13.554452006919499</v>
      </c>
      <c r="I36" s="20">
        <f>VLOOKUP(B36,RMS!B:D,3,FALSE)</f>
        <v>3.24</v>
      </c>
      <c r="J36" s="21">
        <f>VLOOKUP(B36,RMS!B:E,4,FALSE)</f>
        <v>10620.3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40394.871800000001</v>
      </c>
      <c r="F37" s="25">
        <f>VLOOKUP(C37,RA!B8:I68,8,0)</f>
        <v>2243.0805999999998</v>
      </c>
      <c r="G37" s="16">
        <f t="shared" si="0"/>
        <v>38151.7912</v>
      </c>
      <c r="H37" s="27">
        <f>RA!J35</f>
        <v>13.554452006919499</v>
      </c>
      <c r="I37" s="20">
        <f>VLOOKUP(B37,RMS!B:D,3,FALSE)</f>
        <v>40394.871794871797</v>
      </c>
      <c r="J37" s="21">
        <f>VLOOKUP(B37,RMS!B:E,4,FALSE)</f>
        <v>38151.790598290601</v>
      </c>
      <c r="K37" s="22">
        <f t="shared" si="1"/>
        <v>5.1282040658406913E-6</v>
      </c>
      <c r="L37" s="22">
        <f t="shared" si="2"/>
        <v>6.0170939832460135E-4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253430.9602</v>
      </c>
      <c r="F38" s="25">
        <f>VLOOKUP(C38,RA!B8:I69,8,0)</f>
        <v>10729.5414</v>
      </c>
      <c r="G38" s="16">
        <f t="shared" si="0"/>
        <v>242701.41880000001</v>
      </c>
      <c r="H38" s="27">
        <f>RA!J36</f>
        <v>0</v>
      </c>
      <c r="I38" s="20">
        <f>VLOOKUP(B38,RMS!B:D,3,FALSE)</f>
        <v>253430.957023077</v>
      </c>
      <c r="J38" s="21">
        <f>VLOOKUP(B38,RMS!B:E,4,FALSE)</f>
        <v>242701.41829487201</v>
      </c>
      <c r="K38" s="22">
        <f t="shared" si="1"/>
        <v>3.1769229972269386E-3</v>
      </c>
      <c r="L38" s="22">
        <f t="shared" si="2"/>
        <v>5.051280022598803E-4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68047.92</v>
      </c>
      <c r="F39" s="25">
        <f>VLOOKUP(C39,RA!B9:I70,8,0)</f>
        <v>-17327.87</v>
      </c>
      <c r="G39" s="16">
        <f t="shared" si="0"/>
        <v>85375.79</v>
      </c>
      <c r="H39" s="27">
        <f>RA!J37</f>
        <v>1.7328026994846999</v>
      </c>
      <c r="I39" s="20">
        <f>VLOOKUP(B39,RMS!B:D,3,FALSE)</f>
        <v>68047.92</v>
      </c>
      <c r="J39" s="21">
        <f>VLOOKUP(B39,RMS!B:E,4,FALSE)</f>
        <v>85375.79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34451.300000000003</v>
      </c>
      <c r="F40" s="25">
        <f>VLOOKUP(C40,RA!B10:I71,8,0)</f>
        <v>4512.2</v>
      </c>
      <c r="G40" s="16">
        <f t="shared" si="0"/>
        <v>29939.100000000002</v>
      </c>
      <c r="H40" s="27">
        <f>RA!J38</f>
        <v>-10.1464056948642</v>
      </c>
      <c r="I40" s="20">
        <f>VLOOKUP(B40,RMS!B:D,3,FALSE)</f>
        <v>34451.300000000003</v>
      </c>
      <c r="J40" s="21">
        <f>VLOOKUP(B40,RMS!B:E,4,FALSE)</f>
        <v>29939.1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1.0728802894509399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5036.8391000000001</v>
      </c>
      <c r="F42" s="25">
        <f>VLOOKUP(C42,RA!B8:I72,8,0)</f>
        <v>311.69110000000001</v>
      </c>
      <c r="G42" s="16">
        <f t="shared" si="0"/>
        <v>4725.1480000000001</v>
      </c>
      <c r="H42" s="27">
        <f>RA!J39</f>
        <v>1.0728802894509399</v>
      </c>
      <c r="I42" s="20">
        <f>VLOOKUP(B42,RMS!B:D,3,FALSE)</f>
        <v>5036.8391195824797</v>
      </c>
      <c r="J42" s="21">
        <f>VLOOKUP(B42,RMS!B:E,4,FALSE)</f>
        <v>4725.1482489978098</v>
      </c>
      <c r="K42" s="22">
        <f t="shared" si="1"/>
        <v>-1.9582479581004009E-5</v>
      </c>
      <c r="L42" s="22">
        <f t="shared" si="2"/>
        <v>-2.4899780964915408E-4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16851822.1065</v>
      </c>
      <c r="E7" s="53">
        <v>18293721.194499999</v>
      </c>
      <c r="F7" s="54">
        <v>92.118065686747698</v>
      </c>
      <c r="G7" s="53">
        <v>20126215.713500001</v>
      </c>
      <c r="H7" s="54">
        <v>-16.269295994893099</v>
      </c>
      <c r="I7" s="53">
        <v>1824697.2135999999</v>
      </c>
      <c r="J7" s="54">
        <v>10.8278926876174</v>
      </c>
      <c r="K7" s="53">
        <v>2221579.5666</v>
      </c>
      <c r="L7" s="54">
        <v>11.0382378795127</v>
      </c>
      <c r="M7" s="54">
        <v>-0.17864872317285799</v>
      </c>
      <c r="N7" s="53">
        <v>313908578.23390001</v>
      </c>
      <c r="O7" s="53">
        <v>4985595930.8188</v>
      </c>
      <c r="P7" s="53">
        <v>975086</v>
      </c>
      <c r="Q7" s="53">
        <v>998411</v>
      </c>
      <c r="R7" s="54">
        <v>-2.3362122412513502</v>
      </c>
      <c r="S7" s="53">
        <v>17.282395713301199</v>
      </c>
      <c r="T7" s="53">
        <v>17.7994939407719</v>
      </c>
      <c r="U7" s="55">
        <v>-2.9920517736596501</v>
      </c>
    </row>
    <row r="8" spans="1:23" ht="12" thickBot="1">
      <c r="A8" s="73">
        <v>42598</v>
      </c>
      <c r="B8" s="69" t="s">
        <v>6</v>
      </c>
      <c r="C8" s="70"/>
      <c r="D8" s="56">
        <v>558345.52890000003</v>
      </c>
      <c r="E8" s="56">
        <v>603716.60820000002</v>
      </c>
      <c r="F8" s="57">
        <v>92.484705790142897</v>
      </c>
      <c r="G8" s="56">
        <v>675617.64309999999</v>
      </c>
      <c r="H8" s="57">
        <v>-17.357763728891001</v>
      </c>
      <c r="I8" s="56">
        <v>137909.65979999999</v>
      </c>
      <c r="J8" s="57">
        <v>24.699698065406999</v>
      </c>
      <c r="K8" s="56">
        <v>158614.60639999999</v>
      </c>
      <c r="L8" s="57">
        <v>23.4769781428759</v>
      </c>
      <c r="M8" s="57">
        <v>-0.13053619127475299</v>
      </c>
      <c r="N8" s="56">
        <v>10613279.2973</v>
      </c>
      <c r="O8" s="56">
        <v>178180360.3698</v>
      </c>
      <c r="P8" s="56">
        <v>26761</v>
      </c>
      <c r="Q8" s="56">
        <v>28818</v>
      </c>
      <c r="R8" s="57">
        <v>-7.1378999236588196</v>
      </c>
      <c r="S8" s="56">
        <v>20.864150401703998</v>
      </c>
      <c r="T8" s="56">
        <v>20.6863919078354</v>
      </c>
      <c r="U8" s="58">
        <v>0.85198050457917196</v>
      </c>
    </row>
    <row r="9" spans="1:23" ht="12" thickBot="1">
      <c r="A9" s="74"/>
      <c r="B9" s="69" t="s">
        <v>7</v>
      </c>
      <c r="C9" s="70"/>
      <c r="D9" s="56">
        <v>107642.5015</v>
      </c>
      <c r="E9" s="56">
        <v>121259.481</v>
      </c>
      <c r="F9" s="57">
        <v>88.770379530158095</v>
      </c>
      <c r="G9" s="56">
        <v>154858.91450000001</v>
      </c>
      <c r="H9" s="57">
        <v>-30.489954777514601</v>
      </c>
      <c r="I9" s="56">
        <v>22883.0566</v>
      </c>
      <c r="J9" s="57">
        <v>21.258384263765901</v>
      </c>
      <c r="K9" s="56">
        <v>28555.521100000002</v>
      </c>
      <c r="L9" s="57">
        <v>18.439701190079099</v>
      </c>
      <c r="M9" s="57">
        <v>-0.198646856421752</v>
      </c>
      <c r="N9" s="56">
        <v>1808900.2633</v>
      </c>
      <c r="O9" s="56">
        <v>25632641.725000001</v>
      </c>
      <c r="P9" s="56">
        <v>6525</v>
      </c>
      <c r="Q9" s="56">
        <v>6880</v>
      </c>
      <c r="R9" s="57">
        <v>-5.1598837209302397</v>
      </c>
      <c r="S9" s="56">
        <v>16.4969350957854</v>
      </c>
      <c r="T9" s="56">
        <v>16.7668139680233</v>
      </c>
      <c r="U9" s="58">
        <v>-1.63593340624081</v>
      </c>
    </row>
    <row r="10" spans="1:23" ht="12" thickBot="1">
      <c r="A10" s="74"/>
      <c r="B10" s="69" t="s">
        <v>8</v>
      </c>
      <c r="C10" s="70"/>
      <c r="D10" s="56">
        <v>131011.88340000001</v>
      </c>
      <c r="E10" s="56">
        <v>183345.7035</v>
      </c>
      <c r="F10" s="57">
        <v>71.456205899038196</v>
      </c>
      <c r="G10" s="56">
        <v>204141.65760000001</v>
      </c>
      <c r="H10" s="57">
        <v>-35.823053001407601</v>
      </c>
      <c r="I10" s="56">
        <v>37374.710200000001</v>
      </c>
      <c r="J10" s="57">
        <v>28.527725294879598</v>
      </c>
      <c r="K10" s="56">
        <v>51279.070599999999</v>
      </c>
      <c r="L10" s="57">
        <v>25.119356432618702</v>
      </c>
      <c r="M10" s="57">
        <v>-0.27115078797859499</v>
      </c>
      <c r="N10" s="56">
        <v>2430000.0978999999</v>
      </c>
      <c r="O10" s="56">
        <v>43487463.148400001</v>
      </c>
      <c r="P10" s="56">
        <v>101050</v>
      </c>
      <c r="Q10" s="56">
        <v>103478</v>
      </c>
      <c r="R10" s="57">
        <v>-2.34639246989699</v>
      </c>
      <c r="S10" s="56">
        <v>1.29650552597724</v>
      </c>
      <c r="T10" s="56">
        <v>1.3608646485243201</v>
      </c>
      <c r="U10" s="58">
        <v>-4.96404537100406</v>
      </c>
    </row>
    <row r="11" spans="1:23" ht="12" thickBot="1">
      <c r="A11" s="74"/>
      <c r="B11" s="69" t="s">
        <v>9</v>
      </c>
      <c r="C11" s="70"/>
      <c r="D11" s="56">
        <v>41439.744899999998</v>
      </c>
      <c r="E11" s="56">
        <v>46268.738299999997</v>
      </c>
      <c r="F11" s="57">
        <v>89.563161699613502</v>
      </c>
      <c r="G11" s="56">
        <v>49378.205000000002</v>
      </c>
      <c r="H11" s="57">
        <v>-16.076850302679102</v>
      </c>
      <c r="I11" s="56">
        <v>8487.9763999999996</v>
      </c>
      <c r="J11" s="57">
        <v>20.4826946219932</v>
      </c>
      <c r="K11" s="56">
        <v>10890.3397</v>
      </c>
      <c r="L11" s="57">
        <v>22.0549525848499</v>
      </c>
      <c r="M11" s="57">
        <v>-0.22059580932998801</v>
      </c>
      <c r="N11" s="56">
        <v>795043.87840000005</v>
      </c>
      <c r="O11" s="56">
        <v>14911899.657500001</v>
      </c>
      <c r="P11" s="56">
        <v>2281</v>
      </c>
      <c r="Q11" s="56">
        <v>2354</v>
      </c>
      <c r="R11" s="57">
        <v>-3.1011045029736599</v>
      </c>
      <c r="S11" s="56">
        <v>18.1673585708023</v>
      </c>
      <c r="T11" s="56">
        <v>18.582086023789302</v>
      </c>
      <c r="U11" s="58">
        <v>-2.2828164665255302</v>
      </c>
    </row>
    <row r="12" spans="1:23" ht="12" thickBot="1">
      <c r="A12" s="74"/>
      <c r="B12" s="69" t="s">
        <v>10</v>
      </c>
      <c r="C12" s="70"/>
      <c r="D12" s="56">
        <v>137839.24549999999</v>
      </c>
      <c r="E12" s="56">
        <v>117589.0714</v>
      </c>
      <c r="F12" s="57">
        <v>117.22113616418901</v>
      </c>
      <c r="G12" s="56">
        <v>115442.2971</v>
      </c>
      <c r="H12" s="57">
        <v>19.400989899394499</v>
      </c>
      <c r="I12" s="56">
        <v>24410.1607</v>
      </c>
      <c r="J12" s="57">
        <v>17.709151418708299</v>
      </c>
      <c r="K12" s="56">
        <v>15446.6486</v>
      </c>
      <c r="L12" s="57">
        <v>13.3804064784154</v>
      </c>
      <c r="M12" s="57">
        <v>0.58028847111858295</v>
      </c>
      <c r="N12" s="56">
        <v>2566841.8372</v>
      </c>
      <c r="O12" s="56">
        <v>53221657.3314</v>
      </c>
      <c r="P12" s="56">
        <v>1497</v>
      </c>
      <c r="Q12" s="56">
        <v>1572</v>
      </c>
      <c r="R12" s="57">
        <v>-4.7709923664122202</v>
      </c>
      <c r="S12" s="56">
        <v>92.076984301937202</v>
      </c>
      <c r="T12" s="56">
        <v>90.891743447837101</v>
      </c>
      <c r="U12" s="58">
        <v>1.28722814184861</v>
      </c>
    </row>
    <row r="13" spans="1:23" ht="12" thickBot="1">
      <c r="A13" s="74"/>
      <c r="B13" s="69" t="s">
        <v>11</v>
      </c>
      <c r="C13" s="70"/>
      <c r="D13" s="56">
        <v>265656.36040000001</v>
      </c>
      <c r="E13" s="56">
        <v>273468.86180000001</v>
      </c>
      <c r="F13" s="57">
        <v>97.143184292143104</v>
      </c>
      <c r="G13" s="56">
        <v>342186.3665</v>
      </c>
      <c r="H13" s="57">
        <v>-22.365007373840001</v>
      </c>
      <c r="I13" s="56">
        <v>52120.197399999997</v>
      </c>
      <c r="J13" s="57">
        <v>19.619405054530699</v>
      </c>
      <c r="K13" s="56">
        <v>72083.195099999997</v>
      </c>
      <c r="L13" s="57">
        <v>21.065478393336299</v>
      </c>
      <c r="M13" s="57">
        <v>-0.27694385178550401</v>
      </c>
      <c r="N13" s="56">
        <v>4764650.1272</v>
      </c>
      <c r="O13" s="56">
        <v>76214620.247700006</v>
      </c>
      <c r="P13" s="56">
        <v>12284</v>
      </c>
      <c r="Q13" s="56">
        <v>13333</v>
      </c>
      <c r="R13" s="57">
        <v>-7.8676966924173097</v>
      </c>
      <c r="S13" s="56">
        <v>21.626209736242298</v>
      </c>
      <c r="T13" s="56">
        <v>21.245468986724699</v>
      </c>
      <c r="U13" s="58">
        <v>1.7605523767742599</v>
      </c>
    </row>
    <row r="14" spans="1:23" ht="12" thickBot="1">
      <c r="A14" s="74"/>
      <c r="B14" s="69" t="s">
        <v>12</v>
      </c>
      <c r="C14" s="70"/>
      <c r="D14" s="56">
        <v>88878.004400000005</v>
      </c>
      <c r="E14" s="56">
        <v>121311.03810000001</v>
      </c>
      <c r="F14" s="57">
        <v>73.264565032190603</v>
      </c>
      <c r="G14" s="56">
        <v>140619.41140000001</v>
      </c>
      <c r="H14" s="57">
        <v>-36.795351712018302</v>
      </c>
      <c r="I14" s="56">
        <v>13860.7356</v>
      </c>
      <c r="J14" s="57">
        <v>15.5952371945921</v>
      </c>
      <c r="K14" s="56">
        <v>7886.3867</v>
      </c>
      <c r="L14" s="57">
        <v>5.6083200900099897</v>
      </c>
      <c r="M14" s="57">
        <v>0.757552111919645</v>
      </c>
      <c r="N14" s="56">
        <v>1769925.8015000001</v>
      </c>
      <c r="O14" s="56">
        <v>34245320.776900001</v>
      </c>
      <c r="P14" s="56">
        <v>2107</v>
      </c>
      <c r="Q14" s="56">
        <v>2215</v>
      </c>
      <c r="R14" s="57">
        <v>-4.8758465011286702</v>
      </c>
      <c r="S14" s="56">
        <v>42.1822517323208</v>
      </c>
      <c r="T14" s="56">
        <v>43.715522934537198</v>
      </c>
      <c r="U14" s="58">
        <v>-3.6348728179476999</v>
      </c>
    </row>
    <row r="15" spans="1:23" ht="12" thickBot="1">
      <c r="A15" s="74"/>
      <c r="B15" s="69" t="s">
        <v>13</v>
      </c>
      <c r="C15" s="70"/>
      <c r="D15" s="56">
        <v>89304.742499999993</v>
      </c>
      <c r="E15" s="56">
        <v>115090.6777</v>
      </c>
      <c r="F15" s="57">
        <v>77.595113943794303</v>
      </c>
      <c r="G15" s="56">
        <v>104403.4504</v>
      </c>
      <c r="H15" s="57">
        <v>-14.461885926329501</v>
      </c>
      <c r="I15" s="56">
        <v>-1396.2408</v>
      </c>
      <c r="J15" s="57">
        <v>-1.56345649840489</v>
      </c>
      <c r="K15" s="56">
        <v>21202.2147</v>
      </c>
      <c r="L15" s="57">
        <v>20.307963595808499</v>
      </c>
      <c r="M15" s="57">
        <v>-1.06585353557428</v>
      </c>
      <c r="N15" s="56">
        <v>1818560.6794</v>
      </c>
      <c r="O15" s="56">
        <v>29193426.976500001</v>
      </c>
      <c r="P15" s="56">
        <v>5234</v>
      </c>
      <c r="Q15" s="56">
        <v>5850</v>
      </c>
      <c r="R15" s="57">
        <v>-10.5299145299145</v>
      </c>
      <c r="S15" s="56">
        <v>17.0624269201376</v>
      </c>
      <c r="T15" s="56">
        <v>16.4103675384615</v>
      </c>
      <c r="U15" s="58">
        <v>3.8216098139382901</v>
      </c>
    </row>
    <row r="16" spans="1:23" ht="12" thickBot="1">
      <c r="A16" s="74"/>
      <c r="B16" s="69" t="s">
        <v>14</v>
      </c>
      <c r="C16" s="70"/>
      <c r="D16" s="56">
        <v>1039851.4905</v>
      </c>
      <c r="E16" s="56">
        <v>1057422.5216999999</v>
      </c>
      <c r="F16" s="57">
        <v>98.338315021723602</v>
      </c>
      <c r="G16" s="56">
        <v>1071458.1251999999</v>
      </c>
      <c r="H16" s="57">
        <v>-2.9498712041686499</v>
      </c>
      <c r="I16" s="56">
        <v>34893.300199999998</v>
      </c>
      <c r="J16" s="57">
        <v>3.35560419144295</v>
      </c>
      <c r="K16" s="56">
        <v>45270.583200000001</v>
      </c>
      <c r="L16" s="57">
        <v>4.2251378878245696</v>
      </c>
      <c r="M16" s="57">
        <v>-0.22922795039229801</v>
      </c>
      <c r="N16" s="56">
        <v>17460978.1296</v>
      </c>
      <c r="O16" s="56">
        <v>257844135.05270001</v>
      </c>
      <c r="P16" s="56">
        <v>61946</v>
      </c>
      <c r="Q16" s="56">
        <v>60923</v>
      </c>
      <c r="R16" s="57">
        <v>1.6791687868292799</v>
      </c>
      <c r="S16" s="56">
        <v>16.786418663029099</v>
      </c>
      <c r="T16" s="56">
        <v>16.6198603401014</v>
      </c>
      <c r="U16" s="58">
        <v>0.99222071289382496</v>
      </c>
    </row>
    <row r="17" spans="1:21" ht="12" thickBot="1">
      <c r="A17" s="74"/>
      <c r="B17" s="69" t="s">
        <v>15</v>
      </c>
      <c r="C17" s="70"/>
      <c r="D17" s="56">
        <v>802504.01229999994</v>
      </c>
      <c r="E17" s="56">
        <v>736908.19</v>
      </c>
      <c r="F17" s="57">
        <v>108.90149182627501</v>
      </c>
      <c r="G17" s="56">
        <v>479166.88250000001</v>
      </c>
      <c r="H17" s="57">
        <v>67.479022780753198</v>
      </c>
      <c r="I17" s="56">
        <v>79735.489499999996</v>
      </c>
      <c r="J17" s="57">
        <v>9.9358368653479694</v>
      </c>
      <c r="K17" s="56">
        <v>63657.3079</v>
      </c>
      <c r="L17" s="57">
        <v>13.284997403801199</v>
      </c>
      <c r="M17" s="57">
        <v>0.252574011223619</v>
      </c>
      <c r="N17" s="56">
        <v>12735000.0261</v>
      </c>
      <c r="O17" s="56">
        <v>258591945.2622</v>
      </c>
      <c r="P17" s="56">
        <v>15339</v>
      </c>
      <c r="Q17" s="56">
        <v>15561</v>
      </c>
      <c r="R17" s="57">
        <v>-1.4266435319066899</v>
      </c>
      <c r="S17" s="56">
        <v>52.317883323554298</v>
      </c>
      <c r="T17" s="56">
        <v>70.203847978921701</v>
      </c>
      <c r="U17" s="58">
        <v>-34.187095347022101</v>
      </c>
    </row>
    <row r="18" spans="1:21" ht="12" thickBot="1">
      <c r="A18" s="74"/>
      <c r="B18" s="69" t="s">
        <v>16</v>
      </c>
      <c r="C18" s="70"/>
      <c r="D18" s="56">
        <v>1691695.6362000001</v>
      </c>
      <c r="E18" s="56">
        <v>1886732.3581000001</v>
      </c>
      <c r="F18" s="57">
        <v>89.662724494935404</v>
      </c>
      <c r="G18" s="56">
        <v>2143089.0822000001</v>
      </c>
      <c r="H18" s="57">
        <v>-21.062747682733701</v>
      </c>
      <c r="I18" s="56">
        <v>223445.4276</v>
      </c>
      <c r="J18" s="57">
        <v>13.208370514090699</v>
      </c>
      <c r="K18" s="56">
        <v>300348.09830000001</v>
      </c>
      <c r="L18" s="57">
        <v>14.014727656195999</v>
      </c>
      <c r="M18" s="57">
        <v>-0.25604513940749701</v>
      </c>
      <c r="N18" s="56">
        <v>33934130.540799998</v>
      </c>
      <c r="O18" s="56">
        <v>520864027.8599</v>
      </c>
      <c r="P18" s="56">
        <v>78427</v>
      </c>
      <c r="Q18" s="56">
        <v>84562</v>
      </c>
      <c r="R18" s="57">
        <v>-7.25503181097893</v>
      </c>
      <c r="S18" s="56">
        <v>21.570321906996298</v>
      </c>
      <c r="T18" s="56">
        <v>21.642068742461198</v>
      </c>
      <c r="U18" s="58">
        <v>-0.33261828810058303</v>
      </c>
    </row>
    <row r="19" spans="1:21" ht="12" thickBot="1">
      <c r="A19" s="74"/>
      <c r="B19" s="69" t="s">
        <v>17</v>
      </c>
      <c r="C19" s="70"/>
      <c r="D19" s="56">
        <v>395753.47450000001</v>
      </c>
      <c r="E19" s="56">
        <v>474245.52549999999</v>
      </c>
      <c r="F19" s="57">
        <v>83.449068725056406</v>
      </c>
      <c r="G19" s="56">
        <v>495671.21509999997</v>
      </c>
      <c r="H19" s="57">
        <v>-20.158068000749601</v>
      </c>
      <c r="I19" s="56">
        <v>42115.742899999997</v>
      </c>
      <c r="J19" s="57">
        <v>10.6419136188784</v>
      </c>
      <c r="K19" s="56">
        <v>55247.033900000002</v>
      </c>
      <c r="L19" s="57">
        <v>11.1459032150685</v>
      </c>
      <c r="M19" s="57">
        <v>-0.23768318537730601</v>
      </c>
      <c r="N19" s="56">
        <v>8116617.4112</v>
      </c>
      <c r="O19" s="56">
        <v>150211135.34369999</v>
      </c>
      <c r="P19" s="56">
        <v>8599</v>
      </c>
      <c r="Q19" s="56">
        <v>9012</v>
      </c>
      <c r="R19" s="57">
        <v>-4.58277851753218</v>
      </c>
      <c r="S19" s="56">
        <v>46.023197406675202</v>
      </c>
      <c r="T19" s="56">
        <v>46.7983651908566</v>
      </c>
      <c r="U19" s="58">
        <v>-1.6842979798466</v>
      </c>
    </row>
    <row r="20" spans="1:21" ht="12" thickBot="1">
      <c r="A20" s="74"/>
      <c r="B20" s="69" t="s">
        <v>18</v>
      </c>
      <c r="C20" s="70"/>
      <c r="D20" s="56">
        <v>930341.22279999999</v>
      </c>
      <c r="E20" s="56">
        <v>1062601.0584</v>
      </c>
      <c r="F20" s="57">
        <v>87.553199335303802</v>
      </c>
      <c r="G20" s="56">
        <v>1072475.0297999999</v>
      </c>
      <c r="H20" s="57">
        <v>-13.252877973905401</v>
      </c>
      <c r="I20" s="56">
        <v>124852.5135</v>
      </c>
      <c r="J20" s="57">
        <v>13.4200775414678</v>
      </c>
      <c r="K20" s="56">
        <v>67785.256599999993</v>
      </c>
      <c r="L20" s="57">
        <v>6.3204507999259301</v>
      </c>
      <c r="M20" s="57">
        <v>0.841883025342122</v>
      </c>
      <c r="N20" s="56">
        <v>19102672.335099999</v>
      </c>
      <c r="O20" s="56">
        <v>286288695.47390002</v>
      </c>
      <c r="P20" s="56">
        <v>39639</v>
      </c>
      <c r="Q20" s="56">
        <v>41433</v>
      </c>
      <c r="R20" s="57">
        <v>-4.3298819781333799</v>
      </c>
      <c r="S20" s="56">
        <v>23.470350483110099</v>
      </c>
      <c r="T20" s="56">
        <v>23.737796570366601</v>
      </c>
      <c r="U20" s="58">
        <v>-1.13950615031934</v>
      </c>
    </row>
    <row r="21" spans="1:21" ht="12" thickBot="1">
      <c r="A21" s="74"/>
      <c r="B21" s="69" t="s">
        <v>19</v>
      </c>
      <c r="C21" s="70"/>
      <c r="D21" s="56">
        <v>322540.30979999999</v>
      </c>
      <c r="E21" s="56">
        <v>418972.01610000001</v>
      </c>
      <c r="F21" s="57">
        <v>76.983735764112794</v>
      </c>
      <c r="G21" s="56">
        <v>430266.9803</v>
      </c>
      <c r="H21" s="57">
        <v>-25.037168881722799</v>
      </c>
      <c r="I21" s="56">
        <v>60280.144099999998</v>
      </c>
      <c r="J21" s="57">
        <v>18.6891815591603</v>
      </c>
      <c r="K21" s="56">
        <v>59795.961199999998</v>
      </c>
      <c r="L21" s="57">
        <v>13.897408803786799</v>
      </c>
      <c r="M21" s="57">
        <v>8.097250889246E-3</v>
      </c>
      <c r="N21" s="56">
        <v>6659064.6792000001</v>
      </c>
      <c r="O21" s="56">
        <v>95439617.185599998</v>
      </c>
      <c r="P21" s="56">
        <v>27427</v>
      </c>
      <c r="Q21" s="56">
        <v>29819</v>
      </c>
      <c r="R21" s="57">
        <v>-8.0217311110365905</v>
      </c>
      <c r="S21" s="56">
        <v>11.759955875597001</v>
      </c>
      <c r="T21" s="56">
        <v>11.733545373755</v>
      </c>
      <c r="U21" s="58">
        <v>0.22457993993713199</v>
      </c>
    </row>
    <row r="22" spans="1:21" ht="12" thickBot="1">
      <c r="A22" s="74"/>
      <c r="B22" s="69" t="s">
        <v>20</v>
      </c>
      <c r="C22" s="70"/>
      <c r="D22" s="56">
        <v>1396815.7851</v>
      </c>
      <c r="E22" s="56">
        <v>1579971.5026</v>
      </c>
      <c r="F22" s="57">
        <v>88.407656897697294</v>
      </c>
      <c r="G22" s="56">
        <v>1632615.2626</v>
      </c>
      <c r="H22" s="57">
        <v>-14.443052377476899</v>
      </c>
      <c r="I22" s="56">
        <v>96932.92</v>
      </c>
      <c r="J22" s="57">
        <v>6.9395636156173897</v>
      </c>
      <c r="K22" s="56">
        <v>205739.76070000001</v>
      </c>
      <c r="L22" s="57">
        <v>12.6018520966386</v>
      </c>
      <c r="M22" s="57">
        <v>-0.52885665041020902</v>
      </c>
      <c r="N22" s="56">
        <v>24343297.855500001</v>
      </c>
      <c r="O22" s="56">
        <v>336327229.99610001</v>
      </c>
      <c r="P22" s="56">
        <v>82505</v>
      </c>
      <c r="Q22" s="56">
        <v>84489</v>
      </c>
      <c r="R22" s="57">
        <v>-2.3482346814378201</v>
      </c>
      <c r="S22" s="56">
        <v>16.930074360341798</v>
      </c>
      <c r="T22" s="56">
        <v>17.013766480843699</v>
      </c>
      <c r="U22" s="58">
        <v>-0.49433994630235201</v>
      </c>
    </row>
    <row r="23" spans="1:21" ht="12" thickBot="1">
      <c r="A23" s="74"/>
      <c r="B23" s="69" t="s">
        <v>21</v>
      </c>
      <c r="C23" s="70"/>
      <c r="D23" s="56">
        <v>2517648.9241999998</v>
      </c>
      <c r="E23" s="56">
        <v>2883568.1110999999</v>
      </c>
      <c r="F23" s="57">
        <v>87.310194425738302</v>
      </c>
      <c r="G23" s="56">
        <v>3293431.3390000002</v>
      </c>
      <c r="H23" s="57">
        <v>-23.555445216464001</v>
      </c>
      <c r="I23" s="56">
        <v>253318.02710000001</v>
      </c>
      <c r="J23" s="57">
        <v>10.0616898831712</v>
      </c>
      <c r="K23" s="56">
        <v>387657.03490000003</v>
      </c>
      <c r="L23" s="57">
        <v>11.7706123188135</v>
      </c>
      <c r="M23" s="57">
        <v>-0.34654087429279901</v>
      </c>
      <c r="N23" s="56">
        <v>46676949.933799997</v>
      </c>
      <c r="O23" s="56">
        <v>727707258.62849998</v>
      </c>
      <c r="P23" s="56">
        <v>75795</v>
      </c>
      <c r="Q23" s="56">
        <v>79825</v>
      </c>
      <c r="R23" s="57">
        <v>-5.0485436893203799</v>
      </c>
      <c r="S23" s="56">
        <v>33.216556820370698</v>
      </c>
      <c r="T23" s="56">
        <v>33.418080204196698</v>
      </c>
      <c r="U23" s="58">
        <v>-0.60669558532434997</v>
      </c>
    </row>
    <row r="24" spans="1:21" ht="12" thickBot="1">
      <c r="A24" s="74"/>
      <c r="B24" s="69" t="s">
        <v>22</v>
      </c>
      <c r="C24" s="70"/>
      <c r="D24" s="56">
        <v>313372.19020000001</v>
      </c>
      <c r="E24" s="56">
        <v>289810.36829999997</v>
      </c>
      <c r="F24" s="57">
        <v>108.130082452954</v>
      </c>
      <c r="G24" s="56">
        <v>337372.88010000001</v>
      </c>
      <c r="H24" s="57">
        <v>-7.1139950232176199</v>
      </c>
      <c r="I24" s="56">
        <v>46031.783799999997</v>
      </c>
      <c r="J24" s="57">
        <v>14.6891732066657</v>
      </c>
      <c r="K24" s="56">
        <v>54015.234799999998</v>
      </c>
      <c r="L24" s="57">
        <v>16.010544411272601</v>
      </c>
      <c r="M24" s="57">
        <v>-0.147799986977007</v>
      </c>
      <c r="N24" s="56">
        <v>5328030.8185000001</v>
      </c>
      <c r="O24" s="56">
        <v>70152516.975600004</v>
      </c>
      <c r="P24" s="56">
        <v>27512</v>
      </c>
      <c r="Q24" s="56">
        <v>28595</v>
      </c>
      <c r="R24" s="57">
        <v>-3.7873754152823902</v>
      </c>
      <c r="S24" s="56">
        <v>11.390382022390201</v>
      </c>
      <c r="T24" s="56">
        <v>11.4679510543801</v>
      </c>
      <c r="U24" s="58">
        <v>-0.68100465671323396</v>
      </c>
    </row>
    <row r="25" spans="1:21" ht="12" thickBot="1">
      <c r="A25" s="74"/>
      <c r="B25" s="69" t="s">
        <v>23</v>
      </c>
      <c r="C25" s="70"/>
      <c r="D25" s="56">
        <v>313043.3186</v>
      </c>
      <c r="E25" s="56">
        <v>285659.14500000002</v>
      </c>
      <c r="F25" s="57">
        <v>109.586310846096</v>
      </c>
      <c r="G25" s="56">
        <v>338335.76150000002</v>
      </c>
      <c r="H25" s="57">
        <v>-7.4755452358529402</v>
      </c>
      <c r="I25" s="56">
        <v>24504.847000000002</v>
      </c>
      <c r="J25" s="57">
        <v>7.8279412285785801</v>
      </c>
      <c r="K25" s="56">
        <v>25863.502799999998</v>
      </c>
      <c r="L25" s="57">
        <v>7.6443302018489101</v>
      </c>
      <c r="M25" s="57">
        <v>-5.2531778487483E-2</v>
      </c>
      <c r="N25" s="56">
        <v>5352105.7050999999</v>
      </c>
      <c r="O25" s="56">
        <v>83262974.3794</v>
      </c>
      <c r="P25" s="56">
        <v>19987</v>
      </c>
      <c r="Q25" s="56">
        <v>19285</v>
      </c>
      <c r="R25" s="57">
        <v>3.6401348198081398</v>
      </c>
      <c r="S25" s="56">
        <v>15.6623464551959</v>
      </c>
      <c r="T25" s="56">
        <v>15.514103246046201</v>
      </c>
      <c r="U25" s="58">
        <v>0.94649425342361304</v>
      </c>
    </row>
    <row r="26" spans="1:21" ht="12" thickBot="1">
      <c r="A26" s="74"/>
      <c r="B26" s="69" t="s">
        <v>24</v>
      </c>
      <c r="C26" s="70"/>
      <c r="D26" s="56">
        <v>587807.48840000003</v>
      </c>
      <c r="E26" s="56">
        <v>581505.57330000005</v>
      </c>
      <c r="F26" s="57">
        <v>101.083723938231</v>
      </c>
      <c r="G26" s="56">
        <v>620300.1531</v>
      </c>
      <c r="H26" s="57">
        <v>-5.2382164566001199</v>
      </c>
      <c r="I26" s="56">
        <v>110328.3798</v>
      </c>
      <c r="J26" s="57">
        <v>18.769475036854601</v>
      </c>
      <c r="K26" s="56">
        <v>124489.23609999999</v>
      </c>
      <c r="L26" s="57">
        <v>20.069193192659199</v>
      </c>
      <c r="M26" s="57">
        <v>-0.11375165230048399</v>
      </c>
      <c r="N26" s="56">
        <v>10808505.046499999</v>
      </c>
      <c r="O26" s="56">
        <v>164412015.09810001</v>
      </c>
      <c r="P26" s="56">
        <v>42780</v>
      </c>
      <c r="Q26" s="56">
        <v>43789</v>
      </c>
      <c r="R26" s="57">
        <v>-2.3042316563520502</v>
      </c>
      <c r="S26" s="56">
        <v>13.7402404955587</v>
      </c>
      <c r="T26" s="56">
        <v>14.2020670236817</v>
      </c>
      <c r="U26" s="58">
        <v>-3.36112405217618</v>
      </c>
    </row>
    <row r="27" spans="1:21" ht="12" thickBot="1">
      <c r="A27" s="74"/>
      <c r="B27" s="69" t="s">
        <v>25</v>
      </c>
      <c r="C27" s="70"/>
      <c r="D27" s="56">
        <v>242923.70240000001</v>
      </c>
      <c r="E27" s="56">
        <v>316353.86810000002</v>
      </c>
      <c r="F27" s="57">
        <v>76.788598748288905</v>
      </c>
      <c r="G27" s="56">
        <v>299308.88900000002</v>
      </c>
      <c r="H27" s="57">
        <v>-18.838460424073801</v>
      </c>
      <c r="I27" s="56">
        <v>62298.787400000001</v>
      </c>
      <c r="J27" s="57">
        <v>25.645413265362802</v>
      </c>
      <c r="K27" s="56">
        <v>57870.162600000003</v>
      </c>
      <c r="L27" s="57">
        <v>19.334595371806699</v>
      </c>
      <c r="M27" s="57">
        <v>7.6526911296426997E-2</v>
      </c>
      <c r="N27" s="56">
        <v>4367772.3317999998</v>
      </c>
      <c r="O27" s="56">
        <v>55946237.174400002</v>
      </c>
      <c r="P27" s="56">
        <v>29989</v>
      </c>
      <c r="Q27" s="56">
        <v>32227</v>
      </c>
      <c r="R27" s="57">
        <v>-6.9444875415024701</v>
      </c>
      <c r="S27" s="56">
        <v>8.1004269031978406</v>
      </c>
      <c r="T27" s="56">
        <v>8.3469045024358497</v>
      </c>
      <c r="U27" s="58">
        <v>-3.0427729573203601</v>
      </c>
    </row>
    <row r="28" spans="1:21" ht="12" thickBot="1">
      <c r="A28" s="74"/>
      <c r="B28" s="69" t="s">
        <v>26</v>
      </c>
      <c r="C28" s="70"/>
      <c r="D28" s="56">
        <v>977704.15029999998</v>
      </c>
      <c r="E28" s="56">
        <v>992200.79130000004</v>
      </c>
      <c r="F28" s="57">
        <v>98.538940794331893</v>
      </c>
      <c r="G28" s="56">
        <v>1055725.7174</v>
      </c>
      <c r="H28" s="57">
        <v>-7.3903255186535102</v>
      </c>
      <c r="I28" s="56">
        <v>46846.777300000002</v>
      </c>
      <c r="J28" s="57">
        <v>4.7915084829726302</v>
      </c>
      <c r="K28" s="56">
        <v>58764.686300000001</v>
      </c>
      <c r="L28" s="57">
        <v>5.5662834893066098</v>
      </c>
      <c r="M28" s="57">
        <v>-0.20280732784240199</v>
      </c>
      <c r="N28" s="56">
        <v>17149009.227299999</v>
      </c>
      <c r="O28" s="56">
        <v>236814020.68650001</v>
      </c>
      <c r="P28" s="56">
        <v>44156</v>
      </c>
      <c r="Q28" s="56">
        <v>44162</v>
      </c>
      <c r="R28" s="57">
        <v>-1.3586341198313E-2</v>
      </c>
      <c r="S28" s="56">
        <v>22.142045255457901</v>
      </c>
      <c r="T28" s="56">
        <v>22.145624650151699</v>
      </c>
      <c r="U28" s="58">
        <v>-1.6165601020567001E-2</v>
      </c>
    </row>
    <row r="29" spans="1:21" ht="12" thickBot="1">
      <c r="A29" s="74"/>
      <c r="B29" s="69" t="s">
        <v>27</v>
      </c>
      <c r="C29" s="70"/>
      <c r="D29" s="56">
        <v>747879.84310000006</v>
      </c>
      <c r="E29" s="56">
        <v>687162.97809999995</v>
      </c>
      <c r="F29" s="57">
        <v>108.835875466964</v>
      </c>
      <c r="G29" s="56">
        <v>708796.00210000004</v>
      </c>
      <c r="H29" s="57">
        <v>5.5141170215694801</v>
      </c>
      <c r="I29" s="56">
        <v>122723.3263</v>
      </c>
      <c r="J29" s="57">
        <v>16.409497786610402</v>
      </c>
      <c r="K29" s="56">
        <v>113979.34849999999</v>
      </c>
      <c r="L29" s="57">
        <v>16.080698559572198</v>
      </c>
      <c r="M29" s="57">
        <v>7.6715456923321004E-2</v>
      </c>
      <c r="N29" s="56">
        <v>12641948.3441</v>
      </c>
      <c r="O29" s="56">
        <v>172820700.4262</v>
      </c>
      <c r="P29" s="56">
        <v>110288</v>
      </c>
      <c r="Q29" s="56">
        <v>109308</v>
      </c>
      <c r="R29" s="57">
        <v>0.89654920042447905</v>
      </c>
      <c r="S29" s="56">
        <v>6.7811533720803698</v>
      </c>
      <c r="T29" s="56">
        <v>6.7779066244007797</v>
      </c>
      <c r="U29" s="58">
        <v>4.7878989036925002E-2</v>
      </c>
    </row>
    <row r="30" spans="1:21" ht="12" thickBot="1">
      <c r="A30" s="74"/>
      <c r="B30" s="69" t="s">
        <v>28</v>
      </c>
      <c r="C30" s="70"/>
      <c r="D30" s="56">
        <v>1201133.6843000001</v>
      </c>
      <c r="E30" s="56">
        <v>1314994.0517</v>
      </c>
      <c r="F30" s="57">
        <v>91.341377761153893</v>
      </c>
      <c r="G30" s="56">
        <v>1363721.6954000001</v>
      </c>
      <c r="H30" s="57">
        <v>-11.922374752006199</v>
      </c>
      <c r="I30" s="56">
        <v>162437.8224</v>
      </c>
      <c r="J30" s="57">
        <v>13.5237088529963</v>
      </c>
      <c r="K30" s="56">
        <v>171668.29670000001</v>
      </c>
      <c r="L30" s="57">
        <v>12.5882206962798</v>
      </c>
      <c r="M30" s="57">
        <v>-5.3769242646654003E-2</v>
      </c>
      <c r="N30" s="56">
        <v>19082391.418099999</v>
      </c>
      <c r="O30" s="56">
        <v>272304391.83639997</v>
      </c>
      <c r="P30" s="56">
        <v>85640</v>
      </c>
      <c r="Q30" s="56">
        <v>81215</v>
      </c>
      <c r="R30" s="57">
        <v>5.4485008926922402</v>
      </c>
      <c r="S30" s="56">
        <v>14.0253816475946</v>
      </c>
      <c r="T30" s="56">
        <v>14.1236032186172</v>
      </c>
      <c r="U30" s="58">
        <v>-0.70031300032048305</v>
      </c>
    </row>
    <row r="31" spans="1:21" ht="12" thickBot="1">
      <c r="A31" s="74"/>
      <c r="B31" s="69" t="s">
        <v>29</v>
      </c>
      <c r="C31" s="70"/>
      <c r="D31" s="56">
        <v>769792.12930000003</v>
      </c>
      <c r="E31" s="56">
        <v>1019978.0763</v>
      </c>
      <c r="F31" s="57">
        <v>75.471438767825603</v>
      </c>
      <c r="G31" s="56">
        <v>1048145.4555</v>
      </c>
      <c r="H31" s="57">
        <v>-26.556745987818701</v>
      </c>
      <c r="I31" s="56">
        <v>44732.575100000002</v>
      </c>
      <c r="J31" s="57">
        <v>5.8109940849456301</v>
      </c>
      <c r="K31" s="56">
        <v>56216.179300000003</v>
      </c>
      <c r="L31" s="57">
        <v>5.3633948422915303</v>
      </c>
      <c r="M31" s="57">
        <v>-0.204275785778988</v>
      </c>
      <c r="N31" s="56">
        <v>17399657.305500001</v>
      </c>
      <c r="O31" s="56">
        <v>288511289.60420001</v>
      </c>
      <c r="P31" s="56">
        <v>31057</v>
      </c>
      <c r="Q31" s="56">
        <v>31774</v>
      </c>
      <c r="R31" s="57">
        <v>-2.2565619689053902</v>
      </c>
      <c r="S31" s="56">
        <v>24.786429123868999</v>
      </c>
      <c r="T31" s="56">
        <v>24.827537949266699</v>
      </c>
      <c r="U31" s="58">
        <v>-0.16585214914273899</v>
      </c>
    </row>
    <row r="32" spans="1:21" ht="12" thickBot="1">
      <c r="A32" s="74"/>
      <c r="B32" s="69" t="s">
        <v>30</v>
      </c>
      <c r="C32" s="70"/>
      <c r="D32" s="56">
        <v>112519.0319</v>
      </c>
      <c r="E32" s="56">
        <v>128985.8533</v>
      </c>
      <c r="F32" s="57">
        <v>87.233622154128099</v>
      </c>
      <c r="G32" s="56">
        <v>136556.2403</v>
      </c>
      <c r="H32" s="57">
        <v>-17.602423988235699</v>
      </c>
      <c r="I32" s="56">
        <v>25514.751899999999</v>
      </c>
      <c r="J32" s="57">
        <v>22.6759433219048</v>
      </c>
      <c r="K32" s="56">
        <v>36467.998500000002</v>
      </c>
      <c r="L32" s="57">
        <v>26.705479310124201</v>
      </c>
      <c r="M32" s="57">
        <v>-0.30035228283778698</v>
      </c>
      <c r="N32" s="56">
        <v>2023272.8245000001</v>
      </c>
      <c r="O32" s="56">
        <v>28485245.0209</v>
      </c>
      <c r="P32" s="56">
        <v>21423</v>
      </c>
      <c r="Q32" s="56">
        <v>22507</v>
      </c>
      <c r="R32" s="57">
        <v>-4.8162793797485204</v>
      </c>
      <c r="S32" s="56">
        <v>5.2522537413060704</v>
      </c>
      <c r="T32" s="56">
        <v>5.31058398276092</v>
      </c>
      <c r="U32" s="58">
        <v>-1.1105754658445199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185199.51</v>
      </c>
      <c r="E35" s="56">
        <v>194000.74960000001</v>
      </c>
      <c r="F35" s="57">
        <v>95.463296086150805</v>
      </c>
      <c r="G35" s="56">
        <v>208781.3449</v>
      </c>
      <c r="H35" s="57">
        <v>-11.2949913754483</v>
      </c>
      <c r="I35" s="56">
        <v>25102.778699999999</v>
      </c>
      <c r="J35" s="57">
        <v>13.554452006919499</v>
      </c>
      <c r="K35" s="56">
        <v>29905.0334</v>
      </c>
      <c r="L35" s="57">
        <v>14.3236137377713</v>
      </c>
      <c r="M35" s="57">
        <v>-0.160583492275919</v>
      </c>
      <c r="N35" s="56">
        <v>3401985.1661</v>
      </c>
      <c r="O35" s="56">
        <v>45820225.2936</v>
      </c>
      <c r="P35" s="56">
        <v>12946</v>
      </c>
      <c r="Q35" s="56">
        <v>13601</v>
      </c>
      <c r="R35" s="57">
        <v>-4.8158223660025001</v>
      </c>
      <c r="S35" s="56">
        <v>14.3055391626757</v>
      </c>
      <c r="T35" s="56">
        <v>14.381968384677601</v>
      </c>
      <c r="U35" s="58">
        <v>-0.53426313494900202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102312.86</v>
      </c>
      <c r="E37" s="59"/>
      <c r="F37" s="59"/>
      <c r="G37" s="56">
        <v>98450.58</v>
      </c>
      <c r="H37" s="57">
        <v>3.9230647498470699</v>
      </c>
      <c r="I37" s="56">
        <v>1772.88</v>
      </c>
      <c r="J37" s="57">
        <v>1.7328026994846999</v>
      </c>
      <c r="K37" s="56">
        <v>5175.05</v>
      </c>
      <c r="L37" s="57">
        <v>5.2564951877378503</v>
      </c>
      <c r="M37" s="57">
        <v>-0.65741780272654404</v>
      </c>
      <c r="N37" s="56">
        <v>2137064.16</v>
      </c>
      <c r="O37" s="56">
        <v>37359132.079999998</v>
      </c>
      <c r="P37" s="56">
        <v>72</v>
      </c>
      <c r="Q37" s="56">
        <v>123</v>
      </c>
      <c r="R37" s="57">
        <v>-41.463414634146297</v>
      </c>
      <c r="S37" s="56">
        <v>1421.0119444444399</v>
      </c>
      <c r="T37" s="56">
        <v>1150.1154471544701</v>
      </c>
      <c r="U37" s="58">
        <v>19.0636326702997</v>
      </c>
    </row>
    <row r="38" spans="1:21" ht="12" thickBot="1">
      <c r="A38" s="74"/>
      <c r="B38" s="69" t="s">
        <v>35</v>
      </c>
      <c r="C38" s="70"/>
      <c r="D38" s="56">
        <v>132371.9</v>
      </c>
      <c r="E38" s="59"/>
      <c r="F38" s="59"/>
      <c r="G38" s="56">
        <v>352835.13</v>
      </c>
      <c r="H38" s="57">
        <v>-62.483355894862299</v>
      </c>
      <c r="I38" s="56">
        <v>-13430.99</v>
      </c>
      <c r="J38" s="57">
        <v>-10.1464056948642</v>
      </c>
      <c r="K38" s="56">
        <v>-42126.53</v>
      </c>
      <c r="L38" s="57">
        <v>-11.9394375497701</v>
      </c>
      <c r="M38" s="57">
        <v>-0.68117502201107005</v>
      </c>
      <c r="N38" s="56">
        <v>3149646.6</v>
      </c>
      <c r="O38" s="56">
        <v>91770392.079999998</v>
      </c>
      <c r="P38" s="56">
        <v>75</v>
      </c>
      <c r="Q38" s="56">
        <v>79</v>
      </c>
      <c r="R38" s="57">
        <v>-5.0632911392405102</v>
      </c>
      <c r="S38" s="56">
        <v>1764.9586666666701</v>
      </c>
      <c r="T38" s="56">
        <v>2220.3735443037999</v>
      </c>
      <c r="U38" s="58">
        <v>-25.803146908660199</v>
      </c>
    </row>
    <row r="39" spans="1:21" ht="12" thickBot="1">
      <c r="A39" s="74"/>
      <c r="B39" s="69" t="s">
        <v>36</v>
      </c>
      <c r="C39" s="70"/>
      <c r="D39" s="56">
        <v>126266.65</v>
      </c>
      <c r="E39" s="59"/>
      <c r="F39" s="59"/>
      <c r="G39" s="56">
        <v>142589.82</v>
      </c>
      <c r="H39" s="57">
        <v>-11.447640511784099</v>
      </c>
      <c r="I39" s="56">
        <v>1354.69</v>
      </c>
      <c r="J39" s="57">
        <v>1.0728802894509399</v>
      </c>
      <c r="K39" s="56">
        <v>-7965.78</v>
      </c>
      <c r="L39" s="57">
        <v>-5.5864997936037799</v>
      </c>
      <c r="M39" s="57">
        <v>-1.17006369746591</v>
      </c>
      <c r="N39" s="56">
        <v>3367766.85</v>
      </c>
      <c r="O39" s="56">
        <v>89167626.870000005</v>
      </c>
      <c r="P39" s="56">
        <v>49</v>
      </c>
      <c r="Q39" s="56">
        <v>45</v>
      </c>
      <c r="R39" s="57">
        <v>8.8888888888888804</v>
      </c>
      <c r="S39" s="56">
        <v>2576.87040816327</v>
      </c>
      <c r="T39" s="56">
        <v>2293.86533333333</v>
      </c>
      <c r="U39" s="58">
        <v>10.982510953340901</v>
      </c>
    </row>
    <row r="40" spans="1:21" ht="12" thickBot="1">
      <c r="A40" s="74"/>
      <c r="B40" s="69" t="s">
        <v>37</v>
      </c>
      <c r="C40" s="70"/>
      <c r="D40" s="56">
        <v>120861.65</v>
      </c>
      <c r="E40" s="59"/>
      <c r="F40" s="59"/>
      <c r="G40" s="56">
        <v>219252.28</v>
      </c>
      <c r="H40" s="57">
        <v>-44.875533335388802</v>
      </c>
      <c r="I40" s="56">
        <v>-36596.6</v>
      </c>
      <c r="J40" s="57">
        <v>-30.279745477577102</v>
      </c>
      <c r="K40" s="56">
        <v>-36230.78</v>
      </c>
      <c r="L40" s="57">
        <v>-16.524699309854402</v>
      </c>
      <c r="M40" s="57">
        <v>1.0096939673946001E-2</v>
      </c>
      <c r="N40" s="56">
        <v>3206937.75</v>
      </c>
      <c r="O40" s="56">
        <v>64893278.719999999</v>
      </c>
      <c r="P40" s="56">
        <v>71</v>
      </c>
      <c r="Q40" s="56">
        <v>83</v>
      </c>
      <c r="R40" s="57">
        <v>-14.4578313253012</v>
      </c>
      <c r="S40" s="56">
        <v>1702.2767605633801</v>
      </c>
      <c r="T40" s="56">
        <v>1614.4593975903599</v>
      </c>
      <c r="U40" s="58">
        <v>5.1588181785407698</v>
      </c>
    </row>
    <row r="41" spans="1:21" ht="12" thickBot="1">
      <c r="A41" s="74"/>
      <c r="B41" s="69" t="s">
        <v>66</v>
      </c>
      <c r="C41" s="70"/>
      <c r="D41" s="56">
        <v>3.24</v>
      </c>
      <c r="E41" s="59"/>
      <c r="F41" s="59"/>
      <c r="G41" s="56">
        <v>1.02</v>
      </c>
      <c r="H41" s="57">
        <v>217.64705882352899</v>
      </c>
      <c r="I41" s="56">
        <v>-10617.06</v>
      </c>
      <c r="J41" s="57">
        <v>-327687.03703703702</v>
      </c>
      <c r="K41" s="56">
        <v>0.93</v>
      </c>
      <c r="L41" s="57">
        <v>91.176470588235304</v>
      </c>
      <c r="M41" s="57">
        <v>-11417.1935483871</v>
      </c>
      <c r="N41" s="56">
        <v>3.35</v>
      </c>
      <c r="O41" s="56">
        <v>1384.2</v>
      </c>
      <c r="P41" s="56">
        <v>141</v>
      </c>
      <c r="Q41" s="59"/>
      <c r="R41" s="59"/>
      <c r="S41" s="56">
        <v>2.2978723404255001E-2</v>
      </c>
      <c r="T41" s="59"/>
      <c r="U41" s="60"/>
    </row>
    <row r="42" spans="1:21" ht="12" thickBot="1">
      <c r="A42" s="74"/>
      <c r="B42" s="69" t="s">
        <v>32</v>
      </c>
      <c r="C42" s="70"/>
      <c r="D42" s="56">
        <v>40394.871800000001</v>
      </c>
      <c r="E42" s="59"/>
      <c r="F42" s="59"/>
      <c r="G42" s="56">
        <v>191538.4613</v>
      </c>
      <c r="H42" s="57">
        <v>-78.910307869326104</v>
      </c>
      <c r="I42" s="56">
        <v>2243.0805999999998</v>
      </c>
      <c r="J42" s="57">
        <v>5.5528845619458096</v>
      </c>
      <c r="K42" s="56">
        <v>10990.161599999999</v>
      </c>
      <c r="L42" s="57">
        <v>5.7378353806374696</v>
      </c>
      <c r="M42" s="57">
        <v>-0.79590103570451598</v>
      </c>
      <c r="N42" s="56">
        <v>622846.15300000005</v>
      </c>
      <c r="O42" s="56">
        <v>16909328.620299999</v>
      </c>
      <c r="P42" s="56">
        <v>53</v>
      </c>
      <c r="Q42" s="56">
        <v>66</v>
      </c>
      <c r="R42" s="57">
        <v>-19.696969696969699</v>
      </c>
      <c r="S42" s="56">
        <v>762.16739245282997</v>
      </c>
      <c r="T42" s="56">
        <v>454.079254545455</v>
      </c>
      <c r="U42" s="58">
        <v>40.422634313425199</v>
      </c>
    </row>
    <row r="43" spans="1:21" ht="12" thickBot="1">
      <c r="A43" s="74"/>
      <c r="B43" s="69" t="s">
        <v>33</v>
      </c>
      <c r="C43" s="70"/>
      <c r="D43" s="56">
        <v>253430.9602</v>
      </c>
      <c r="E43" s="56">
        <v>800598.27599999995</v>
      </c>
      <c r="F43" s="57">
        <v>31.655196844315999</v>
      </c>
      <c r="G43" s="56">
        <v>393074.54350000003</v>
      </c>
      <c r="H43" s="57">
        <v>-35.525979895973599</v>
      </c>
      <c r="I43" s="56">
        <v>10729.5414</v>
      </c>
      <c r="J43" s="57">
        <v>4.2337137465495802</v>
      </c>
      <c r="K43" s="56">
        <v>19965.5949</v>
      </c>
      <c r="L43" s="57">
        <v>5.0793406060395299</v>
      </c>
      <c r="M43" s="57">
        <v>-0.462598462317794</v>
      </c>
      <c r="N43" s="56">
        <v>5777946.0963000003</v>
      </c>
      <c r="O43" s="56">
        <v>110359920.70730001</v>
      </c>
      <c r="P43" s="56">
        <v>1336</v>
      </c>
      <c r="Q43" s="56">
        <v>1338</v>
      </c>
      <c r="R43" s="57">
        <v>-0.14947683109117799</v>
      </c>
      <c r="S43" s="56">
        <v>189.69383248502999</v>
      </c>
      <c r="T43" s="56">
        <v>206.73882384155499</v>
      </c>
      <c r="U43" s="58">
        <v>-8.9855274329331607</v>
      </c>
    </row>
    <row r="44" spans="1:21" ht="12" thickBot="1">
      <c r="A44" s="74"/>
      <c r="B44" s="69" t="s">
        <v>38</v>
      </c>
      <c r="C44" s="70"/>
      <c r="D44" s="56">
        <v>68047.92</v>
      </c>
      <c r="E44" s="59"/>
      <c r="F44" s="59"/>
      <c r="G44" s="56">
        <v>128655.65</v>
      </c>
      <c r="H44" s="57">
        <v>-47.108486879511297</v>
      </c>
      <c r="I44" s="56">
        <v>-17327.87</v>
      </c>
      <c r="J44" s="57">
        <v>-25.464216981209699</v>
      </c>
      <c r="K44" s="56">
        <v>-17229.86</v>
      </c>
      <c r="L44" s="57">
        <v>-13.392229567842501</v>
      </c>
      <c r="M44" s="57">
        <v>5.6883805207929997E-3</v>
      </c>
      <c r="N44" s="56">
        <v>1599202.66</v>
      </c>
      <c r="O44" s="56">
        <v>43243653.950000003</v>
      </c>
      <c r="P44" s="56">
        <v>51</v>
      </c>
      <c r="Q44" s="56">
        <v>50</v>
      </c>
      <c r="R44" s="57">
        <v>2</v>
      </c>
      <c r="S44" s="56">
        <v>1334.2729411764701</v>
      </c>
      <c r="T44" s="56">
        <v>1307.5912000000001</v>
      </c>
      <c r="U44" s="58">
        <v>1.9997213728208101</v>
      </c>
    </row>
    <row r="45" spans="1:21" ht="12" thickBot="1">
      <c r="A45" s="74"/>
      <c r="B45" s="69" t="s">
        <v>39</v>
      </c>
      <c r="C45" s="70"/>
      <c r="D45" s="56">
        <v>34451.300000000003</v>
      </c>
      <c r="E45" s="59"/>
      <c r="F45" s="59"/>
      <c r="G45" s="56">
        <v>37290.65</v>
      </c>
      <c r="H45" s="57">
        <v>-7.6141070214651698</v>
      </c>
      <c r="I45" s="56">
        <v>4512.2</v>
      </c>
      <c r="J45" s="57">
        <v>13.097328692966601</v>
      </c>
      <c r="K45" s="56">
        <v>5130.9399999999996</v>
      </c>
      <c r="L45" s="57">
        <v>13.759320365829</v>
      </c>
      <c r="M45" s="57">
        <v>-0.120589989358675</v>
      </c>
      <c r="N45" s="56">
        <v>722076.49</v>
      </c>
      <c r="O45" s="56">
        <v>18592793.760000002</v>
      </c>
      <c r="P45" s="56">
        <v>34</v>
      </c>
      <c r="Q45" s="56">
        <v>24</v>
      </c>
      <c r="R45" s="57">
        <v>41.6666666666667</v>
      </c>
      <c r="S45" s="56">
        <v>1013.27352941176</v>
      </c>
      <c r="T45" s="56">
        <v>1078.3125</v>
      </c>
      <c r="U45" s="58">
        <v>-6.4186982784394102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5036.8391000000001</v>
      </c>
      <c r="E47" s="62"/>
      <c r="F47" s="62"/>
      <c r="G47" s="61">
        <v>40661.577100000002</v>
      </c>
      <c r="H47" s="63">
        <v>-87.612779780742898</v>
      </c>
      <c r="I47" s="61">
        <v>311.69110000000001</v>
      </c>
      <c r="J47" s="63">
        <v>6.1882282481487296</v>
      </c>
      <c r="K47" s="61">
        <v>3171.1415000000002</v>
      </c>
      <c r="L47" s="63">
        <v>7.7988649879495204</v>
      </c>
      <c r="M47" s="63">
        <v>-0.90171012551789298</v>
      </c>
      <c r="N47" s="61">
        <v>174465.53760000001</v>
      </c>
      <c r="O47" s="61">
        <v>5974515.0595000004</v>
      </c>
      <c r="P47" s="61">
        <v>10</v>
      </c>
      <c r="Q47" s="61">
        <v>16</v>
      </c>
      <c r="R47" s="63">
        <v>-37.5</v>
      </c>
      <c r="S47" s="61">
        <v>503.68391000000003</v>
      </c>
      <c r="T47" s="61">
        <v>1312.2689312499999</v>
      </c>
      <c r="U47" s="64">
        <v>-160.534217035045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37" sqref="F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65286</v>
      </c>
      <c r="D2" s="37">
        <v>558346.18938974303</v>
      </c>
      <c r="E2" s="37">
        <v>420435.878751282</v>
      </c>
      <c r="F2" s="37">
        <v>126026.900382051</v>
      </c>
      <c r="G2" s="37">
        <v>420435.878751282</v>
      </c>
      <c r="H2" s="37">
        <v>0.23062302721134001</v>
      </c>
    </row>
    <row r="3" spans="1:8">
      <c r="A3" s="37">
        <v>2</v>
      </c>
      <c r="B3" s="37">
        <v>13</v>
      </c>
      <c r="C3" s="37">
        <v>12741</v>
      </c>
      <c r="D3" s="37">
        <v>107642.62492564099</v>
      </c>
      <c r="E3" s="37">
        <v>84759.487250427395</v>
      </c>
      <c r="F3" s="37">
        <v>22785.932547008499</v>
      </c>
      <c r="G3" s="37">
        <v>84759.487250427395</v>
      </c>
      <c r="H3" s="37">
        <v>0.21187264497108599</v>
      </c>
    </row>
    <row r="4" spans="1:8">
      <c r="A4" s="37">
        <v>3</v>
      </c>
      <c r="B4" s="37">
        <v>14</v>
      </c>
      <c r="C4" s="37">
        <v>116510</v>
      </c>
      <c r="D4" s="37">
        <v>131014.105432282</v>
      </c>
      <c r="E4" s="37">
        <v>93637.175716895305</v>
      </c>
      <c r="F4" s="37">
        <v>35213.604929061898</v>
      </c>
      <c r="G4" s="37">
        <v>93637.175716895305</v>
      </c>
      <c r="H4" s="37">
        <v>0.27328980664710301</v>
      </c>
    </row>
    <row r="5" spans="1:8">
      <c r="A5" s="37">
        <v>4</v>
      </c>
      <c r="B5" s="37">
        <v>15</v>
      </c>
      <c r="C5" s="37">
        <v>2936</v>
      </c>
      <c r="D5" s="37">
        <v>41439.784777263398</v>
      </c>
      <c r="E5" s="37">
        <v>32951.768748067501</v>
      </c>
      <c r="F5" s="37">
        <v>7229.0220045382302</v>
      </c>
      <c r="G5" s="37">
        <v>32951.768748067501</v>
      </c>
      <c r="H5" s="37">
        <v>0.179912387714008</v>
      </c>
    </row>
    <row r="6" spans="1:8">
      <c r="A6" s="37">
        <v>5</v>
      </c>
      <c r="B6" s="37">
        <v>16</v>
      </c>
      <c r="C6" s="37">
        <v>2299</v>
      </c>
      <c r="D6" s="37">
        <v>137839.23662820499</v>
      </c>
      <c r="E6" s="37">
        <v>113429.08677094</v>
      </c>
      <c r="F6" s="37">
        <v>12731.2182333333</v>
      </c>
      <c r="G6" s="37">
        <v>113429.08677094</v>
      </c>
      <c r="H6" s="37">
        <v>0.100913026747217</v>
      </c>
    </row>
    <row r="7" spans="1:8">
      <c r="A7" s="37">
        <v>6</v>
      </c>
      <c r="B7" s="37">
        <v>17</v>
      </c>
      <c r="C7" s="37">
        <v>22568</v>
      </c>
      <c r="D7" s="37">
        <v>265656.658917094</v>
      </c>
      <c r="E7" s="37">
        <v>213536.16041709401</v>
      </c>
      <c r="F7" s="37">
        <v>42537.925850427397</v>
      </c>
      <c r="G7" s="37">
        <v>213536.16041709401</v>
      </c>
      <c r="H7" s="37">
        <v>0.16611569905588899</v>
      </c>
    </row>
    <row r="8" spans="1:8">
      <c r="A8" s="37">
        <v>7</v>
      </c>
      <c r="B8" s="37">
        <v>18</v>
      </c>
      <c r="C8" s="37">
        <v>43283</v>
      </c>
      <c r="D8" s="37">
        <v>88878.008501709395</v>
      </c>
      <c r="E8" s="37">
        <v>75017.269377777804</v>
      </c>
      <c r="F8" s="37">
        <v>13682.901517094</v>
      </c>
      <c r="G8" s="37">
        <v>75017.269377777804</v>
      </c>
      <c r="H8" s="37">
        <v>0.15426014830694201</v>
      </c>
    </row>
    <row r="9" spans="1:8">
      <c r="A9" s="37">
        <v>8</v>
      </c>
      <c r="B9" s="37">
        <v>19</v>
      </c>
      <c r="C9" s="37">
        <v>18386</v>
      </c>
      <c r="D9" s="37">
        <v>89304.812007692293</v>
      </c>
      <c r="E9" s="37">
        <v>90700.982563247904</v>
      </c>
      <c r="F9" s="37">
        <v>-4487.7090170940201</v>
      </c>
      <c r="G9" s="37">
        <v>90700.982563247904</v>
      </c>
      <c r="H9" s="37">
        <v>-5.2053574032211503E-2</v>
      </c>
    </row>
    <row r="10" spans="1:8">
      <c r="A10" s="37">
        <v>9</v>
      </c>
      <c r="B10" s="37">
        <v>21</v>
      </c>
      <c r="C10" s="37">
        <v>278433</v>
      </c>
      <c r="D10" s="37">
        <v>1039850.5012180801</v>
      </c>
      <c r="E10" s="37">
        <v>1004958.1903</v>
      </c>
      <c r="F10" s="37">
        <v>26646.8519512821</v>
      </c>
      <c r="G10" s="37">
        <v>1004958.1903</v>
      </c>
      <c r="H10" s="37">
        <v>2.58304785842558E-2</v>
      </c>
    </row>
    <row r="11" spans="1:8">
      <c r="A11" s="37">
        <v>10</v>
      </c>
      <c r="B11" s="37">
        <v>22</v>
      </c>
      <c r="C11" s="37">
        <v>73901.48</v>
      </c>
      <c r="D11" s="37">
        <v>802503.87926837604</v>
      </c>
      <c r="E11" s="37">
        <v>722768.52008974401</v>
      </c>
      <c r="F11" s="37">
        <v>62133.487383760701</v>
      </c>
      <c r="G11" s="37">
        <v>722768.52008974401</v>
      </c>
      <c r="H11" s="37">
        <v>7.9160821086138103E-2</v>
      </c>
    </row>
    <row r="12" spans="1:8">
      <c r="A12" s="37">
        <v>11</v>
      </c>
      <c r="B12" s="37">
        <v>23</v>
      </c>
      <c r="C12" s="37">
        <v>219328.28899999999</v>
      </c>
      <c r="D12" s="37">
        <v>1691695.1561829101</v>
      </c>
      <c r="E12" s="37">
        <v>1468250.20180427</v>
      </c>
      <c r="F12" s="37">
        <v>185239.857711966</v>
      </c>
      <c r="G12" s="37">
        <v>1468250.20180427</v>
      </c>
      <c r="H12" s="37">
        <v>0.112029616776868</v>
      </c>
    </row>
    <row r="13" spans="1:8">
      <c r="A13" s="37">
        <v>12</v>
      </c>
      <c r="B13" s="37">
        <v>24</v>
      </c>
      <c r="C13" s="37">
        <v>13821</v>
      </c>
      <c r="D13" s="37">
        <v>395753.39029743598</v>
      </c>
      <c r="E13" s="37">
        <v>353637.73113418801</v>
      </c>
      <c r="F13" s="37">
        <v>29733.240359829098</v>
      </c>
      <c r="G13" s="37">
        <v>353637.73113418801</v>
      </c>
      <c r="H13" s="37">
        <v>7.7557359765547798E-2</v>
      </c>
    </row>
    <row r="14" spans="1:8">
      <c r="A14" s="37">
        <v>13</v>
      </c>
      <c r="B14" s="37">
        <v>25</v>
      </c>
      <c r="C14" s="37">
        <v>77834</v>
      </c>
      <c r="D14" s="37">
        <v>930341.26591383398</v>
      </c>
      <c r="E14" s="37">
        <v>805488.70929999999</v>
      </c>
      <c r="F14" s="37">
        <v>86690.961500000005</v>
      </c>
      <c r="G14" s="37">
        <v>805488.70929999999</v>
      </c>
      <c r="H14" s="37">
        <v>9.7167604617426295E-2</v>
      </c>
    </row>
    <row r="15" spans="1:8">
      <c r="A15" s="37">
        <v>14</v>
      </c>
      <c r="B15" s="37">
        <v>26</v>
      </c>
      <c r="C15" s="37">
        <v>57463</v>
      </c>
      <c r="D15" s="37">
        <v>322539.89397796697</v>
      </c>
      <c r="E15" s="37">
        <v>262260.16584347602</v>
      </c>
      <c r="F15" s="37">
        <v>48800.214514492101</v>
      </c>
      <c r="G15" s="37">
        <v>262260.16584347602</v>
      </c>
      <c r="H15" s="37">
        <v>0.15688341426938701</v>
      </c>
    </row>
    <row r="16" spans="1:8">
      <c r="A16" s="37">
        <v>15</v>
      </c>
      <c r="B16" s="37">
        <v>27</v>
      </c>
      <c r="C16" s="37">
        <v>189238.91099999999</v>
      </c>
      <c r="D16" s="37">
        <v>1396816.7318969001</v>
      </c>
      <c r="E16" s="37">
        <v>1299882.8654414599</v>
      </c>
      <c r="F16" s="37">
        <v>86367.847546131205</v>
      </c>
      <c r="G16" s="37">
        <v>1299882.8654414599</v>
      </c>
      <c r="H16" s="37">
        <v>6.2303194319009499E-2</v>
      </c>
    </row>
    <row r="17" spans="1:8">
      <c r="A17" s="37">
        <v>16</v>
      </c>
      <c r="B17" s="37">
        <v>29</v>
      </c>
      <c r="C17" s="37">
        <v>190271</v>
      </c>
      <c r="D17" s="37">
        <v>2517650.1747290599</v>
      </c>
      <c r="E17" s="37">
        <v>2264330.9274880299</v>
      </c>
      <c r="F17" s="37">
        <v>145790.96091623901</v>
      </c>
      <c r="G17" s="37">
        <v>2264330.9274880299</v>
      </c>
      <c r="H17" s="37">
        <v>6.04911152492651E-2</v>
      </c>
    </row>
    <row r="18" spans="1:8">
      <c r="A18" s="37">
        <v>17</v>
      </c>
      <c r="B18" s="37">
        <v>31</v>
      </c>
      <c r="C18" s="37">
        <v>30372.681</v>
      </c>
      <c r="D18" s="37">
        <v>313372.30896010902</v>
      </c>
      <c r="E18" s="37">
        <v>267340.39359489002</v>
      </c>
      <c r="F18" s="37">
        <v>46012.187438435998</v>
      </c>
      <c r="G18" s="37">
        <v>267340.39359489002</v>
      </c>
      <c r="H18" s="37">
        <v>0.14683838660815901</v>
      </c>
    </row>
    <row r="19" spans="1:8">
      <c r="A19" s="37">
        <v>18</v>
      </c>
      <c r="B19" s="37">
        <v>32</v>
      </c>
      <c r="C19" s="37">
        <v>17816.681</v>
      </c>
      <c r="D19" s="37">
        <v>313043.34928209701</v>
      </c>
      <c r="E19" s="37">
        <v>288538.46761097899</v>
      </c>
      <c r="F19" s="37">
        <v>24458.153633064601</v>
      </c>
      <c r="G19" s="37">
        <v>288538.46761097899</v>
      </c>
      <c r="H19" s="37">
        <v>7.8141909442512994E-2</v>
      </c>
    </row>
    <row r="20" spans="1:8">
      <c r="A20" s="37">
        <v>19</v>
      </c>
      <c r="B20" s="37">
        <v>33</v>
      </c>
      <c r="C20" s="37">
        <v>47916.135000000002</v>
      </c>
      <c r="D20" s="37">
        <v>587807.25136621995</v>
      </c>
      <c r="E20" s="37">
        <v>477479.09643437399</v>
      </c>
      <c r="F20" s="37">
        <v>110187.252778454</v>
      </c>
      <c r="G20" s="37">
        <v>477479.09643437399</v>
      </c>
      <c r="H20" s="37">
        <v>0.18749968060286101</v>
      </c>
    </row>
    <row r="21" spans="1:8">
      <c r="A21" s="37">
        <v>20</v>
      </c>
      <c r="B21" s="37">
        <v>34</v>
      </c>
      <c r="C21" s="37">
        <v>43540.809000000001</v>
      </c>
      <c r="D21" s="37">
        <v>242923.46728673301</v>
      </c>
      <c r="E21" s="37">
        <v>180624.89566025199</v>
      </c>
      <c r="F21" s="37">
        <v>62213.297951267697</v>
      </c>
      <c r="G21" s="37">
        <v>180624.89566025199</v>
      </c>
      <c r="H21" s="37">
        <v>0.25619239307468</v>
      </c>
    </row>
    <row r="22" spans="1:8">
      <c r="A22" s="37">
        <v>21</v>
      </c>
      <c r="B22" s="37">
        <v>35</v>
      </c>
      <c r="C22" s="37">
        <v>30796.453000000001</v>
      </c>
      <c r="D22" s="37">
        <v>977704.15037079598</v>
      </c>
      <c r="E22" s="37">
        <v>930857.38336725696</v>
      </c>
      <c r="F22" s="37">
        <v>46586.332803539801</v>
      </c>
      <c r="G22" s="37">
        <v>930857.38336725696</v>
      </c>
      <c r="H22" s="37">
        <v>4.7661396797398198E-2</v>
      </c>
    </row>
    <row r="23" spans="1:8">
      <c r="A23" s="37">
        <v>22</v>
      </c>
      <c r="B23" s="37">
        <v>36</v>
      </c>
      <c r="C23" s="37">
        <v>170235.7</v>
      </c>
      <c r="D23" s="37">
        <v>747879.82854424801</v>
      </c>
      <c r="E23" s="37">
        <v>625156.52482971002</v>
      </c>
      <c r="F23" s="37">
        <v>122089.688614538</v>
      </c>
      <c r="G23" s="37">
        <v>625156.52482971002</v>
      </c>
      <c r="H23" s="37">
        <v>0.16338615896331601</v>
      </c>
    </row>
    <row r="24" spans="1:8">
      <c r="A24" s="37">
        <v>23</v>
      </c>
      <c r="B24" s="37">
        <v>37</v>
      </c>
      <c r="C24" s="37">
        <v>175093.04699999999</v>
      </c>
      <c r="D24" s="37">
        <v>1201133.7532654901</v>
      </c>
      <c r="E24" s="37">
        <v>1038695.91306466</v>
      </c>
      <c r="F24" s="37">
        <v>162204.00064330801</v>
      </c>
      <c r="G24" s="37">
        <v>1038695.91306466</v>
      </c>
      <c r="H24" s="37">
        <v>0.135068708717346</v>
      </c>
    </row>
    <row r="25" spans="1:8">
      <c r="A25" s="37">
        <v>24</v>
      </c>
      <c r="B25" s="37">
        <v>38</v>
      </c>
      <c r="C25" s="37">
        <v>154834.96400000001</v>
      </c>
      <c r="D25" s="37">
        <v>769792.01159646001</v>
      </c>
      <c r="E25" s="37">
        <v>725059.48142477905</v>
      </c>
      <c r="F25" s="37">
        <v>34831.8196230088</v>
      </c>
      <c r="G25" s="37">
        <v>725059.48142477905</v>
      </c>
      <c r="H25" s="37">
        <v>4.5837897571640099E-2</v>
      </c>
    </row>
    <row r="26" spans="1:8">
      <c r="A26" s="37">
        <v>25</v>
      </c>
      <c r="B26" s="37">
        <v>39</v>
      </c>
      <c r="C26" s="37">
        <v>59399.396000000001</v>
      </c>
      <c r="D26" s="37">
        <v>112518.936503971</v>
      </c>
      <c r="E26" s="37">
        <v>87004.298108252697</v>
      </c>
      <c r="F26" s="37">
        <v>25514.245404265301</v>
      </c>
      <c r="G26" s="37">
        <v>87004.298108252697</v>
      </c>
      <c r="H26" s="37">
        <v>0.226755916027537</v>
      </c>
    </row>
    <row r="27" spans="1:8">
      <c r="A27" s="37">
        <v>26</v>
      </c>
      <c r="B27" s="37">
        <v>42</v>
      </c>
      <c r="C27" s="37">
        <v>9322.2119999999995</v>
      </c>
      <c r="D27" s="37">
        <v>185199.50829999999</v>
      </c>
      <c r="E27" s="37">
        <v>160096.72709999999</v>
      </c>
      <c r="F27" s="37">
        <v>25056.8056</v>
      </c>
      <c r="G27" s="37">
        <v>160096.72709999999</v>
      </c>
      <c r="H27" s="37">
        <v>0.13532988128613799</v>
      </c>
    </row>
    <row r="28" spans="1:8">
      <c r="A28" s="37">
        <v>27</v>
      </c>
      <c r="B28" s="37">
        <v>75</v>
      </c>
      <c r="C28" s="37">
        <v>62</v>
      </c>
      <c r="D28" s="37">
        <v>40394.871794871797</v>
      </c>
      <c r="E28" s="37">
        <v>38151.790598290601</v>
      </c>
      <c r="F28" s="37">
        <v>2243.0811965811999</v>
      </c>
      <c r="G28" s="37">
        <v>38151.790598290601</v>
      </c>
      <c r="H28" s="37">
        <v>5.5528860395243497E-2</v>
      </c>
    </row>
    <row r="29" spans="1:8">
      <c r="A29" s="37">
        <v>28</v>
      </c>
      <c r="B29" s="37">
        <v>76</v>
      </c>
      <c r="C29" s="37">
        <v>1385</v>
      </c>
      <c r="D29" s="37">
        <v>253430.957023077</v>
      </c>
      <c r="E29" s="37">
        <v>242701.41829487201</v>
      </c>
      <c r="F29" s="37">
        <v>10644.068642734999</v>
      </c>
      <c r="G29" s="37">
        <v>242701.41829487201</v>
      </c>
      <c r="H29" s="37">
        <v>4.2014044818396303E-2</v>
      </c>
    </row>
    <row r="30" spans="1:8">
      <c r="A30" s="37">
        <v>29</v>
      </c>
      <c r="B30" s="37">
        <v>99</v>
      </c>
      <c r="C30" s="37">
        <v>12</v>
      </c>
      <c r="D30" s="37">
        <v>5036.8391195824797</v>
      </c>
      <c r="E30" s="37">
        <v>4725.1482489978098</v>
      </c>
      <c r="F30" s="37">
        <v>311.69087058467602</v>
      </c>
      <c r="G30" s="37">
        <v>4725.1482489978098</v>
      </c>
      <c r="H30" s="37">
        <v>6.18822366934191E-2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64</v>
      </c>
      <c r="D34" s="34">
        <v>102312.86</v>
      </c>
      <c r="E34" s="34">
        <v>100539.98</v>
      </c>
      <c r="F34" s="30"/>
      <c r="G34" s="30"/>
      <c r="H34" s="30"/>
    </row>
    <row r="35" spans="1:8">
      <c r="A35" s="30"/>
      <c r="B35" s="33">
        <v>71</v>
      </c>
      <c r="C35" s="34">
        <v>63</v>
      </c>
      <c r="D35" s="34">
        <v>132371.9</v>
      </c>
      <c r="E35" s="34">
        <v>145802.89000000001</v>
      </c>
      <c r="F35" s="30"/>
      <c r="G35" s="30"/>
      <c r="H35" s="30"/>
    </row>
    <row r="36" spans="1:8">
      <c r="A36" s="30"/>
      <c r="B36" s="33">
        <v>72</v>
      </c>
      <c r="C36" s="34">
        <v>46</v>
      </c>
      <c r="D36" s="34">
        <v>126266.65</v>
      </c>
      <c r="E36" s="34">
        <v>124911.96</v>
      </c>
      <c r="F36" s="30"/>
      <c r="G36" s="30"/>
      <c r="H36" s="30"/>
    </row>
    <row r="37" spans="1:8">
      <c r="A37" s="30"/>
      <c r="B37" s="33">
        <v>73</v>
      </c>
      <c r="C37" s="34">
        <v>69</v>
      </c>
      <c r="D37" s="34">
        <v>120861.65</v>
      </c>
      <c r="E37" s="34">
        <v>157458.25</v>
      </c>
      <c r="F37" s="30"/>
      <c r="G37" s="30"/>
      <c r="H37" s="30"/>
    </row>
    <row r="38" spans="1:8">
      <c r="A38" s="30"/>
      <c r="B38" s="33">
        <v>74</v>
      </c>
      <c r="C38" s="34">
        <v>178</v>
      </c>
      <c r="D38" s="34">
        <v>3.24</v>
      </c>
      <c r="E38" s="34">
        <v>10620.3</v>
      </c>
      <c r="F38" s="30"/>
      <c r="G38" s="30"/>
      <c r="H38" s="30"/>
    </row>
    <row r="39" spans="1:8">
      <c r="A39" s="30"/>
      <c r="B39" s="33">
        <v>77</v>
      </c>
      <c r="C39" s="34">
        <v>45</v>
      </c>
      <c r="D39" s="34">
        <v>68047.92</v>
      </c>
      <c r="E39" s="34">
        <v>85375.79</v>
      </c>
      <c r="F39" s="34"/>
      <c r="G39" s="30"/>
      <c r="H39" s="30"/>
    </row>
    <row r="40" spans="1:8">
      <c r="A40" s="30"/>
      <c r="B40" s="33">
        <v>78</v>
      </c>
      <c r="C40" s="34">
        <v>32</v>
      </c>
      <c r="D40" s="34">
        <v>34451.300000000003</v>
      </c>
      <c r="E40" s="34">
        <v>29939.1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2016-08-17T00:51:14Z</dcterms:modified>
</cp:coreProperties>
</file>