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<sst xmlns="http://schemas.openxmlformats.org/spreadsheetml/2006/main" count="121" uniqueCount="80">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</sst>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849" Type="http://schemas.openxmlformats.org/officeDocument/2006/relationships/hyperlink" Target="cid:95ec070b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18189364.722200003</v>
      </c>
      <c r="F3" s="25">
        <f>RA!I7</f>
        <v>1609310.7805000001</v>
      </c>
      <c r="G3" s="16">
        <f>SUM(G4:G42)</f>
        <v>16580053.941699998</v>
      </c>
      <c r="H3" s="27">
        <f>RA!J7</f>
        <v>8.8475370364960906</v>
      </c>
      <c r="I3" s="20">
        <f>SUM(I4:I42)</f>
        <v>18189370.45006394</v>
      </c>
      <c r="J3" s="21">
        <f>SUM(J4:J42)</f>
        <v>16580053.904186787</v>
      </c>
      <c r="K3" s="22">
        <f>E3-I3</f>
        <v>-5.7278639376163483</v>
      </c>
      <c r="L3" s="22">
        <f>G3-J3</f>
        <v>3.7513211369514465E-2</v>
      </c>
    </row>
    <row r="4" spans="1:13">
      <c r="A4" s="68">
        <f>RA!A8</f>
        <v>42600</v>
      </c>
      <c r="B4" s="12">
        <v>12</v>
      </c>
      <c r="C4" s="66" t="s">
        <v>6</v>
      </c>
      <c r="D4" s="66"/>
      <c r="E4" s="15">
        <f>VLOOKUP(C4,RA!B8:D35,3,0)</f>
        <v>636227.66079999995</v>
      </c>
      <c r="F4" s="25">
        <f>VLOOKUP(C4,RA!B8:I38,8,0)</f>
        <v>139977.87330000001</v>
      </c>
      <c r="G4" s="16">
        <f t="shared" ref="G4:G42" si="0">E4-F4</f>
        <v>496249.78749999998</v>
      </c>
      <c r="H4" s="27">
        <f>RA!J8</f>
        <v>22.001224078184599</v>
      </c>
      <c r="I4" s="20">
        <f>VLOOKUP(B4,RMS!B:D,3,FALSE)</f>
        <v>636228.40078632499</v>
      </c>
      <c r="J4" s="21">
        <f>VLOOKUP(B4,RMS!B:E,4,FALSE)</f>
        <v>496249.79702136799</v>
      </c>
      <c r="K4" s="22">
        <f t="shared" ref="K4:K42" si="1">E4-I4</f>
        <v>-0.73998632503207773</v>
      </c>
      <c r="L4" s="22">
        <f t="shared" ref="L4:L42" si="2">G4-J4</f>
        <v>-9.521368017885834E-3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128998.3414</v>
      </c>
      <c r="F5" s="25">
        <f>VLOOKUP(C5,RA!B9:I39,8,0)</f>
        <v>26785.808300000001</v>
      </c>
      <c r="G5" s="16">
        <f t="shared" si="0"/>
        <v>102212.5331</v>
      </c>
      <c r="H5" s="27">
        <f>RA!J9</f>
        <v>20.764459456840701</v>
      </c>
      <c r="I5" s="20">
        <f>VLOOKUP(B5,RMS!B:D,3,FALSE)</f>
        <v>128998.49408547</v>
      </c>
      <c r="J5" s="21">
        <f>VLOOKUP(B5,RMS!B:E,4,FALSE)</f>
        <v>102212.560009402</v>
      </c>
      <c r="K5" s="22">
        <f t="shared" si="1"/>
        <v>-0.15268546999141108</v>
      </c>
      <c r="L5" s="22">
        <f t="shared" si="2"/>
        <v>-2.6909402004093863E-2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146289.0454</v>
      </c>
      <c r="F6" s="25">
        <f>VLOOKUP(C6,RA!B10:I40,8,0)</f>
        <v>38074.771099999998</v>
      </c>
      <c r="G6" s="16">
        <f t="shared" si="0"/>
        <v>108214.2743</v>
      </c>
      <c r="H6" s="27">
        <f>RA!J10</f>
        <v>26.027082886412799</v>
      </c>
      <c r="I6" s="20">
        <f>VLOOKUP(B6,RMS!B:D,3,FALSE)</f>
        <v>146291.384358437</v>
      </c>
      <c r="J6" s="21">
        <f>VLOOKUP(B6,RMS!B:E,4,FALSE)</f>
        <v>108214.273011217</v>
      </c>
      <c r="K6" s="22">
        <f>E6-I6</f>
        <v>-2.3389584370015655</v>
      </c>
      <c r="L6" s="22">
        <f t="shared" si="2"/>
        <v>1.2887830089312047E-3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43295.253799999999</v>
      </c>
      <c r="F7" s="25">
        <f>VLOOKUP(C7,RA!B11:I41,8,0)</f>
        <v>7836.4449000000004</v>
      </c>
      <c r="G7" s="16">
        <f t="shared" si="0"/>
        <v>35458.808899999996</v>
      </c>
      <c r="H7" s="27">
        <f>RA!J11</f>
        <v>18.100009151580501</v>
      </c>
      <c r="I7" s="20">
        <f>VLOOKUP(B7,RMS!B:D,3,FALSE)</f>
        <v>43295.298478632503</v>
      </c>
      <c r="J7" s="21">
        <f>VLOOKUP(B7,RMS!B:E,4,FALSE)</f>
        <v>35458.8084863248</v>
      </c>
      <c r="K7" s="22">
        <f t="shared" si="1"/>
        <v>-4.467863250465598E-2</v>
      </c>
      <c r="L7" s="22">
        <f t="shared" si="2"/>
        <v>4.136751958867535E-4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146281.11470000001</v>
      </c>
      <c r="F8" s="25">
        <f>VLOOKUP(C8,RA!B12:I42,8,0)</f>
        <v>16160.8087</v>
      </c>
      <c r="G8" s="16">
        <f t="shared" si="0"/>
        <v>130120.30600000001</v>
      </c>
      <c r="H8" s="27">
        <f>RA!J12</f>
        <v>11.0477751917213</v>
      </c>
      <c r="I8" s="20">
        <f>VLOOKUP(B8,RMS!B:D,3,FALSE)</f>
        <v>146281.121455555</v>
      </c>
      <c r="J8" s="21">
        <f>VLOOKUP(B8,RMS!B:E,4,FALSE)</f>
        <v>130120.308034188</v>
      </c>
      <c r="K8" s="22">
        <f t="shared" si="1"/>
        <v>-6.7555549903772771E-3</v>
      </c>
      <c r="L8" s="22">
        <f t="shared" si="2"/>
        <v>-2.0341879862826318E-3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283750.51610000001</v>
      </c>
      <c r="F9" s="25">
        <f>VLOOKUP(C9,RA!B13:I43,8,0)</f>
        <v>59801.569000000003</v>
      </c>
      <c r="G9" s="16">
        <f t="shared" si="0"/>
        <v>223948.94709999999</v>
      </c>
      <c r="H9" s="27">
        <f>RA!J13</f>
        <v>21.075404486286299</v>
      </c>
      <c r="I9" s="20">
        <f>VLOOKUP(B9,RMS!B:D,3,FALSE)</f>
        <v>283750.91085213702</v>
      </c>
      <c r="J9" s="21">
        <f>VLOOKUP(B9,RMS!B:E,4,FALSE)</f>
        <v>223948.944451282</v>
      </c>
      <c r="K9" s="22">
        <f t="shared" si="1"/>
        <v>-0.39475213701371104</v>
      </c>
      <c r="L9" s="22">
        <f t="shared" si="2"/>
        <v>2.648717985721305E-3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97584.955300000001</v>
      </c>
      <c r="F10" s="25">
        <f>VLOOKUP(C10,RA!B14:I43,8,0)</f>
        <v>13859.022300000001</v>
      </c>
      <c r="G10" s="16">
        <f t="shared" si="0"/>
        <v>83725.933000000005</v>
      </c>
      <c r="H10" s="27">
        <f>RA!J14</f>
        <v>14.202007120251301</v>
      </c>
      <c r="I10" s="20">
        <f>VLOOKUP(B10,RMS!B:D,3,FALSE)</f>
        <v>97584.968766666701</v>
      </c>
      <c r="J10" s="21">
        <f>VLOOKUP(B10,RMS!B:E,4,FALSE)</f>
        <v>83725.929018803407</v>
      </c>
      <c r="K10" s="22">
        <f t="shared" si="1"/>
        <v>-1.346666669996921E-2</v>
      </c>
      <c r="L10" s="22">
        <f t="shared" si="2"/>
        <v>3.9811965980334207E-3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114471.772</v>
      </c>
      <c r="F11" s="25">
        <f>VLOOKUP(C11,RA!B15:I44,8,0)</f>
        <v>-320.38080000000002</v>
      </c>
      <c r="G11" s="16">
        <f t="shared" si="0"/>
        <v>114792.1528</v>
      </c>
      <c r="H11" s="27">
        <f>RA!J15</f>
        <v>-0.27987755793629199</v>
      </c>
      <c r="I11" s="20">
        <f>VLOOKUP(B11,RMS!B:D,3,FALSE)</f>
        <v>114471.822487179</v>
      </c>
      <c r="J11" s="21">
        <f>VLOOKUP(B11,RMS!B:E,4,FALSE)</f>
        <v>114792.152461538</v>
      </c>
      <c r="K11" s="22">
        <f t="shared" si="1"/>
        <v>-5.0487179003539495E-2</v>
      </c>
      <c r="L11" s="22">
        <f t="shared" si="2"/>
        <v>3.3846199221443385E-4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1057973.9145</v>
      </c>
      <c r="F12" s="25">
        <f>VLOOKUP(C12,RA!B16:I45,8,0)</f>
        <v>26397.872200000002</v>
      </c>
      <c r="G12" s="16">
        <f t="shared" si="0"/>
        <v>1031576.0423</v>
      </c>
      <c r="H12" s="27">
        <f>RA!J16</f>
        <v>2.49513450551148</v>
      </c>
      <c r="I12" s="20">
        <f>VLOOKUP(B12,RMS!B:D,3,FALSE)</f>
        <v>1057972.8032236299</v>
      </c>
      <c r="J12" s="21">
        <f>VLOOKUP(B12,RMS!B:E,4,FALSE)</f>
        <v>1031576.04256667</v>
      </c>
      <c r="K12" s="22">
        <f t="shared" si="1"/>
        <v>1.1112763700075448</v>
      </c>
      <c r="L12" s="22">
        <f t="shared" si="2"/>
        <v>-2.6667001657187939E-4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581115.78119999997</v>
      </c>
      <c r="F13" s="25">
        <f>VLOOKUP(C13,RA!B17:I46,8,0)</f>
        <v>83027.743799999997</v>
      </c>
      <c r="G13" s="16">
        <f t="shared" si="0"/>
        <v>498088.03739999997</v>
      </c>
      <c r="H13" s="27">
        <f>RA!J17</f>
        <v>14.287642236896099</v>
      </c>
      <c r="I13" s="20">
        <f>VLOOKUP(B13,RMS!B:D,3,FALSE)</f>
        <v>581115.76805042697</v>
      </c>
      <c r="J13" s="21">
        <f>VLOOKUP(B13,RMS!B:E,4,FALSE)</f>
        <v>498088.04261794902</v>
      </c>
      <c r="K13" s="22">
        <f t="shared" si="1"/>
        <v>1.3149573002010584E-2</v>
      </c>
      <c r="L13" s="22">
        <f t="shared" si="2"/>
        <v>-5.2179490448907018E-3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1728323.5578000001</v>
      </c>
      <c r="F14" s="25">
        <f>VLOOKUP(C14,RA!B18:I47,8,0)</f>
        <v>244883.15530000001</v>
      </c>
      <c r="G14" s="16">
        <f t="shared" si="0"/>
        <v>1483440.4025000001</v>
      </c>
      <c r="H14" s="27">
        <f>RA!J18</f>
        <v>14.168825865668</v>
      </c>
      <c r="I14" s="20">
        <f>VLOOKUP(B14,RMS!B:D,3,FALSE)</f>
        <v>1728323.2515273499</v>
      </c>
      <c r="J14" s="21">
        <f>VLOOKUP(B14,RMS!B:E,4,FALSE)</f>
        <v>1483440.3808726501</v>
      </c>
      <c r="K14" s="22">
        <f t="shared" si="1"/>
        <v>0.30627265013754368</v>
      </c>
      <c r="L14" s="22">
        <f t="shared" si="2"/>
        <v>2.1627350011840463E-2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416599.95809999999</v>
      </c>
      <c r="F15" s="25">
        <f>VLOOKUP(C15,RA!B19:I48,8,0)</f>
        <v>31470.342799999999</v>
      </c>
      <c r="G15" s="16">
        <f t="shared" si="0"/>
        <v>385129.6153</v>
      </c>
      <c r="H15" s="27">
        <f>RA!J19</f>
        <v>7.5540916863092704</v>
      </c>
      <c r="I15" s="20">
        <f>VLOOKUP(B15,RMS!B:D,3,FALSE)</f>
        <v>416599.94517777802</v>
      </c>
      <c r="J15" s="21">
        <f>VLOOKUP(B15,RMS!B:E,4,FALSE)</f>
        <v>385129.61431367497</v>
      </c>
      <c r="K15" s="22">
        <f t="shared" si="1"/>
        <v>1.2922221969347447E-2</v>
      </c>
      <c r="L15" s="22">
        <f t="shared" si="2"/>
        <v>9.8632503068074584E-4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1167513.7152</v>
      </c>
      <c r="F16" s="25">
        <f>VLOOKUP(C16,RA!B20:I49,8,0)</f>
        <v>15099.203799999999</v>
      </c>
      <c r="G16" s="16">
        <f t="shared" si="0"/>
        <v>1152414.5114</v>
      </c>
      <c r="H16" s="27">
        <f>RA!J20</f>
        <v>1.2932784945839799</v>
      </c>
      <c r="I16" s="20">
        <f>VLOOKUP(B16,RMS!B:D,3,FALSE)</f>
        <v>1167513.82831174</v>
      </c>
      <c r="J16" s="21">
        <f>VLOOKUP(B16,RMS!B:E,4,FALSE)</f>
        <v>1152414.5114</v>
      </c>
      <c r="K16" s="22">
        <f t="shared" si="1"/>
        <v>-0.11311173997819424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374988.52120000002</v>
      </c>
      <c r="F17" s="25">
        <f>VLOOKUP(C17,RA!B21:I50,8,0)</f>
        <v>43330.287400000001</v>
      </c>
      <c r="G17" s="16">
        <f t="shared" si="0"/>
        <v>331658.23380000005</v>
      </c>
      <c r="H17" s="27">
        <f>RA!J21</f>
        <v>11.555097009726801</v>
      </c>
      <c r="I17" s="20">
        <f>VLOOKUP(B17,RMS!B:D,3,FALSE)</f>
        <v>374987.67815260601</v>
      </c>
      <c r="J17" s="21">
        <f>VLOOKUP(B17,RMS!B:E,4,FALSE)</f>
        <v>331658.23349911498</v>
      </c>
      <c r="K17" s="22">
        <f t="shared" si="1"/>
        <v>0.84304739400977269</v>
      </c>
      <c r="L17" s="22">
        <f t="shared" si="2"/>
        <v>3.0088506173342466E-4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1487873.2429</v>
      </c>
      <c r="F18" s="25">
        <f>VLOOKUP(C18,RA!B22:I51,8,0)</f>
        <v>94719.892800000001</v>
      </c>
      <c r="G18" s="16">
        <f t="shared" si="0"/>
        <v>1393153.3500999999</v>
      </c>
      <c r="H18" s="27">
        <f>RA!J22</f>
        <v>6.3661264998208003</v>
      </c>
      <c r="I18" s="20">
        <f>VLOOKUP(B18,RMS!B:D,3,FALSE)</f>
        <v>1487874.7461301</v>
      </c>
      <c r="J18" s="21">
        <f>VLOOKUP(B18,RMS!B:E,4,FALSE)</f>
        <v>1393153.3499306799</v>
      </c>
      <c r="K18" s="22">
        <f t="shared" si="1"/>
        <v>-1.5032301000319421</v>
      </c>
      <c r="L18" s="22">
        <f t="shared" si="2"/>
        <v>1.6932003200054169E-4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2693893.3939</v>
      </c>
      <c r="F19" s="25">
        <f>VLOOKUP(C19,RA!B23:I52,8,0)</f>
        <v>142136.38130000001</v>
      </c>
      <c r="G19" s="16">
        <f t="shared" si="0"/>
        <v>2551757.0126</v>
      </c>
      <c r="H19" s="27">
        <f>RA!J23</f>
        <v>5.2762437304256702</v>
      </c>
      <c r="I19" s="20">
        <f>VLOOKUP(B19,RMS!B:D,3,FALSE)</f>
        <v>2693895.5260418798</v>
      </c>
      <c r="J19" s="21">
        <f>VLOOKUP(B19,RMS!B:E,4,FALSE)</f>
        <v>2551757.04684103</v>
      </c>
      <c r="K19" s="22">
        <f t="shared" si="1"/>
        <v>-2.1321418797597289</v>
      </c>
      <c r="L19" s="22">
        <f t="shared" si="2"/>
        <v>-3.4241029992699623E-2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276179.65629999997</v>
      </c>
      <c r="F20" s="25">
        <f>VLOOKUP(C20,RA!B24:I53,8,0)</f>
        <v>45860.996099999997</v>
      </c>
      <c r="G20" s="16">
        <f t="shared" si="0"/>
        <v>230318.66019999998</v>
      </c>
      <c r="H20" s="27">
        <f>RA!J24</f>
        <v>16.605493943472599</v>
      </c>
      <c r="I20" s="20">
        <f>VLOOKUP(B20,RMS!B:D,3,FALSE)</f>
        <v>276179.70890304103</v>
      </c>
      <c r="J20" s="21">
        <f>VLOOKUP(B20,RMS!B:E,4,FALSE)</f>
        <v>230318.65954352799</v>
      </c>
      <c r="K20" s="22">
        <f t="shared" si="1"/>
        <v>-5.2603041054680943E-2</v>
      </c>
      <c r="L20" s="22">
        <f t="shared" si="2"/>
        <v>6.5647199517115951E-4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292962.13540000003</v>
      </c>
      <c r="F21" s="25">
        <f>VLOOKUP(C21,RA!B25:I54,8,0)</f>
        <v>18902.3547</v>
      </c>
      <c r="G21" s="16">
        <f t="shared" si="0"/>
        <v>274059.7807</v>
      </c>
      <c r="H21" s="27">
        <f>RA!J25</f>
        <v>6.4521494131627</v>
      </c>
      <c r="I21" s="20">
        <f>VLOOKUP(B21,RMS!B:D,3,FALSE)</f>
        <v>292962.10087774001</v>
      </c>
      <c r="J21" s="21">
        <f>VLOOKUP(B21,RMS!B:E,4,FALSE)</f>
        <v>274059.77065643598</v>
      </c>
      <c r="K21" s="22">
        <f t="shared" si="1"/>
        <v>3.4522260015364736E-2</v>
      </c>
      <c r="L21" s="22">
        <f t="shared" si="2"/>
        <v>1.0043564019724727E-2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607768.51020000002</v>
      </c>
      <c r="F22" s="25">
        <f>VLOOKUP(C22,RA!B26:I55,8,0)</f>
        <v>125094.31969999999</v>
      </c>
      <c r="G22" s="16">
        <f t="shared" si="0"/>
        <v>482674.19050000003</v>
      </c>
      <c r="H22" s="27">
        <f>RA!J26</f>
        <v>20.582560234789899</v>
      </c>
      <c r="I22" s="20">
        <f>VLOOKUP(B22,RMS!B:D,3,FALSE)</f>
        <v>607768.42347705201</v>
      </c>
      <c r="J22" s="21">
        <f>VLOOKUP(B22,RMS!B:E,4,FALSE)</f>
        <v>482674.17999401299</v>
      </c>
      <c r="K22" s="22">
        <f t="shared" si="1"/>
        <v>8.6722948006354272E-2</v>
      </c>
      <c r="L22" s="22">
        <f t="shared" si="2"/>
        <v>1.0505987040232867E-2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241610.05480000001</v>
      </c>
      <c r="F23" s="25">
        <f>VLOOKUP(C23,RA!B27:I56,8,0)</f>
        <v>64536.122799999997</v>
      </c>
      <c r="G23" s="16">
        <f t="shared" si="0"/>
        <v>177073.93200000003</v>
      </c>
      <c r="H23" s="27">
        <f>RA!J27</f>
        <v>26.710859717084901</v>
      </c>
      <c r="I23" s="20">
        <f>VLOOKUP(B23,RMS!B:D,3,FALSE)</f>
        <v>241609.86975141801</v>
      </c>
      <c r="J23" s="21">
        <f>VLOOKUP(B23,RMS!B:E,4,FALSE)</f>
        <v>177073.92433348301</v>
      </c>
      <c r="K23" s="22">
        <f t="shared" si="1"/>
        <v>0.18504858200321905</v>
      </c>
      <c r="L23" s="22">
        <f t="shared" si="2"/>
        <v>7.6665170199703425E-3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977973.59310000006</v>
      </c>
      <c r="F24" s="25">
        <f>VLOOKUP(C24,RA!B28:I57,8,0)</f>
        <v>40255.281600000002</v>
      </c>
      <c r="G24" s="16">
        <f t="shared" si="0"/>
        <v>937718.31150000007</v>
      </c>
      <c r="H24" s="27">
        <f>RA!J28</f>
        <v>4.1161931041919102</v>
      </c>
      <c r="I24" s="20">
        <f>VLOOKUP(B24,RMS!B:D,3,FALSE)</f>
        <v>977973.79905309703</v>
      </c>
      <c r="J24" s="21">
        <f>VLOOKUP(B24,RMS!B:E,4,FALSE)</f>
        <v>937718.30714601802</v>
      </c>
      <c r="K24" s="22">
        <f t="shared" si="1"/>
        <v>-0.20595309697091579</v>
      </c>
      <c r="L24" s="22">
        <f t="shared" si="2"/>
        <v>4.3539820471778512E-3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755946.43709999998</v>
      </c>
      <c r="F25" s="25">
        <f>VLOOKUP(C25,RA!B29:I58,8,0)</f>
        <v>125598.72629999999</v>
      </c>
      <c r="G25" s="16">
        <f t="shared" si="0"/>
        <v>630347.7108</v>
      </c>
      <c r="H25" s="27">
        <f>RA!J29</f>
        <v>16.614765297635099</v>
      </c>
      <c r="I25" s="20">
        <f>VLOOKUP(B25,RMS!B:D,3,FALSE)</f>
        <v>755947.14065309695</v>
      </c>
      <c r="J25" s="21">
        <f>VLOOKUP(B25,RMS!B:E,4,FALSE)</f>
        <v>630347.68098132603</v>
      </c>
      <c r="K25" s="22">
        <f t="shared" si="1"/>
        <v>-0.70355309697333723</v>
      </c>
      <c r="L25" s="22">
        <f t="shared" si="2"/>
        <v>2.9818673967383802E-2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1675366.3995000001</v>
      </c>
      <c r="F26" s="25">
        <f>VLOOKUP(C26,RA!B30:I59,8,0)</f>
        <v>146241.8309</v>
      </c>
      <c r="G26" s="16">
        <f t="shared" si="0"/>
        <v>1529124.5686000001</v>
      </c>
      <c r="H26" s="27">
        <f>RA!J30</f>
        <v>8.7289461543245004</v>
      </c>
      <c r="I26" s="20">
        <f>VLOOKUP(B26,RMS!B:D,3,FALSE)</f>
        <v>1675366.46197257</v>
      </c>
      <c r="J26" s="21">
        <f>VLOOKUP(B26,RMS!B:E,4,FALSE)</f>
        <v>1529124.5561032</v>
      </c>
      <c r="K26" s="22">
        <f t="shared" si="1"/>
        <v>-6.2472569989040494E-2</v>
      </c>
      <c r="L26" s="22">
        <f t="shared" si="2"/>
        <v>1.2496800161898136E-2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795245.76359999995</v>
      </c>
      <c r="F27" s="25">
        <f>VLOOKUP(C27,RA!B31:I60,8,0)</f>
        <v>42721.282299999999</v>
      </c>
      <c r="G27" s="16">
        <f t="shared" si="0"/>
        <v>752524.48129999998</v>
      </c>
      <c r="H27" s="27">
        <f>RA!J31</f>
        <v>5.3720854929933797</v>
      </c>
      <c r="I27" s="20">
        <f>VLOOKUP(B27,RMS!B:D,3,FALSE)</f>
        <v>795245.64186637197</v>
      </c>
      <c r="J27" s="21">
        <f>VLOOKUP(B27,RMS!B:E,4,FALSE)</f>
        <v>752524.46037610597</v>
      </c>
      <c r="K27" s="22">
        <f t="shared" si="1"/>
        <v>0.12173362798057497</v>
      </c>
      <c r="L27" s="22">
        <f t="shared" si="2"/>
        <v>2.0923894015140831E-2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115734.0809</v>
      </c>
      <c r="F28" s="25">
        <f>VLOOKUP(C28,RA!B32:I61,8,0)</f>
        <v>26710.705399999999</v>
      </c>
      <c r="G28" s="16">
        <f t="shared" si="0"/>
        <v>89023.375499999995</v>
      </c>
      <c r="H28" s="27">
        <f>RA!J32</f>
        <v>23.079377476613299</v>
      </c>
      <c r="I28" s="20">
        <f>VLOOKUP(B28,RMS!B:D,3,FALSE)</f>
        <v>115734.014823871</v>
      </c>
      <c r="J28" s="21">
        <f>VLOOKUP(B28,RMS!B:E,4,FALSE)</f>
        <v>89023.396278220505</v>
      </c>
      <c r="K28" s="22">
        <f t="shared" si="1"/>
        <v>6.6076129005523399E-2</v>
      </c>
      <c r="L28" s="22">
        <f t="shared" si="2"/>
        <v>-2.0778220510692336E-2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184115.24900000001</v>
      </c>
      <c r="F30" s="25">
        <f>VLOOKUP(C30,RA!B34:I64,8,0)</f>
        <v>24054.913400000001</v>
      </c>
      <c r="G30" s="16">
        <f t="shared" si="0"/>
        <v>160060.33560000002</v>
      </c>
      <c r="H30" s="27">
        <f>RA!J34</f>
        <v>0</v>
      </c>
      <c r="I30" s="20">
        <f>VLOOKUP(B30,RMS!B:D,3,FALSE)</f>
        <v>184115.2481</v>
      </c>
      <c r="J30" s="21">
        <f>VLOOKUP(B30,RMS!B:E,4,FALSE)</f>
        <v>160060.3321</v>
      </c>
      <c r="K30" s="22">
        <f t="shared" si="1"/>
        <v>9.0000001364387572E-4</v>
      </c>
      <c r="L30" s="22">
        <f t="shared" si="2"/>
        <v>3.5000000207219273E-3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13.0651391075163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88755.57</v>
      </c>
      <c r="F32" s="25">
        <f>VLOOKUP(C32,RA!B34:I65,8,0)</f>
        <v>4971.38</v>
      </c>
      <c r="G32" s="16">
        <f t="shared" si="0"/>
        <v>83784.19</v>
      </c>
      <c r="H32" s="27">
        <f>RA!J34</f>
        <v>0</v>
      </c>
      <c r="I32" s="20">
        <f>VLOOKUP(B32,RMS!B:D,3,FALSE)</f>
        <v>88755.57</v>
      </c>
      <c r="J32" s="21">
        <f>VLOOKUP(B32,RMS!B:E,4,FALSE)</f>
        <v>83784.19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131388.07</v>
      </c>
      <c r="F33" s="25">
        <f>VLOOKUP(C33,RA!B34:I65,8,0)</f>
        <v>-12170.95</v>
      </c>
      <c r="G33" s="16">
        <f t="shared" si="0"/>
        <v>143559.02000000002</v>
      </c>
      <c r="H33" s="27">
        <f>RA!J34</f>
        <v>0</v>
      </c>
      <c r="I33" s="20">
        <f>VLOOKUP(B33,RMS!B:D,3,FALSE)</f>
        <v>131388.07</v>
      </c>
      <c r="J33" s="21">
        <f>VLOOKUP(B33,RMS!B:E,4,FALSE)</f>
        <v>143559.01999999999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343848.59</v>
      </c>
      <c r="F34" s="25">
        <f>VLOOKUP(C34,RA!B34:I66,8,0)</f>
        <v>1012.59</v>
      </c>
      <c r="G34" s="16">
        <f t="shared" si="0"/>
        <v>342836</v>
      </c>
      <c r="H34" s="27">
        <f>RA!J35</f>
        <v>13.0651391075163</v>
      </c>
      <c r="I34" s="20">
        <f>VLOOKUP(B34,RMS!B:D,3,FALSE)</f>
        <v>343848.59</v>
      </c>
      <c r="J34" s="21">
        <f>VLOOKUP(B34,RMS!B:E,4,FALSE)</f>
        <v>342836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159660.79999999999</v>
      </c>
      <c r="F35" s="25">
        <f>VLOOKUP(C35,RA!B34:I67,8,0)</f>
        <v>-39844.5</v>
      </c>
      <c r="G35" s="16">
        <f t="shared" si="0"/>
        <v>199505.3</v>
      </c>
      <c r="H35" s="27">
        <f>RA!J34</f>
        <v>0</v>
      </c>
      <c r="I35" s="20">
        <f>VLOOKUP(B35,RMS!B:D,3,FALSE)</f>
        <v>159660.79999999999</v>
      </c>
      <c r="J35" s="21">
        <f>VLOOKUP(B35,RMS!B:E,4,FALSE)</f>
        <v>199505.3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13.0651391075163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21793.162199999999</v>
      </c>
      <c r="F37" s="25">
        <f>VLOOKUP(C37,RA!B8:I68,8,0)</f>
        <v>1508.4391000000001</v>
      </c>
      <c r="G37" s="16">
        <f t="shared" si="0"/>
        <v>20284.723099999999</v>
      </c>
      <c r="H37" s="27">
        <f>RA!J35</f>
        <v>13.0651391075163</v>
      </c>
      <c r="I37" s="20">
        <f>VLOOKUP(B37,RMS!B:D,3,FALSE)</f>
        <v>21793.162393162402</v>
      </c>
      <c r="J37" s="21">
        <f>VLOOKUP(B37,RMS!B:E,4,FALSE)</f>
        <v>20284.722222222201</v>
      </c>
      <c r="K37" s="22">
        <f t="shared" si="1"/>
        <v>-1.9316240286570974E-4</v>
      </c>
      <c r="L37" s="22">
        <f t="shared" si="2"/>
        <v>8.7777779845055193E-4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287448.44260000001</v>
      </c>
      <c r="F38" s="25">
        <f>VLOOKUP(C38,RA!B8:I69,8,0)</f>
        <v>16037.991</v>
      </c>
      <c r="G38" s="16">
        <f t="shared" si="0"/>
        <v>271410.45160000003</v>
      </c>
      <c r="H38" s="27">
        <f>RA!J36</f>
        <v>0</v>
      </c>
      <c r="I38" s="20">
        <f>VLOOKUP(B38,RMS!B:D,3,FALSE)</f>
        <v>287448.43724102603</v>
      </c>
      <c r="J38" s="21">
        <f>VLOOKUP(B38,RMS!B:E,4,FALSE)</f>
        <v>271410.44752393197</v>
      </c>
      <c r="K38" s="22">
        <f t="shared" si="1"/>
        <v>5.3589739836752415E-3</v>
      </c>
      <c r="L38" s="22">
        <f t="shared" si="2"/>
        <v>4.0760680567473173E-3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85635.11</v>
      </c>
      <c r="F39" s="25">
        <f>VLOOKUP(C39,RA!B9:I70,8,0)</f>
        <v>-10314.870000000001</v>
      </c>
      <c r="G39" s="16">
        <f t="shared" si="0"/>
        <v>95949.98</v>
      </c>
      <c r="H39" s="27">
        <f>RA!J37</f>
        <v>5.6012033948967899</v>
      </c>
      <c r="I39" s="20">
        <f>VLOOKUP(B39,RMS!B:D,3,FALSE)</f>
        <v>85635.11</v>
      </c>
      <c r="J39" s="21">
        <f>VLOOKUP(B39,RMS!B:E,4,FALSE)</f>
        <v>95949.98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34098.28</v>
      </c>
      <c r="F40" s="25">
        <f>VLOOKUP(C40,RA!B10:I71,8,0)</f>
        <v>4434.67</v>
      </c>
      <c r="G40" s="16">
        <f t="shared" si="0"/>
        <v>29663.61</v>
      </c>
      <c r="H40" s="27">
        <f>RA!J38</f>
        <v>-9.2633600600115393</v>
      </c>
      <c r="I40" s="20">
        <f>VLOOKUP(B40,RMS!B:D,3,FALSE)</f>
        <v>34098.28</v>
      </c>
      <c r="J40" s="21">
        <f>VLOOKUP(B40,RMS!B:E,4,FALSE)</f>
        <v>29663.61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0.29448717530003499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8654.0732000000007</v>
      </c>
      <c r="F42" s="25">
        <f>VLOOKUP(C42,RA!B8:I72,8,0)</f>
        <v>458.70100000000002</v>
      </c>
      <c r="G42" s="16">
        <f t="shared" si="0"/>
        <v>8195.3722000000016</v>
      </c>
      <c r="H42" s="27">
        <f>RA!J39</f>
        <v>0.29448717530003499</v>
      </c>
      <c r="I42" s="20">
        <f>VLOOKUP(B42,RMS!B:D,3,FALSE)</f>
        <v>8654.0730655774896</v>
      </c>
      <c r="J42" s="21">
        <f>VLOOKUP(B42,RMS!B:E,4,FALSE)</f>
        <v>8195.3723924060196</v>
      </c>
      <c r="K42" s="22">
        <f t="shared" si="1"/>
        <v>1.3442251110973302E-4</v>
      </c>
      <c r="L42" s="22">
        <f t="shared" si="2"/>
        <v>-1.9240601795900147E-4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18189364.722199999</v>
      </c>
      <c r="E7" s="53">
        <v>18897783.343600001</v>
      </c>
      <c r="F7" s="54">
        <v>96.251313667219506</v>
      </c>
      <c r="G7" s="53">
        <v>18581512.247299999</v>
      </c>
      <c r="H7" s="54">
        <v>-2.1104177091774399</v>
      </c>
      <c r="I7" s="53">
        <v>1609310.7805000001</v>
      </c>
      <c r="J7" s="54">
        <v>8.8475370364960906</v>
      </c>
      <c r="K7" s="53">
        <v>1591938.1924999999</v>
      </c>
      <c r="L7" s="54">
        <v>8.5673231075760103</v>
      </c>
      <c r="M7" s="54">
        <v>1.0912853326748E-2</v>
      </c>
      <c r="N7" s="53">
        <v>349150732.4641</v>
      </c>
      <c r="O7" s="53">
        <v>5017164816.1155005</v>
      </c>
      <c r="P7" s="53">
        <v>1044225</v>
      </c>
      <c r="Q7" s="53">
        <v>982427</v>
      </c>
      <c r="R7" s="54">
        <v>6.2903401474104301</v>
      </c>
      <c r="S7" s="53">
        <v>17.419009047092299</v>
      </c>
      <c r="T7" s="53">
        <v>17.3578184516509</v>
      </c>
      <c r="U7" s="55">
        <v>0.351286317585914</v>
      </c>
    </row>
    <row r="8" spans="1:23" ht="12" thickBot="1">
      <c r="A8" s="73">
        <v>42600</v>
      </c>
      <c r="B8" s="69" t="s">
        <v>6</v>
      </c>
      <c r="C8" s="70"/>
      <c r="D8" s="56">
        <v>636227.66079999995</v>
      </c>
      <c r="E8" s="56">
        <v>719414.90480000002</v>
      </c>
      <c r="F8" s="57">
        <v>88.436819498043903</v>
      </c>
      <c r="G8" s="56">
        <v>563561.55240000004</v>
      </c>
      <c r="H8" s="57">
        <v>12.8940854979446</v>
      </c>
      <c r="I8" s="56">
        <v>139977.87330000001</v>
      </c>
      <c r="J8" s="57">
        <v>22.001224078184599</v>
      </c>
      <c r="K8" s="56">
        <v>132920.7727</v>
      </c>
      <c r="L8" s="57">
        <v>23.585848277608701</v>
      </c>
      <c r="M8" s="57">
        <v>5.3092533669871003E-2</v>
      </c>
      <c r="N8" s="56">
        <v>11823373.333799999</v>
      </c>
      <c r="O8" s="56">
        <v>179390454.40630001</v>
      </c>
      <c r="P8" s="56">
        <v>28228</v>
      </c>
      <c r="Q8" s="56">
        <v>25923</v>
      </c>
      <c r="R8" s="57">
        <v>8.8917177795779807</v>
      </c>
      <c r="S8" s="56">
        <v>22.538885532095801</v>
      </c>
      <c r="T8" s="56">
        <v>22.1373442772827</v>
      </c>
      <c r="U8" s="58">
        <v>1.7815488447344301</v>
      </c>
    </row>
    <row r="9" spans="1:23" ht="12" thickBot="1">
      <c r="A9" s="74"/>
      <c r="B9" s="69" t="s">
        <v>7</v>
      </c>
      <c r="C9" s="70"/>
      <c r="D9" s="56">
        <v>128998.3414</v>
      </c>
      <c r="E9" s="56">
        <v>135912.80840000001</v>
      </c>
      <c r="F9" s="57">
        <v>94.912571462985099</v>
      </c>
      <c r="G9" s="56">
        <v>131032.4985</v>
      </c>
      <c r="H9" s="57">
        <v>-1.5524065581333599</v>
      </c>
      <c r="I9" s="56">
        <v>26785.808300000001</v>
      </c>
      <c r="J9" s="57">
        <v>20.764459456840701</v>
      </c>
      <c r="K9" s="56">
        <v>24536.341</v>
      </c>
      <c r="L9" s="57">
        <v>18.725385901116699</v>
      </c>
      <c r="M9" s="57">
        <v>9.1679003809085002E-2</v>
      </c>
      <c r="N9" s="56">
        <v>2051762.4816000001</v>
      </c>
      <c r="O9" s="56">
        <v>25875503.943300001</v>
      </c>
      <c r="P9" s="56">
        <v>7514</v>
      </c>
      <c r="Q9" s="56">
        <v>6737</v>
      </c>
      <c r="R9" s="57">
        <v>11.5333234377319</v>
      </c>
      <c r="S9" s="56">
        <v>17.167732419483599</v>
      </c>
      <c r="T9" s="56">
        <v>16.9012731037554</v>
      </c>
      <c r="U9" s="58">
        <v>1.55209383055066</v>
      </c>
    </row>
    <row r="10" spans="1:23" ht="12" thickBot="1">
      <c r="A10" s="74"/>
      <c r="B10" s="69" t="s">
        <v>8</v>
      </c>
      <c r="C10" s="70"/>
      <c r="D10" s="56">
        <v>146289.0454</v>
      </c>
      <c r="E10" s="56">
        <v>175215.12760000001</v>
      </c>
      <c r="F10" s="57">
        <v>83.491104566019203</v>
      </c>
      <c r="G10" s="56">
        <v>160540.16440000001</v>
      </c>
      <c r="H10" s="57">
        <v>-8.8769804449010508</v>
      </c>
      <c r="I10" s="56">
        <v>38074.771099999998</v>
      </c>
      <c r="J10" s="57">
        <v>26.027082886412799</v>
      </c>
      <c r="K10" s="56">
        <v>41622.020600000003</v>
      </c>
      <c r="L10" s="57">
        <v>25.9262351920203</v>
      </c>
      <c r="M10" s="57">
        <v>-8.5225307394135003E-2</v>
      </c>
      <c r="N10" s="56">
        <v>2717140.6035000002</v>
      </c>
      <c r="O10" s="56">
        <v>43774603.653999999</v>
      </c>
      <c r="P10" s="56">
        <v>108496</v>
      </c>
      <c r="Q10" s="56">
        <v>102482</v>
      </c>
      <c r="R10" s="57">
        <v>5.86834761226363</v>
      </c>
      <c r="S10" s="56">
        <v>1.34833584095266</v>
      </c>
      <c r="T10" s="56">
        <v>1.37440194570754</v>
      </c>
      <c r="U10" s="58">
        <v>-1.93320565716478</v>
      </c>
    </row>
    <row r="11" spans="1:23" ht="12" thickBot="1">
      <c r="A11" s="74"/>
      <c r="B11" s="69" t="s">
        <v>9</v>
      </c>
      <c r="C11" s="70"/>
      <c r="D11" s="56">
        <v>43295.253799999999</v>
      </c>
      <c r="E11" s="56">
        <v>47141.209499999997</v>
      </c>
      <c r="F11" s="57">
        <v>91.841627016379405</v>
      </c>
      <c r="G11" s="56">
        <v>41825.561900000001</v>
      </c>
      <c r="H11" s="57">
        <v>3.5138605035692301</v>
      </c>
      <c r="I11" s="56">
        <v>7836.4449000000004</v>
      </c>
      <c r="J11" s="57">
        <v>18.100009151580501</v>
      </c>
      <c r="K11" s="56">
        <v>9378.2955000000002</v>
      </c>
      <c r="L11" s="57">
        <v>22.422401694022401</v>
      </c>
      <c r="M11" s="57">
        <v>-0.16440627190729901</v>
      </c>
      <c r="N11" s="56">
        <v>885385.91299999994</v>
      </c>
      <c r="O11" s="56">
        <v>15002241.6921</v>
      </c>
      <c r="P11" s="56">
        <v>2375</v>
      </c>
      <c r="Q11" s="56">
        <v>2391</v>
      </c>
      <c r="R11" s="57">
        <v>-0.66917607695524695</v>
      </c>
      <c r="S11" s="56">
        <v>18.2295805473684</v>
      </c>
      <c r="T11" s="56">
        <v>19.6766126306985</v>
      </c>
      <c r="U11" s="58">
        <v>-7.9378243485636499</v>
      </c>
    </row>
    <row r="12" spans="1:23" ht="12" thickBot="1">
      <c r="A12" s="74"/>
      <c r="B12" s="69" t="s">
        <v>10</v>
      </c>
      <c r="C12" s="70"/>
      <c r="D12" s="56">
        <v>146281.11470000001</v>
      </c>
      <c r="E12" s="56">
        <v>122470.433</v>
      </c>
      <c r="F12" s="57">
        <v>119.44198376435899</v>
      </c>
      <c r="G12" s="56">
        <v>97200.379799999995</v>
      </c>
      <c r="H12" s="57">
        <v>50.494385928315097</v>
      </c>
      <c r="I12" s="56">
        <v>16160.8087</v>
      </c>
      <c r="J12" s="57">
        <v>11.0477751917213</v>
      </c>
      <c r="K12" s="56">
        <v>16754.9061</v>
      </c>
      <c r="L12" s="57">
        <v>17.237490362151899</v>
      </c>
      <c r="M12" s="57">
        <v>-3.5458115757508998E-2</v>
      </c>
      <c r="N12" s="56">
        <v>2842103.0178999999</v>
      </c>
      <c r="O12" s="56">
        <v>53496918.512100004</v>
      </c>
      <c r="P12" s="56">
        <v>1647</v>
      </c>
      <c r="Q12" s="56">
        <v>1393</v>
      </c>
      <c r="R12" s="57">
        <v>18.2340272792534</v>
      </c>
      <c r="S12" s="56">
        <v>88.816705950212494</v>
      </c>
      <c r="T12" s="56">
        <v>92.591576453697101</v>
      </c>
      <c r="U12" s="58">
        <v>-4.2501807099225504</v>
      </c>
    </row>
    <row r="13" spans="1:23" ht="12" thickBot="1">
      <c r="A13" s="74"/>
      <c r="B13" s="69" t="s">
        <v>11</v>
      </c>
      <c r="C13" s="70"/>
      <c r="D13" s="56">
        <v>283750.51610000001</v>
      </c>
      <c r="E13" s="56">
        <v>306621.21189999999</v>
      </c>
      <c r="F13" s="57">
        <v>92.541058833379395</v>
      </c>
      <c r="G13" s="56">
        <v>267077.03960000002</v>
      </c>
      <c r="H13" s="57">
        <v>6.2429464266085004</v>
      </c>
      <c r="I13" s="56">
        <v>59801.569000000003</v>
      </c>
      <c r="J13" s="57">
        <v>21.075404486286299</v>
      </c>
      <c r="K13" s="56">
        <v>80205.050600000002</v>
      </c>
      <c r="L13" s="57">
        <v>30.0306798068912</v>
      </c>
      <c r="M13" s="57">
        <v>-0.25439148092751201</v>
      </c>
      <c r="N13" s="56">
        <v>5316352.9846000001</v>
      </c>
      <c r="O13" s="56">
        <v>76766323.105100006</v>
      </c>
      <c r="P13" s="56">
        <v>13291</v>
      </c>
      <c r="Q13" s="56">
        <v>11809</v>
      </c>
      <c r="R13" s="57">
        <v>12.549750190532601</v>
      </c>
      <c r="S13" s="56">
        <v>21.349072011135402</v>
      </c>
      <c r="T13" s="56">
        <v>22.690519205690599</v>
      </c>
      <c r="U13" s="58">
        <v>-6.28339814421697</v>
      </c>
    </row>
    <row r="14" spans="1:23" ht="12" thickBot="1">
      <c r="A14" s="74"/>
      <c r="B14" s="69" t="s">
        <v>12</v>
      </c>
      <c r="C14" s="70"/>
      <c r="D14" s="56">
        <v>97584.955300000001</v>
      </c>
      <c r="E14" s="56">
        <v>131655.15729999999</v>
      </c>
      <c r="F14" s="57">
        <v>74.121635111972907</v>
      </c>
      <c r="G14" s="56">
        <v>114255.7521</v>
      </c>
      <c r="H14" s="57">
        <v>-14.5907724500463</v>
      </c>
      <c r="I14" s="56">
        <v>13859.022300000001</v>
      </c>
      <c r="J14" s="57">
        <v>14.202007120251301</v>
      </c>
      <c r="K14" s="56">
        <v>18101.5648</v>
      </c>
      <c r="L14" s="57">
        <v>15.8430227514121</v>
      </c>
      <c r="M14" s="57">
        <v>-0.23437435088484701</v>
      </c>
      <c r="N14" s="56">
        <v>1954816.0888</v>
      </c>
      <c r="O14" s="56">
        <v>34430211.064199999</v>
      </c>
      <c r="P14" s="56">
        <v>2186</v>
      </c>
      <c r="Q14" s="56">
        <v>1708</v>
      </c>
      <c r="R14" s="57">
        <v>27.985948477751801</v>
      </c>
      <c r="S14" s="56">
        <v>44.640876166514197</v>
      </c>
      <c r="T14" s="56">
        <v>51.1155339578454</v>
      </c>
      <c r="U14" s="58">
        <v>-14.503877045737701</v>
      </c>
    </row>
    <row r="15" spans="1:23" ht="12" thickBot="1">
      <c r="A15" s="74"/>
      <c r="B15" s="69" t="s">
        <v>13</v>
      </c>
      <c r="C15" s="70"/>
      <c r="D15" s="56">
        <v>114471.772</v>
      </c>
      <c r="E15" s="56">
        <v>114669.13430000001</v>
      </c>
      <c r="F15" s="57">
        <v>99.8278854190321</v>
      </c>
      <c r="G15" s="56">
        <v>84770.050799999997</v>
      </c>
      <c r="H15" s="57">
        <v>35.037989147931498</v>
      </c>
      <c r="I15" s="56">
        <v>-320.38080000000002</v>
      </c>
      <c r="J15" s="57">
        <v>-0.27987755793629199</v>
      </c>
      <c r="K15" s="56">
        <v>20428.854800000001</v>
      </c>
      <c r="L15" s="57">
        <v>24.099141863437499</v>
      </c>
      <c r="M15" s="57">
        <v>-1.0156827586830799</v>
      </c>
      <c r="N15" s="56">
        <v>2032134.2505999999</v>
      </c>
      <c r="O15" s="56">
        <v>29407000.547699999</v>
      </c>
      <c r="P15" s="56">
        <v>5578</v>
      </c>
      <c r="Q15" s="56">
        <v>3534</v>
      </c>
      <c r="R15" s="57">
        <v>57.838143746462897</v>
      </c>
      <c r="S15" s="56">
        <v>20.522010039440701</v>
      </c>
      <c r="T15" s="56">
        <v>28.042388002263699</v>
      </c>
      <c r="U15" s="58">
        <v>-36.645425805610003</v>
      </c>
    </row>
    <row r="16" spans="1:23" ht="12" thickBot="1">
      <c r="A16" s="74"/>
      <c r="B16" s="69" t="s">
        <v>14</v>
      </c>
      <c r="C16" s="70"/>
      <c r="D16" s="56">
        <v>1057973.9145</v>
      </c>
      <c r="E16" s="56">
        <v>975881.86499999999</v>
      </c>
      <c r="F16" s="57">
        <v>108.412088844381</v>
      </c>
      <c r="G16" s="56">
        <v>941833.99470000004</v>
      </c>
      <c r="H16" s="57">
        <v>12.3312516275221</v>
      </c>
      <c r="I16" s="56">
        <v>26397.872200000002</v>
      </c>
      <c r="J16" s="57">
        <v>2.49513450551148</v>
      </c>
      <c r="K16" s="56">
        <v>19119.034199999998</v>
      </c>
      <c r="L16" s="57">
        <v>2.0299792009620501</v>
      </c>
      <c r="M16" s="57">
        <v>0.38071159473107702</v>
      </c>
      <c r="N16" s="56">
        <v>19471491.988299999</v>
      </c>
      <c r="O16" s="56">
        <v>259854648.91139999</v>
      </c>
      <c r="P16" s="56">
        <v>68523</v>
      </c>
      <c r="Q16" s="56">
        <v>62597</v>
      </c>
      <c r="R16" s="57">
        <v>9.4669073597776201</v>
      </c>
      <c r="S16" s="56">
        <v>15.439690534565001</v>
      </c>
      <c r="T16" s="56">
        <v>15.217022288608099</v>
      </c>
      <c r="U16" s="58">
        <v>1.4421807578232499</v>
      </c>
    </row>
    <row r="17" spans="1:21" ht="12" thickBot="1">
      <c r="A17" s="74"/>
      <c r="B17" s="69" t="s">
        <v>15</v>
      </c>
      <c r="C17" s="70"/>
      <c r="D17" s="56">
        <v>581115.78119999997</v>
      </c>
      <c r="E17" s="56">
        <v>738661.81140000001</v>
      </c>
      <c r="F17" s="57">
        <v>78.671426115640102</v>
      </c>
      <c r="G17" s="56">
        <v>476209.03850000002</v>
      </c>
      <c r="H17" s="57">
        <v>22.029557236133801</v>
      </c>
      <c r="I17" s="56">
        <v>83027.743799999997</v>
      </c>
      <c r="J17" s="57">
        <v>14.287642236896099</v>
      </c>
      <c r="K17" s="56">
        <v>70857.964500000002</v>
      </c>
      <c r="L17" s="57">
        <v>14.879592525835699</v>
      </c>
      <c r="M17" s="57">
        <v>0.17174892597994401</v>
      </c>
      <c r="N17" s="56">
        <v>13910715.386399999</v>
      </c>
      <c r="O17" s="56">
        <v>259767660.6225</v>
      </c>
      <c r="P17" s="56">
        <v>16500</v>
      </c>
      <c r="Q17" s="56">
        <v>15003</v>
      </c>
      <c r="R17" s="57">
        <v>9.9780043991201808</v>
      </c>
      <c r="S17" s="56">
        <v>35.219138254545499</v>
      </c>
      <c r="T17" s="56">
        <v>39.632045530893798</v>
      </c>
      <c r="U17" s="58">
        <v>-12.529855910880601</v>
      </c>
    </row>
    <row r="18" spans="1:21" ht="12" thickBot="1">
      <c r="A18" s="74"/>
      <c r="B18" s="69" t="s">
        <v>16</v>
      </c>
      <c r="C18" s="70"/>
      <c r="D18" s="56">
        <v>1728323.5578000001</v>
      </c>
      <c r="E18" s="56">
        <v>2068206.5674000001</v>
      </c>
      <c r="F18" s="57">
        <v>83.566292895623306</v>
      </c>
      <c r="G18" s="56">
        <v>1853309.6827</v>
      </c>
      <c r="H18" s="57">
        <v>-6.7439417204098104</v>
      </c>
      <c r="I18" s="56">
        <v>244883.15530000001</v>
      </c>
      <c r="J18" s="57">
        <v>14.168825865668</v>
      </c>
      <c r="K18" s="56">
        <v>273229.71299999999</v>
      </c>
      <c r="L18" s="57">
        <v>14.742798548483499</v>
      </c>
      <c r="M18" s="57">
        <v>-0.103746248490917</v>
      </c>
      <c r="N18" s="56">
        <v>37417425.6087</v>
      </c>
      <c r="O18" s="56">
        <v>524347322.9278</v>
      </c>
      <c r="P18" s="56">
        <v>82403</v>
      </c>
      <c r="Q18" s="56">
        <v>79940</v>
      </c>
      <c r="R18" s="57">
        <v>3.0810607955966902</v>
      </c>
      <c r="S18" s="56">
        <v>20.974036840891699</v>
      </c>
      <c r="T18" s="56">
        <v>21.9536090830623</v>
      </c>
      <c r="U18" s="58">
        <v>-4.6704039360738197</v>
      </c>
    </row>
    <row r="19" spans="1:21" ht="12" thickBot="1">
      <c r="A19" s="74"/>
      <c r="B19" s="69" t="s">
        <v>17</v>
      </c>
      <c r="C19" s="70"/>
      <c r="D19" s="56">
        <v>416599.95809999999</v>
      </c>
      <c r="E19" s="56">
        <v>489332.70020000002</v>
      </c>
      <c r="F19" s="57">
        <v>85.1363413746368</v>
      </c>
      <c r="G19" s="56">
        <v>414322.52500000002</v>
      </c>
      <c r="H19" s="57">
        <v>0.54967639039176197</v>
      </c>
      <c r="I19" s="56">
        <v>31470.342799999999</v>
      </c>
      <c r="J19" s="57">
        <v>7.5540916863092704</v>
      </c>
      <c r="K19" s="56">
        <v>40542.017899999999</v>
      </c>
      <c r="L19" s="57">
        <v>9.7851348777139293</v>
      </c>
      <c r="M19" s="57">
        <v>-0.223759831648636</v>
      </c>
      <c r="N19" s="56">
        <v>9043930.6276999991</v>
      </c>
      <c r="O19" s="56">
        <v>151138448.56020001</v>
      </c>
      <c r="P19" s="56">
        <v>8854</v>
      </c>
      <c r="Q19" s="56">
        <v>9097</v>
      </c>
      <c r="R19" s="57">
        <v>-2.6712102891063001</v>
      </c>
      <c r="S19" s="56">
        <v>47.052175073413103</v>
      </c>
      <c r="T19" s="56">
        <v>56.140844058480802</v>
      </c>
      <c r="U19" s="58">
        <v>-19.316150573033202</v>
      </c>
    </row>
    <row r="20" spans="1:21" ht="12" thickBot="1">
      <c r="A20" s="74"/>
      <c r="B20" s="69" t="s">
        <v>18</v>
      </c>
      <c r="C20" s="70"/>
      <c r="D20" s="56">
        <v>1167513.7152</v>
      </c>
      <c r="E20" s="56">
        <v>1035343.102</v>
      </c>
      <c r="F20" s="57">
        <v>112.765875673937</v>
      </c>
      <c r="G20" s="56">
        <v>849206.16540000006</v>
      </c>
      <c r="H20" s="57">
        <v>37.482953229628102</v>
      </c>
      <c r="I20" s="56">
        <v>15099.203799999999</v>
      </c>
      <c r="J20" s="57">
        <v>1.2932784945839799</v>
      </c>
      <c r="K20" s="56">
        <v>70204.190400000007</v>
      </c>
      <c r="L20" s="57">
        <v>8.2670372944044601</v>
      </c>
      <c r="M20" s="57">
        <v>-0.78492446513563097</v>
      </c>
      <c r="N20" s="56">
        <v>21190295.8068</v>
      </c>
      <c r="O20" s="56">
        <v>288376318.94559997</v>
      </c>
      <c r="P20" s="56">
        <v>41415</v>
      </c>
      <c r="Q20" s="56">
        <v>39251</v>
      </c>
      <c r="R20" s="57">
        <v>5.5132353315838998</v>
      </c>
      <c r="S20" s="56">
        <v>28.190600391162601</v>
      </c>
      <c r="T20" s="56">
        <v>23.441689549310802</v>
      </c>
      <c r="U20" s="58">
        <v>16.845724376060101</v>
      </c>
    </row>
    <row r="21" spans="1:21" ht="12" thickBot="1">
      <c r="A21" s="74"/>
      <c r="B21" s="69" t="s">
        <v>19</v>
      </c>
      <c r="C21" s="70"/>
      <c r="D21" s="56">
        <v>374988.52120000002</v>
      </c>
      <c r="E21" s="56">
        <v>396064.53330000001</v>
      </c>
      <c r="F21" s="57">
        <v>94.678641906056299</v>
      </c>
      <c r="G21" s="56">
        <v>336214.2452</v>
      </c>
      <c r="H21" s="57">
        <v>11.532609505267899</v>
      </c>
      <c r="I21" s="56">
        <v>43330.287400000001</v>
      </c>
      <c r="J21" s="57">
        <v>11.555097009726801</v>
      </c>
      <c r="K21" s="56">
        <v>47884.854500000001</v>
      </c>
      <c r="L21" s="57">
        <v>14.2423633690819</v>
      </c>
      <c r="M21" s="57">
        <v>-9.5114982546308E-2</v>
      </c>
      <c r="N21" s="56">
        <v>7363381.9877000004</v>
      </c>
      <c r="O21" s="56">
        <v>96143934.494100004</v>
      </c>
      <c r="P21" s="56">
        <v>32955</v>
      </c>
      <c r="Q21" s="56">
        <v>26913</v>
      </c>
      <c r="R21" s="57">
        <v>22.450117043807801</v>
      </c>
      <c r="S21" s="56">
        <v>11.3788050735852</v>
      </c>
      <c r="T21" s="56">
        <v>12.236792156207001</v>
      </c>
      <c r="U21" s="58">
        <v>-7.5402212892597804</v>
      </c>
    </row>
    <row r="22" spans="1:21" ht="12" thickBot="1">
      <c r="A22" s="74"/>
      <c r="B22" s="69" t="s">
        <v>20</v>
      </c>
      <c r="C22" s="70"/>
      <c r="D22" s="56">
        <v>1487873.2429</v>
      </c>
      <c r="E22" s="56">
        <v>1505222.4168</v>
      </c>
      <c r="F22" s="57">
        <v>98.847401307184697</v>
      </c>
      <c r="G22" s="56">
        <v>1342198.0478000001</v>
      </c>
      <c r="H22" s="57">
        <v>10.853479882404599</v>
      </c>
      <c r="I22" s="56">
        <v>94719.892800000001</v>
      </c>
      <c r="J22" s="57">
        <v>6.3661264998208003</v>
      </c>
      <c r="K22" s="56">
        <v>151901.2335</v>
      </c>
      <c r="L22" s="57">
        <v>11.317348713849</v>
      </c>
      <c r="M22" s="57">
        <v>-0.37643763241725098</v>
      </c>
      <c r="N22" s="56">
        <v>27325871.334600002</v>
      </c>
      <c r="O22" s="56">
        <v>339309803.4752</v>
      </c>
      <c r="P22" s="56">
        <v>88907</v>
      </c>
      <c r="Q22" s="56">
        <v>86638</v>
      </c>
      <c r="R22" s="57">
        <v>2.6189431889009498</v>
      </c>
      <c r="S22" s="56">
        <v>16.735164192920699</v>
      </c>
      <c r="T22" s="56">
        <v>17.252247699623702</v>
      </c>
      <c r="U22" s="58">
        <v>-3.08980241091249</v>
      </c>
    </row>
    <row r="23" spans="1:21" ht="12" thickBot="1">
      <c r="A23" s="74"/>
      <c r="B23" s="69" t="s">
        <v>21</v>
      </c>
      <c r="C23" s="70"/>
      <c r="D23" s="56">
        <v>2693893.3939</v>
      </c>
      <c r="E23" s="56">
        <v>3213667.7980999998</v>
      </c>
      <c r="F23" s="57">
        <v>83.826131484178205</v>
      </c>
      <c r="G23" s="56">
        <v>2851308.4139</v>
      </c>
      <c r="H23" s="57">
        <v>-5.5207994769211597</v>
      </c>
      <c r="I23" s="56">
        <v>142136.38130000001</v>
      </c>
      <c r="J23" s="57">
        <v>5.2762437304256702</v>
      </c>
      <c r="K23" s="56">
        <v>230590.36900000001</v>
      </c>
      <c r="L23" s="57">
        <v>8.0871773770905406</v>
      </c>
      <c r="M23" s="57">
        <v>-0.383597927717441</v>
      </c>
      <c r="N23" s="56">
        <v>51918746.482199997</v>
      </c>
      <c r="O23" s="56">
        <v>732949055.17690003</v>
      </c>
      <c r="P23" s="56">
        <v>83714</v>
      </c>
      <c r="Q23" s="56">
        <v>76516</v>
      </c>
      <c r="R23" s="57">
        <v>9.4071828114381297</v>
      </c>
      <c r="S23" s="56">
        <v>32.179723748715901</v>
      </c>
      <c r="T23" s="56">
        <v>33.298959100057502</v>
      </c>
      <c r="U23" s="58">
        <v>-3.4780763193665001</v>
      </c>
    </row>
    <row r="24" spans="1:21" ht="12" thickBot="1">
      <c r="A24" s="74"/>
      <c r="B24" s="69" t="s">
        <v>22</v>
      </c>
      <c r="C24" s="70"/>
      <c r="D24" s="56">
        <v>276179.65629999997</v>
      </c>
      <c r="E24" s="56">
        <v>277081.84519999998</v>
      </c>
      <c r="F24" s="57">
        <v>99.674396242255099</v>
      </c>
      <c r="G24" s="56">
        <v>267795.23269999999</v>
      </c>
      <c r="H24" s="57">
        <v>3.1309084614634202</v>
      </c>
      <c r="I24" s="56">
        <v>45860.996099999997</v>
      </c>
      <c r="J24" s="57">
        <v>16.605493943472599</v>
      </c>
      <c r="K24" s="56">
        <v>45101.880100000002</v>
      </c>
      <c r="L24" s="57">
        <v>16.841927933245099</v>
      </c>
      <c r="M24" s="57">
        <v>1.6831138709005E-2</v>
      </c>
      <c r="N24" s="56">
        <v>5899197.4222999997</v>
      </c>
      <c r="O24" s="56">
        <v>70723683.579400003</v>
      </c>
      <c r="P24" s="56">
        <v>26514</v>
      </c>
      <c r="Q24" s="56">
        <v>27457</v>
      </c>
      <c r="R24" s="57">
        <v>-3.4344611574461901</v>
      </c>
      <c r="S24" s="56">
        <v>10.416370834276201</v>
      </c>
      <c r="T24" s="56">
        <v>10.7435971701206</v>
      </c>
      <c r="U24" s="58">
        <v>-3.14146204134309</v>
      </c>
    </row>
    <row r="25" spans="1:21" ht="12" thickBot="1">
      <c r="A25" s="74"/>
      <c r="B25" s="69" t="s">
        <v>23</v>
      </c>
      <c r="C25" s="70"/>
      <c r="D25" s="56">
        <v>292962.13540000003</v>
      </c>
      <c r="E25" s="56">
        <v>302139.48629999999</v>
      </c>
      <c r="F25" s="57">
        <v>96.962545011118607</v>
      </c>
      <c r="G25" s="56">
        <v>249991.97579999999</v>
      </c>
      <c r="H25" s="57">
        <v>17.1886155395553</v>
      </c>
      <c r="I25" s="56">
        <v>18902.3547</v>
      </c>
      <c r="J25" s="57">
        <v>6.4521494131627</v>
      </c>
      <c r="K25" s="56">
        <v>22085.506600000001</v>
      </c>
      <c r="L25" s="57">
        <v>8.8344861987366308</v>
      </c>
      <c r="M25" s="57">
        <v>-0.14412854355806401</v>
      </c>
      <c r="N25" s="56">
        <v>5929665.8426000001</v>
      </c>
      <c r="O25" s="56">
        <v>83840534.516900003</v>
      </c>
      <c r="P25" s="56">
        <v>19943</v>
      </c>
      <c r="Q25" s="56">
        <v>19518</v>
      </c>
      <c r="R25" s="57">
        <v>2.17747720053285</v>
      </c>
      <c r="S25" s="56">
        <v>14.6899731936018</v>
      </c>
      <c r="T25" s="56">
        <v>14.5813096679988</v>
      </c>
      <c r="U25" s="58">
        <v>0.73971221166232304</v>
      </c>
    </row>
    <row r="26" spans="1:21" ht="12" thickBot="1">
      <c r="A26" s="74"/>
      <c r="B26" s="69" t="s">
        <v>24</v>
      </c>
      <c r="C26" s="70"/>
      <c r="D26" s="56">
        <v>607768.51020000002</v>
      </c>
      <c r="E26" s="56">
        <v>629227.81429999997</v>
      </c>
      <c r="F26" s="57">
        <v>96.589581132252903</v>
      </c>
      <c r="G26" s="56">
        <v>506075.75790000003</v>
      </c>
      <c r="H26" s="57">
        <v>20.0943733645693</v>
      </c>
      <c r="I26" s="56">
        <v>125094.31969999999</v>
      </c>
      <c r="J26" s="57">
        <v>20.582560234789899</v>
      </c>
      <c r="K26" s="56">
        <v>104406.5224</v>
      </c>
      <c r="L26" s="57">
        <v>20.630611281054598</v>
      </c>
      <c r="M26" s="57">
        <v>0.198146598741613</v>
      </c>
      <c r="N26" s="56">
        <v>12091978.7268</v>
      </c>
      <c r="O26" s="56">
        <v>165695488.7784</v>
      </c>
      <c r="P26" s="56">
        <v>44251</v>
      </c>
      <c r="Q26" s="56">
        <v>44921</v>
      </c>
      <c r="R26" s="57">
        <v>-1.49150731283809</v>
      </c>
      <c r="S26" s="56">
        <v>13.7345712006508</v>
      </c>
      <c r="T26" s="56">
        <v>15.042077649651601</v>
      </c>
      <c r="U26" s="58">
        <v>-9.5198199485020805</v>
      </c>
    </row>
    <row r="27" spans="1:21" ht="12" thickBot="1">
      <c r="A27" s="74"/>
      <c r="B27" s="69" t="s">
        <v>25</v>
      </c>
      <c r="C27" s="70"/>
      <c r="D27" s="56">
        <v>241610.05480000001</v>
      </c>
      <c r="E27" s="56">
        <v>332997.93089999998</v>
      </c>
      <c r="F27" s="57">
        <v>72.556022839840395</v>
      </c>
      <c r="G27" s="56">
        <v>267208.23580000002</v>
      </c>
      <c r="H27" s="57">
        <v>-9.57986228357111</v>
      </c>
      <c r="I27" s="56">
        <v>64536.122799999997</v>
      </c>
      <c r="J27" s="57">
        <v>26.710859717084901</v>
      </c>
      <c r="K27" s="56">
        <v>73619.875199999995</v>
      </c>
      <c r="L27" s="57">
        <v>27.551499294019901</v>
      </c>
      <c r="M27" s="57">
        <v>-0.123387228996552</v>
      </c>
      <c r="N27" s="56">
        <v>4852411.2823000001</v>
      </c>
      <c r="O27" s="56">
        <v>56430876.124899998</v>
      </c>
      <c r="P27" s="56">
        <v>30020</v>
      </c>
      <c r="Q27" s="56">
        <v>30075</v>
      </c>
      <c r="R27" s="57">
        <v>-0.18287614297589599</v>
      </c>
      <c r="S27" s="56">
        <v>8.0483029580279801</v>
      </c>
      <c r="T27" s="56">
        <v>8.0807612867830407</v>
      </c>
      <c r="U27" s="58">
        <v>-0.40329407235700798</v>
      </c>
    </row>
    <row r="28" spans="1:21" ht="12" thickBot="1">
      <c r="A28" s="74"/>
      <c r="B28" s="69" t="s">
        <v>26</v>
      </c>
      <c r="C28" s="70"/>
      <c r="D28" s="56">
        <v>977973.59310000006</v>
      </c>
      <c r="E28" s="56">
        <v>929055.42969999998</v>
      </c>
      <c r="F28" s="57">
        <v>105.265365427744</v>
      </c>
      <c r="G28" s="56">
        <v>869383.63520000002</v>
      </c>
      <c r="H28" s="57">
        <v>12.490453408985401</v>
      </c>
      <c r="I28" s="56">
        <v>40255.281600000002</v>
      </c>
      <c r="J28" s="57">
        <v>4.1161931041919102</v>
      </c>
      <c r="K28" s="56">
        <v>48925.112300000001</v>
      </c>
      <c r="L28" s="57">
        <v>5.6275630595168602</v>
      </c>
      <c r="M28" s="57">
        <v>-0.17720614818088001</v>
      </c>
      <c r="N28" s="56">
        <v>19062584.080499999</v>
      </c>
      <c r="O28" s="56">
        <v>238727595.5397</v>
      </c>
      <c r="P28" s="56">
        <v>43945</v>
      </c>
      <c r="Q28" s="56">
        <v>42591</v>
      </c>
      <c r="R28" s="57">
        <v>3.1790753915146301</v>
      </c>
      <c r="S28" s="56">
        <v>22.254490683809301</v>
      </c>
      <c r="T28" s="56">
        <v>21.967111833485902</v>
      </c>
      <c r="U28" s="58">
        <v>1.2913297114116</v>
      </c>
    </row>
    <row r="29" spans="1:21" ht="12" thickBot="1">
      <c r="A29" s="74"/>
      <c r="B29" s="69" t="s">
        <v>27</v>
      </c>
      <c r="C29" s="70"/>
      <c r="D29" s="56">
        <v>755946.43709999998</v>
      </c>
      <c r="E29" s="56">
        <v>769319.1923</v>
      </c>
      <c r="F29" s="57">
        <v>98.261741636781494</v>
      </c>
      <c r="G29" s="56">
        <v>659811.82620000001</v>
      </c>
      <c r="H29" s="57">
        <v>14.5700042167568</v>
      </c>
      <c r="I29" s="56">
        <v>125598.72629999999</v>
      </c>
      <c r="J29" s="57">
        <v>16.614765297635099</v>
      </c>
      <c r="K29" s="56">
        <v>113544.7966</v>
      </c>
      <c r="L29" s="57">
        <v>17.208663453931901</v>
      </c>
      <c r="M29" s="57">
        <v>0.10616012411792</v>
      </c>
      <c r="N29" s="56">
        <v>14153659.958799999</v>
      </c>
      <c r="O29" s="56">
        <v>174332412.04089999</v>
      </c>
      <c r="P29" s="56">
        <v>112046</v>
      </c>
      <c r="Q29" s="56">
        <v>110655</v>
      </c>
      <c r="R29" s="57">
        <v>1.2570602322533999</v>
      </c>
      <c r="S29" s="56">
        <v>6.7467507728968501</v>
      </c>
      <c r="T29" s="56">
        <v>6.8299234340969699</v>
      </c>
      <c r="U29" s="58">
        <v>-1.2327809933967799</v>
      </c>
    </row>
    <row r="30" spans="1:21" ht="12" thickBot="1">
      <c r="A30" s="74"/>
      <c r="B30" s="69" t="s">
        <v>28</v>
      </c>
      <c r="C30" s="70"/>
      <c r="D30" s="56">
        <v>1675366.3995000001</v>
      </c>
      <c r="E30" s="56">
        <v>1358386.3688000001</v>
      </c>
      <c r="F30" s="57">
        <v>123.33504207496</v>
      </c>
      <c r="G30" s="56">
        <v>1013448.3066</v>
      </c>
      <c r="H30" s="57">
        <v>65.313453936358897</v>
      </c>
      <c r="I30" s="56">
        <v>146241.8309</v>
      </c>
      <c r="J30" s="57">
        <v>8.7289461543245004</v>
      </c>
      <c r="K30" s="56">
        <v>163685.35699999999</v>
      </c>
      <c r="L30" s="57">
        <v>16.151327693184999</v>
      </c>
      <c r="M30" s="57">
        <v>-0.106567419466849</v>
      </c>
      <c r="N30" s="56">
        <v>22005747.210999999</v>
      </c>
      <c r="O30" s="56">
        <v>275227747.6293</v>
      </c>
      <c r="P30" s="56">
        <v>106123</v>
      </c>
      <c r="Q30" s="56">
        <v>86696</v>
      </c>
      <c r="R30" s="57">
        <v>22.4081849220264</v>
      </c>
      <c r="S30" s="56">
        <v>15.7870244857382</v>
      </c>
      <c r="T30" s="56">
        <v>14.395005460459499</v>
      </c>
      <c r="U30" s="58">
        <v>8.8174882260823608</v>
      </c>
    </row>
    <row r="31" spans="1:21" ht="12" thickBot="1">
      <c r="A31" s="74"/>
      <c r="B31" s="69" t="s">
        <v>29</v>
      </c>
      <c r="C31" s="70"/>
      <c r="D31" s="56">
        <v>795245.76359999995</v>
      </c>
      <c r="E31" s="56">
        <v>1075489.6842</v>
      </c>
      <c r="F31" s="57">
        <v>73.942667724566903</v>
      </c>
      <c r="G31" s="56">
        <v>751705.58519999997</v>
      </c>
      <c r="H31" s="57">
        <v>5.7921850332421903</v>
      </c>
      <c r="I31" s="56">
        <v>42721.282299999999</v>
      </c>
      <c r="J31" s="57">
        <v>5.3720854929933797</v>
      </c>
      <c r="K31" s="56">
        <v>48471.704400000002</v>
      </c>
      <c r="L31" s="57">
        <v>6.4482299126597002</v>
      </c>
      <c r="M31" s="57">
        <v>-0.11863461727168</v>
      </c>
      <c r="N31" s="56">
        <v>19013276.0715</v>
      </c>
      <c r="O31" s="56">
        <v>290124908.37019998</v>
      </c>
      <c r="P31" s="56">
        <v>31933</v>
      </c>
      <c r="Q31" s="56">
        <v>32216</v>
      </c>
      <c r="R31" s="57">
        <v>-0.87844549292277496</v>
      </c>
      <c r="S31" s="56">
        <v>24.903571966304501</v>
      </c>
      <c r="T31" s="56">
        <v>25.402688179786399</v>
      </c>
      <c r="U31" s="58">
        <v>-2.0041952783211801</v>
      </c>
    </row>
    <row r="32" spans="1:21" ht="12" thickBot="1">
      <c r="A32" s="74"/>
      <c r="B32" s="69" t="s">
        <v>30</v>
      </c>
      <c r="C32" s="70"/>
      <c r="D32" s="56">
        <v>115734.0809</v>
      </c>
      <c r="E32" s="56">
        <v>131767.06479999999</v>
      </c>
      <c r="F32" s="57">
        <v>87.832328264778994</v>
      </c>
      <c r="G32" s="56">
        <v>113196.01059999999</v>
      </c>
      <c r="H32" s="57">
        <v>2.2421905918299299</v>
      </c>
      <c r="I32" s="56">
        <v>26710.705399999999</v>
      </c>
      <c r="J32" s="57">
        <v>23.079377476613299</v>
      </c>
      <c r="K32" s="56">
        <v>30359.6315</v>
      </c>
      <c r="L32" s="57">
        <v>26.820407661964001</v>
      </c>
      <c r="M32" s="57">
        <v>-0.120190065548062</v>
      </c>
      <c r="N32" s="56">
        <v>2254839.1929000001</v>
      </c>
      <c r="O32" s="56">
        <v>28716811.3893</v>
      </c>
      <c r="P32" s="56">
        <v>21948</v>
      </c>
      <c r="Q32" s="56">
        <v>21945</v>
      </c>
      <c r="R32" s="57">
        <v>1.3670539986331999E-2</v>
      </c>
      <c r="S32" s="56">
        <v>5.2731037406597396</v>
      </c>
      <c r="T32" s="56">
        <v>5.2782997265892</v>
      </c>
      <c r="U32" s="58">
        <v>-9.8537525241415E-2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27.9419</v>
      </c>
      <c r="O33" s="56">
        <v>490.22190000000001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184115.24900000001</v>
      </c>
      <c r="E35" s="56">
        <v>207357.70910000001</v>
      </c>
      <c r="F35" s="57">
        <v>88.791128045887604</v>
      </c>
      <c r="G35" s="56">
        <v>173427.59849999999</v>
      </c>
      <c r="H35" s="57">
        <v>6.1626007581486499</v>
      </c>
      <c r="I35" s="56">
        <v>24054.913400000001</v>
      </c>
      <c r="J35" s="57">
        <v>13.0651391075163</v>
      </c>
      <c r="K35" s="56">
        <v>26209.378400000001</v>
      </c>
      <c r="L35" s="57">
        <v>15.112576444976799</v>
      </c>
      <c r="M35" s="57">
        <v>-8.2202063975695003E-2</v>
      </c>
      <c r="N35" s="56">
        <v>3765119.7634000001</v>
      </c>
      <c r="O35" s="56">
        <v>46183359.890900001</v>
      </c>
      <c r="P35" s="56">
        <v>12881</v>
      </c>
      <c r="Q35" s="56">
        <v>12545</v>
      </c>
      <c r="R35" s="57">
        <v>2.6783579115185399</v>
      </c>
      <c r="S35" s="56">
        <v>14.2935524415806</v>
      </c>
      <c r="T35" s="56">
        <v>14.2701752331606</v>
      </c>
      <c r="U35" s="58">
        <v>0.16355072341566801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88755.57</v>
      </c>
      <c r="E37" s="59"/>
      <c r="F37" s="59"/>
      <c r="G37" s="56">
        <v>102357.37</v>
      </c>
      <c r="H37" s="57">
        <v>-13.288539945877901</v>
      </c>
      <c r="I37" s="56">
        <v>4971.38</v>
      </c>
      <c r="J37" s="57">
        <v>5.6012033948967899</v>
      </c>
      <c r="K37" s="56">
        <v>3764.04</v>
      </c>
      <c r="L37" s="57">
        <v>3.6773512254173801</v>
      </c>
      <c r="M37" s="57">
        <v>0.32075642129201598</v>
      </c>
      <c r="N37" s="56">
        <v>2312847.9700000002</v>
      </c>
      <c r="O37" s="56">
        <v>37253813.990000002</v>
      </c>
      <c r="P37" s="56">
        <v>70</v>
      </c>
      <c r="Q37" s="56">
        <v>67</v>
      </c>
      <c r="R37" s="57">
        <v>4.4776119402985</v>
      </c>
      <c r="S37" s="56">
        <v>1267.93671428571</v>
      </c>
      <c r="T37" s="56">
        <v>1298.9289552238799</v>
      </c>
      <c r="U37" s="58">
        <v>-2.44430503423238</v>
      </c>
    </row>
    <row r="38" spans="1:21" ht="12" thickBot="1">
      <c r="A38" s="74"/>
      <c r="B38" s="69" t="s">
        <v>35</v>
      </c>
      <c r="C38" s="70"/>
      <c r="D38" s="56">
        <v>131388.07</v>
      </c>
      <c r="E38" s="59"/>
      <c r="F38" s="59"/>
      <c r="G38" s="56">
        <v>717729.92</v>
      </c>
      <c r="H38" s="57">
        <v>-81.6939399711802</v>
      </c>
      <c r="I38" s="56">
        <v>-12170.95</v>
      </c>
      <c r="J38" s="57">
        <v>-9.2633600600115393</v>
      </c>
      <c r="K38" s="56">
        <v>-117901.95</v>
      </c>
      <c r="L38" s="57">
        <v>-16.4270635394439</v>
      </c>
      <c r="M38" s="57">
        <v>-0.89677057928219195</v>
      </c>
      <c r="N38" s="56">
        <v>3411592.03</v>
      </c>
      <c r="O38" s="56">
        <v>91197970.859999999</v>
      </c>
      <c r="P38" s="56">
        <v>48</v>
      </c>
      <c r="Q38" s="56">
        <v>63</v>
      </c>
      <c r="R38" s="57">
        <v>-23.8095238095238</v>
      </c>
      <c r="S38" s="56">
        <v>2737.25145833333</v>
      </c>
      <c r="T38" s="56">
        <v>2072.3390476190498</v>
      </c>
      <c r="U38" s="58">
        <v>24.2912432721523</v>
      </c>
    </row>
    <row r="39" spans="1:21" ht="12" thickBot="1">
      <c r="A39" s="74"/>
      <c r="B39" s="69" t="s">
        <v>36</v>
      </c>
      <c r="C39" s="70"/>
      <c r="D39" s="56">
        <v>343848.59</v>
      </c>
      <c r="E39" s="59"/>
      <c r="F39" s="59"/>
      <c r="G39" s="56">
        <v>690347.01</v>
      </c>
      <c r="H39" s="57">
        <v>-50.191920147521202</v>
      </c>
      <c r="I39" s="56">
        <v>1012.59</v>
      </c>
      <c r="J39" s="57">
        <v>0.29448717530003499</v>
      </c>
      <c r="K39" s="56">
        <v>-50897.49</v>
      </c>
      <c r="L39" s="57">
        <v>-7.3727399789853498</v>
      </c>
      <c r="M39" s="57">
        <v>-1.01989469421773</v>
      </c>
      <c r="N39" s="56">
        <v>3884236.85</v>
      </c>
      <c r="O39" s="56">
        <v>88585294.629999995</v>
      </c>
      <c r="P39" s="56">
        <v>127</v>
      </c>
      <c r="Q39" s="56">
        <v>68</v>
      </c>
      <c r="R39" s="57">
        <v>86.764705882352899</v>
      </c>
      <c r="S39" s="56">
        <v>2707.4692125984202</v>
      </c>
      <c r="T39" s="56">
        <v>2538.5501470588201</v>
      </c>
      <c r="U39" s="58">
        <v>6.2390022665293801</v>
      </c>
    </row>
    <row r="40" spans="1:21" ht="12" thickBot="1">
      <c r="A40" s="74"/>
      <c r="B40" s="69" t="s">
        <v>37</v>
      </c>
      <c r="C40" s="70"/>
      <c r="D40" s="56">
        <v>159660.79999999999</v>
      </c>
      <c r="E40" s="59"/>
      <c r="F40" s="59"/>
      <c r="G40" s="56">
        <v>665810.9</v>
      </c>
      <c r="H40" s="57">
        <v>-76.020098199053194</v>
      </c>
      <c r="I40" s="56">
        <v>-39844.5</v>
      </c>
      <c r="J40" s="57">
        <v>-24.9557186234818</v>
      </c>
      <c r="K40" s="56">
        <v>-142147.68</v>
      </c>
      <c r="L40" s="57">
        <v>-21.349557359304299</v>
      </c>
      <c r="M40" s="57">
        <v>-0.71969644527438004</v>
      </c>
      <c r="N40" s="56">
        <v>3526191.02</v>
      </c>
      <c r="O40" s="56">
        <v>64310305.030000001</v>
      </c>
      <c r="P40" s="56">
        <v>100</v>
      </c>
      <c r="Q40" s="56">
        <v>104</v>
      </c>
      <c r="R40" s="57">
        <v>-3.84615384615384</v>
      </c>
      <c r="S40" s="56">
        <v>1596.6079999999999</v>
      </c>
      <c r="T40" s="56">
        <v>1534.5429807692301</v>
      </c>
      <c r="U40" s="58">
        <v>3.8873047880737901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6">
        <v>7.74</v>
      </c>
      <c r="H41" s="59"/>
      <c r="I41" s="59"/>
      <c r="J41" s="59"/>
      <c r="K41" s="56">
        <v>7.74</v>
      </c>
      <c r="L41" s="57">
        <v>100</v>
      </c>
      <c r="M41" s="59"/>
      <c r="N41" s="56">
        <v>5.0599999999999996</v>
      </c>
      <c r="O41" s="56">
        <v>1385.91</v>
      </c>
      <c r="P41" s="59"/>
      <c r="Q41" s="56">
        <v>6</v>
      </c>
      <c r="R41" s="59"/>
      <c r="S41" s="59"/>
      <c r="T41" s="56">
        <v>0.28499999999999998</v>
      </c>
      <c r="U41" s="60"/>
    </row>
    <row r="42" spans="1:21" ht="12" thickBot="1">
      <c r="A42" s="74"/>
      <c r="B42" s="69" t="s">
        <v>32</v>
      </c>
      <c r="C42" s="70"/>
      <c r="D42" s="56">
        <v>21793.162199999999</v>
      </c>
      <c r="E42" s="59"/>
      <c r="F42" s="59"/>
      <c r="G42" s="56">
        <v>139804.27369999999</v>
      </c>
      <c r="H42" s="57">
        <v>-84.411662373952197</v>
      </c>
      <c r="I42" s="56">
        <v>1508.4391000000001</v>
      </c>
      <c r="J42" s="57">
        <v>6.9216164508700802</v>
      </c>
      <c r="K42" s="56">
        <v>8468.4837000000007</v>
      </c>
      <c r="L42" s="57">
        <v>6.0573854259792901</v>
      </c>
      <c r="M42" s="57">
        <v>-0.82187612878088201</v>
      </c>
      <c r="N42" s="56">
        <v>678739.31519999995</v>
      </c>
      <c r="O42" s="56">
        <v>16966161.953400001</v>
      </c>
      <c r="P42" s="56">
        <v>68</v>
      </c>
      <c r="Q42" s="56">
        <v>77</v>
      </c>
      <c r="R42" s="57">
        <v>-11.6883116883117</v>
      </c>
      <c r="S42" s="56">
        <v>320.48767941176499</v>
      </c>
      <c r="T42" s="56">
        <v>442.857142857143</v>
      </c>
      <c r="U42" s="58">
        <v>-38.182267621014198</v>
      </c>
    </row>
    <row r="43" spans="1:21" ht="12" thickBot="1">
      <c r="A43" s="74"/>
      <c r="B43" s="69" t="s">
        <v>33</v>
      </c>
      <c r="C43" s="70"/>
      <c r="D43" s="56">
        <v>287448.44260000001</v>
      </c>
      <c r="E43" s="56">
        <v>709480.03700000001</v>
      </c>
      <c r="F43" s="57">
        <v>40.515367256203703</v>
      </c>
      <c r="G43" s="56">
        <v>352390.44699999999</v>
      </c>
      <c r="H43" s="57">
        <v>-18.428991180910199</v>
      </c>
      <c r="I43" s="56">
        <v>16037.991</v>
      </c>
      <c r="J43" s="57">
        <v>5.5794322122377</v>
      </c>
      <c r="K43" s="56">
        <v>13410.0221</v>
      </c>
      <c r="L43" s="57">
        <v>3.8054442775516</v>
      </c>
      <c r="M43" s="57">
        <v>0.19597051223353301</v>
      </c>
      <c r="N43" s="56">
        <v>6311456.2180000003</v>
      </c>
      <c r="O43" s="56">
        <v>110908712.0246</v>
      </c>
      <c r="P43" s="56">
        <v>1504</v>
      </c>
      <c r="Q43" s="56">
        <v>1405</v>
      </c>
      <c r="R43" s="57">
        <v>7.0462633451957402</v>
      </c>
      <c r="S43" s="56">
        <v>191.12263470744699</v>
      </c>
      <c r="T43" s="56">
        <v>175.13286768683301</v>
      </c>
      <c r="U43" s="58">
        <v>8.3662340910535207</v>
      </c>
    </row>
    <row r="44" spans="1:21" ht="12" thickBot="1">
      <c r="A44" s="74"/>
      <c r="B44" s="69" t="s">
        <v>38</v>
      </c>
      <c r="C44" s="70"/>
      <c r="D44" s="56">
        <v>85635.11</v>
      </c>
      <c r="E44" s="59"/>
      <c r="F44" s="59"/>
      <c r="G44" s="56">
        <v>422041.25</v>
      </c>
      <c r="H44" s="57">
        <v>-79.709303296774905</v>
      </c>
      <c r="I44" s="56">
        <v>-10314.870000000001</v>
      </c>
      <c r="J44" s="57">
        <v>-12.045141297769099</v>
      </c>
      <c r="K44" s="56">
        <v>-59558.2</v>
      </c>
      <c r="L44" s="57">
        <v>-14.111938110315</v>
      </c>
      <c r="M44" s="57">
        <v>-0.82681024611220599</v>
      </c>
      <c r="N44" s="56">
        <v>1758925.83</v>
      </c>
      <c r="O44" s="56">
        <v>43023116.270000003</v>
      </c>
      <c r="P44" s="56">
        <v>68</v>
      </c>
      <c r="Q44" s="56">
        <v>49</v>
      </c>
      <c r="R44" s="57">
        <v>38.775510204081598</v>
      </c>
      <c r="S44" s="56">
        <v>1259.33985294118</v>
      </c>
      <c r="T44" s="56">
        <v>1512.0012244898001</v>
      </c>
      <c r="U44" s="58">
        <v>-20.0630013382433</v>
      </c>
    </row>
    <row r="45" spans="1:21" ht="12" thickBot="1">
      <c r="A45" s="74"/>
      <c r="B45" s="69" t="s">
        <v>39</v>
      </c>
      <c r="C45" s="70"/>
      <c r="D45" s="56">
        <v>34098.28</v>
      </c>
      <c r="E45" s="59"/>
      <c r="F45" s="59"/>
      <c r="G45" s="56">
        <v>84331.66</v>
      </c>
      <c r="H45" s="57">
        <v>-59.566454638744197</v>
      </c>
      <c r="I45" s="56">
        <v>4434.67</v>
      </c>
      <c r="J45" s="57">
        <v>13.005553359289699</v>
      </c>
      <c r="K45" s="56">
        <v>11547.44</v>
      </c>
      <c r="L45" s="57">
        <v>13.692888293672899</v>
      </c>
      <c r="M45" s="57">
        <v>-0.61596076706179004</v>
      </c>
      <c r="N45" s="56">
        <v>784253.39</v>
      </c>
      <c r="O45" s="56">
        <v>18462238.960000001</v>
      </c>
      <c r="P45" s="56">
        <v>35</v>
      </c>
      <c r="Q45" s="56">
        <v>25</v>
      </c>
      <c r="R45" s="57">
        <v>40</v>
      </c>
      <c r="S45" s="56">
        <v>974.23657142857098</v>
      </c>
      <c r="T45" s="56">
        <v>1123.1448</v>
      </c>
      <c r="U45" s="58">
        <v>-15.2846067308967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8654.0732000000007</v>
      </c>
      <c r="E47" s="62"/>
      <c r="F47" s="62"/>
      <c r="G47" s="61">
        <v>9782.3994000000002</v>
      </c>
      <c r="H47" s="63">
        <v>-11.5342479269452</v>
      </c>
      <c r="I47" s="61">
        <v>458.70100000000002</v>
      </c>
      <c r="J47" s="63">
        <v>5.3004058250859298</v>
      </c>
      <c r="K47" s="61">
        <v>558.83910000000003</v>
      </c>
      <c r="L47" s="63">
        <v>5.7126996879722602</v>
      </c>
      <c r="M47" s="63">
        <v>-0.179189501951456</v>
      </c>
      <c r="N47" s="61">
        <v>189045.8266</v>
      </c>
      <c r="O47" s="61">
        <v>5989095.3485000003</v>
      </c>
      <c r="P47" s="61">
        <v>15</v>
      </c>
      <c r="Q47" s="61">
        <v>12</v>
      </c>
      <c r="R47" s="63">
        <v>25</v>
      </c>
      <c r="S47" s="61">
        <v>576.93821333333301</v>
      </c>
      <c r="T47" s="61">
        <v>493.851316666667</v>
      </c>
      <c r="U47" s="64">
        <v>14.4013509153123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74722</v>
      </c>
      <c r="D2" s="37">
        <v>636228.40078632499</v>
      </c>
      <c r="E2" s="37">
        <v>496249.79702136799</v>
      </c>
      <c r="F2" s="37">
        <v>139766.06530341899</v>
      </c>
      <c r="G2" s="37">
        <v>496249.79702136799</v>
      </c>
      <c r="H2" s="37">
        <v>0.21975248351910801</v>
      </c>
    </row>
    <row r="3" spans="1:8">
      <c r="A3" s="37">
        <v>2</v>
      </c>
      <c r="B3" s="37">
        <v>13</v>
      </c>
      <c r="C3" s="37">
        <v>16157</v>
      </c>
      <c r="D3" s="37">
        <v>128998.49408547</v>
      </c>
      <c r="E3" s="37">
        <v>102212.560009402</v>
      </c>
      <c r="F3" s="37">
        <v>26764.2879222222</v>
      </c>
      <c r="G3" s="37">
        <v>102212.560009402</v>
      </c>
      <c r="H3" s="37">
        <v>0.207512343117666</v>
      </c>
    </row>
    <row r="4" spans="1:8">
      <c r="A4" s="37">
        <v>3</v>
      </c>
      <c r="B4" s="37">
        <v>14</v>
      </c>
      <c r="C4" s="37">
        <v>125176</v>
      </c>
      <c r="D4" s="37">
        <v>146291.384358437</v>
      </c>
      <c r="E4" s="37">
        <v>108214.273011217</v>
      </c>
      <c r="F4" s="37">
        <v>38060.925884698998</v>
      </c>
      <c r="G4" s="37">
        <v>108214.273011217</v>
      </c>
      <c r="H4" s="37">
        <v>0.26020081443732601</v>
      </c>
    </row>
    <row r="5" spans="1:8">
      <c r="A5" s="37">
        <v>4</v>
      </c>
      <c r="B5" s="37">
        <v>15</v>
      </c>
      <c r="C5" s="37">
        <v>3164</v>
      </c>
      <c r="D5" s="37">
        <v>43295.298478632503</v>
      </c>
      <c r="E5" s="37">
        <v>35458.8084863248</v>
      </c>
      <c r="F5" s="37">
        <v>7804.4558042734998</v>
      </c>
      <c r="G5" s="37">
        <v>35458.8084863248</v>
      </c>
      <c r="H5" s="37">
        <v>0.180394520206593</v>
      </c>
    </row>
    <row r="6" spans="1:8">
      <c r="A6" s="37">
        <v>5</v>
      </c>
      <c r="B6" s="37">
        <v>16</v>
      </c>
      <c r="C6" s="37">
        <v>3212</v>
      </c>
      <c r="D6" s="37">
        <v>146281.121455555</v>
      </c>
      <c r="E6" s="37">
        <v>130120.308034188</v>
      </c>
      <c r="F6" s="37">
        <v>16158.394617948699</v>
      </c>
      <c r="G6" s="37">
        <v>130120.308034188</v>
      </c>
      <c r="H6" s="37">
        <v>0.110463070323879</v>
      </c>
    </row>
    <row r="7" spans="1:8">
      <c r="A7" s="37">
        <v>6</v>
      </c>
      <c r="B7" s="37">
        <v>17</v>
      </c>
      <c r="C7" s="37">
        <v>24130</v>
      </c>
      <c r="D7" s="37">
        <v>283750.91085213702</v>
      </c>
      <c r="E7" s="37">
        <v>223948.944451282</v>
      </c>
      <c r="F7" s="37">
        <v>59616.111700000001</v>
      </c>
      <c r="G7" s="37">
        <v>223948.944451282</v>
      </c>
      <c r="H7" s="37">
        <v>0.21023786396372801</v>
      </c>
    </row>
    <row r="8" spans="1:8">
      <c r="A8" s="37">
        <v>7</v>
      </c>
      <c r="B8" s="37">
        <v>18</v>
      </c>
      <c r="C8" s="37">
        <v>50962</v>
      </c>
      <c r="D8" s="37">
        <v>97584.968766666701</v>
      </c>
      <c r="E8" s="37">
        <v>83725.929018803407</v>
      </c>
      <c r="F8" s="37">
        <v>13849.4158162393</v>
      </c>
      <c r="G8" s="37">
        <v>83725.929018803407</v>
      </c>
      <c r="H8" s="37">
        <v>0.14193560719311399</v>
      </c>
    </row>
    <row r="9" spans="1:8">
      <c r="A9" s="37">
        <v>8</v>
      </c>
      <c r="B9" s="37">
        <v>19</v>
      </c>
      <c r="C9" s="37">
        <v>41430</v>
      </c>
      <c r="D9" s="37">
        <v>114471.822487179</v>
      </c>
      <c r="E9" s="37">
        <v>114792.152461538</v>
      </c>
      <c r="F9" s="37">
        <v>-332.193222222222</v>
      </c>
      <c r="G9" s="37">
        <v>114792.152461538</v>
      </c>
      <c r="H9" s="37">
        <v>-2.9022657742491702E-3</v>
      </c>
    </row>
    <row r="10" spans="1:8">
      <c r="A10" s="37">
        <v>9</v>
      </c>
      <c r="B10" s="37">
        <v>21</v>
      </c>
      <c r="C10" s="37">
        <v>276136</v>
      </c>
      <c r="D10" s="37">
        <v>1057972.8032236299</v>
      </c>
      <c r="E10" s="37">
        <v>1031576.04256667</v>
      </c>
      <c r="F10" s="37">
        <v>17221.369990598301</v>
      </c>
      <c r="G10" s="37">
        <v>1031576.04256667</v>
      </c>
      <c r="H10" s="37">
        <v>1.64201110571085E-2</v>
      </c>
    </row>
    <row r="11" spans="1:8">
      <c r="A11" s="37">
        <v>10</v>
      </c>
      <c r="B11" s="37">
        <v>22</v>
      </c>
      <c r="C11" s="37">
        <v>44207.934000000001</v>
      </c>
      <c r="D11" s="37">
        <v>581115.76805042697</v>
      </c>
      <c r="E11" s="37">
        <v>498088.04261794902</v>
      </c>
      <c r="F11" s="37">
        <v>82944.587398290605</v>
      </c>
      <c r="G11" s="37">
        <v>498088.04261794902</v>
      </c>
      <c r="H11" s="37">
        <v>0.142753751017344</v>
      </c>
    </row>
    <row r="12" spans="1:8">
      <c r="A12" s="37">
        <v>11</v>
      </c>
      <c r="B12" s="37">
        <v>23</v>
      </c>
      <c r="C12" s="37">
        <v>227679.66699999999</v>
      </c>
      <c r="D12" s="37">
        <v>1728323.2515273499</v>
      </c>
      <c r="E12" s="37">
        <v>1483440.3808726501</v>
      </c>
      <c r="F12" s="37">
        <v>244485.97407350401</v>
      </c>
      <c r="G12" s="37">
        <v>1483440.3808726501</v>
      </c>
      <c r="H12" s="37">
        <v>0.14149096885620599</v>
      </c>
    </row>
    <row r="13" spans="1:8">
      <c r="A13" s="37">
        <v>12</v>
      </c>
      <c r="B13" s="37">
        <v>24</v>
      </c>
      <c r="C13" s="37">
        <v>14282</v>
      </c>
      <c r="D13" s="37">
        <v>416599.94517777802</v>
      </c>
      <c r="E13" s="37">
        <v>385129.61431367497</v>
      </c>
      <c r="F13" s="37">
        <v>31424.467616239301</v>
      </c>
      <c r="G13" s="37">
        <v>385129.61431367497</v>
      </c>
      <c r="H13" s="37">
        <v>7.5439106179558499E-2</v>
      </c>
    </row>
    <row r="14" spans="1:8">
      <c r="A14" s="37">
        <v>13</v>
      </c>
      <c r="B14" s="37">
        <v>25</v>
      </c>
      <c r="C14" s="37">
        <v>86698</v>
      </c>
      <c r="D14" s="37">
        <v>1167513.82831174</v>
      </c>
      <c r="E14" s="37">
        <v>1152414.5114</v>
      </c>
      <c r="F14" s="37">
        <v>14429.8081</v>
      </c>
      <c r="G14" s="37">
        <v>1152414.5114</v>
      </c>
      <c r="H14" s="37">
        <v>1.2366523844571899E-2</v>
      </c>
    </row>
    <row r="15" spans="1:8">
      <c r="A15" s="37">
        <v>14</v>
      </c>
      <c r="B15" s="37">
        <v>26</v>
      </c>
      <c r="C15" s="37">
        <v>76475</v>
      </c>
      <c r="D15" s="37">
        <v>374987.67815260601</v>
      </c>
      <c r="E15" s="37">
        <v>331658.23349911498</v>
      </c>
      <c r="F15" s="37">
        <v>43168.933699704998</v>
      </c>
      <c r="G15" s="37">
        <v>331658.23349911498</v>
      </c>
      <c r="H15" s="37">
        <v>0.115170237051699</v>
      </c>
    </row>
    <row r="16" spans="1:8">
      <c r="A16" s="37">
        <v>15</v>
      </c>
      <c r="B16" s="37">
        <v>27</v>
      </c>
      <c r="C16" s="37">
        <v>202250.47500000001</v>
      </c>
      <c r="D16" s="37">
        <v>1487874.7461301</v>
      </c>
      <c r="E16" s="37">
        <v>1393153.3499306799</v>
      </c>
      <c r="F16" s="37">
        <v>94308.918360373602</v>
      </c>
      <c r="G16" s="37">
        <v>1393153.3499306799</v>
      </c>
      <c r="H16" s="37">
        <v>6.3402561779752106E-2</v>
      </c>
    </row>
    <row r="17" spans="1:8">
      <c r="A17" s="37">
        <v>16</v>
      </c>
      <c r="B17" s="37">
        <v>29</v>
      </c>
      <c r="C17" s="37">
        <v>212353</v>
      </c>
      <c r="D17" s="37">
        <v>2693895.5260418798</v>
      </c>
      <c r="E17" s="37">
        <v>2551757.04684103</v>
      </c>
      <c r="F17" s="37">
        <v>132919.22458546999</v>
      </c>
      <c r="G17" s="37">
        <v>2551757.04684103</v>
      </c>
      <c r="H17" s="37">
        <v>4.9510336125123899E-2</v>
      </c>
    </row>
    <row r="18" spans="1:8">
      <c r="A18" s="37">
        <v>17</v>
      </c>
      <c r="B18" s="37">
        <v>31</v>
      </c>
      <c r="C18" s="37">
        <v>30174.842000000001</v>
      </c>
      <c r="D18" s="37">
        <v>276179.70890304103</v>
      </c>
      <c r="E18" s="37">
        <v>230318.65954352799</v>
      </c>
      <c r="F18" s="37">
        <v>45820.2396817271</v>
      </c>
      <c r="G18" s="37">
        <v>230318.65954352799</v>
      </c>
      <c r="H18" s="37">
        <v>0.16593185462201099</v>
      </c>
    </row>
    <row r="19" spans="1:8">
      <c r="A19" s="37">
        <v>18</v>
      </c>
      <c r="B19" s="37">
        <v>32</v>
      </c>
      <c r="C19" s="37">
        <v>17171.238000000001</v>
      </c>
      <c r="D19" s="37">
        <v>292962.10087774001</v>
      </c>
      <c r="E19" s="37">
        <v>274059.77065643598</v>
      </c>
      <c r="F19" s="37">
        <v>18829.1714062598</v>
      </c>
      <c r="G19" s="37">
        <v>274059.77065643598</v>
      </c>
      <c r="H19" s="37">
        <v>6.4287751096554505E-2</v>
      </c>
    </row>
    <row r="20" spans="1:8">
      <c r="A20" s="37">
        <v>19</v>
      </c>
      <c r="B20" s="37">
        <v>33</v>
      </c>
      <c r="C20" s="37">
        <v>52193.59</v>
      </c>
      <c r="D20" s="37">
        <v>607768.42347705201</v>
      </c>
      <c r="E20" s="37">
        <v>482674.17999401299</v>
      </c>
      <c r="F20" s="37">
        <v>124762.76529929299</v>
      </c>
      <c r="G20" s="37">
        <v>482674.17999401299</v>
      </c>
      <c r="H20" s="37">
        <v>0.20539212549715799</v>
      </c>
    </row>
    <row r="21" spans="1:8">
      <c r="A21" s="37">
        <v>20</v>
      </c>
      <c r="B21" s="37">
        <v>34</v>
      </c>
      <c r="C21" s="37">
        <v>43419.35</v>
      </c>
      <c r="D21" s="37">
        <v>241609.86975141801</v>
      </c>
      <c r="E21" s="37">
        <v>177073.92433348301</v>
      </c>
      <c r="F21" s="37">
        <v>64306.688751268601</v>
      </c>
      <c r="G21" s="37">
        <v>177073.92433348301</v>
      </c>
      <c r="H21" s="37">
        <v>0.266411986983767</v>
      </c>
    </row>
    <row r="22" spans="1:8">
      <c r="A22" s="37">
        <v>21</v>
      </c>
      <c r="B22" s="37">
        <v>35</v>
      </c>
      <c r="C22" s="37">
        <v>31734.771000000001</v>
      </c>
      <c r="D22" s="37">
        <v>977973.79905309703</v>
      </c>
      <c r="E22" s="37">
        <v>937718.30714601802</v>
      </c>
      <c r="F22" s="37">
        <v>39717.348807079601</v>
      </c>
      <c r="G22" s="37">
        <v>937718.30714601802</v>
      </c>
      <c r="H22" s="37">
        <v>4.0634233634899701E-2</v>
      </c>
    </row>
    <row r="23" spans="1:8">
      <c r="A23" s="37">
        <v>22</v>
      </c>
      <c r="B23" s="37">
        <v>36</v>
      </c>
      <c r="C23" s="37">
        <v>167104.04399999999</v>
      </c>
      <c r="D23" s="37">
        <v>755947.14065309695</v>
      </c>
      <c r="E23" s="37">
        <v>630347.68098132603</v>
      </c>
      <c r="F23" s="37">
        <v>124901.86837177099</v>
      </c>
      <c r="G23" s="37">
        <v>630347.68098132603</v>
      </c>
      <c r="H23" s="37">
        <v>0.165378275933769</v>
      </c>
    </row>
    <row r="24" spans="1:8">
      <c r="A24" s="37">
        <v>23</v>
      </c>
      <c r="B24" s="37">
        <v>37</v>
      </c>
      <c r="C24" s="37">
        <v>221430.182</v>
      </c>
      <c r="D24" s="37">
        <v>1675366.46197257</v>
      </c>
      <c r="E24" s="37">
        <v>1529124.5561032</v>
      </c>
      <c r="F24" s="37">
        <v>145841.35241803399</v>
      </c>
      <c r="G24" s="37">
        <v>1529124.5561032</v>
      </c>
      <c r="H24" s="37">
        <v>8.70712363016342E-2</v>
      </c>
    </row>
    <row r="25" spans="1:8">
      <c r="A25" s="37">
        <v>24</v>
      </c>
      <c r="B25" s="37">
        <v>38</v>
      </c>
      <c r="C25" s="37">
        <v>163924.40599999999</v>
      </c>
      <c r="D25" s="37">
        <v>795245.64186637197</v>
      </c>
      <c r="E25" s="37">
        <v>752524.46037610597</v>
      </c>
      <c r="F25" s="37">
        <v>42056.509299999998</v>
      </c>
      <c r="G25" s="37">
        <v>752524.46037610597</v>
      </c>
      <c r="H25" s="37">
        <v>5.2929167580169197E-2</v>
      </c>
    </row>
    <row r="26" spans="1:8">
      <c r="A26" s="37">
        <v>25</v>
      </c>
      <c r="B26" s="37">
        <v>39</v>
      </c>
      <c r="C26" s="37">
        <v>60167.485999999997</v>
      </c>
      <c r="D26" s="37">
        <v>115734.014823871</v>
      </c>
      <c r="E26" s="37">
        <v>89023.396278220505</v>
      </c>
      <c r="F26" s="37">
        <v>26710.406237958301</v>
      </c>
      <c r="G26" s="37">
        <v>89023.396278220505</v>
      </c>
      <c r="H26" s="37">
        <v>0.23079174499796101</v>
      </c>
    </row>
    <row r="27" spans="1:8">
      <c r="A27" s="37">
        <v>26</v>
      </c>
      <c r="B27" s="37">
        <v>42</v>
      </c>
      <c r="C27" s="37">
        <v>9209.0529999999999</v>
      </c>
      <c r="D27" s="37">
        <v>184115.2481</v>
      </c>
      <c r="E27" s="37">
        <v>160060.3321</v>
      </c>
      <c r="F27" s="37">
        <v>23922.4902</v>
      </c>
      <c r="G27" s="37">
        <v>160060.3321</v>
      </c>
      <c r="H27" s="37">
        <v>0.13002567251084099</v>
      </c>
    </row>
    <row r="28" spans="1:8">
      <c r="A28" s="37">
        <v>27</v>
      </c>
      <c r="B28" s="37">
        <v>75</v>
      </c>
      <c r="C28" s="37">
        <v>71</v>
      </c>
      <c r="D28" s="37">
        <v>21793.162393162402</v>
      </c>
      <c r="E28" s="37">
        <v>20284.722222222201</v>
      </c>
      <c r="F28" s="37">
        <v>1508.44017094017</v>
      </c>
      <c r="G28" s="37">
        <v>20284.722222222201</v>
      </c>
      <c r="H28" s="37">
        <v>6.9216213036316601E-2</v>
      </c>
    </row>
    <row r="29" spans="1:8">
      <c r="A29" s="37">
        <v>28</v>
      </c>
      <c r="B29" s="37">
        <v>76</v>
      </c>
      <c r="C29" s="37">
        <v>1585</v>
      </c>
      <c r="D29" s="37">
        <v>287448.43724102603</v>
      </c>
      <c r="E29" s="37">
        <v>271410.44752393197</v>
      </c>
      <c r="F29" s="37">
        <v>15945.3572384615</v>
      </c>
      <c r="G29" s="37">
        <v>271410.44752393197</v>
      </c>
      <c r="H29" s="37">
        <v>5.5489943039940801E-2</v>
      </c>
    </row>
    <row r="30" spans="1:8">
      <c r="A30" s="37">
        <v>29</v>
      </c>
      <c r="B30" s="37">
        <v>99</v>
      </c>
      <c r="C30" s="37">
        <v>15</v>
      </c>
      <c r="D30" s="37">
        <v>8654.0730655774896</v>
      </c>
      <c r="E30" s="37">
        <v>8195.3723924060196</v>
      </c>
      <c r="F30" s="37">
        <v>458.70067317146999</v>
      </c>
      <c r="G30" s="37">
        <v>8195.3723924060196</v>
      </c>
      <c r="H30" s="37">
        <v>5.3004021308301799E-2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65</v>
      </c>
      <c r="D34" s="34">
        <v>88755.57</v>
      </c>
      <c r="E34" s="34">
        <v>83784.19</v>
      </c>
      <c r="F34" s="30"/>
      <c r="G34" s="30"/>
      <c r="H34" s="30"/>
    </row>
    <row r="35" spans="1:8">
      <c r="A35" s="30"/>
      <c r="B35" s="33">
        <v>71</v>
      </c>
      <c r="C35" s="34">
        <v>46</v>
      </c>
      <c r="D35" s="34">
        <v>131388.07</v>
      </c>
      <c r="E35" s="34">
        <v>143559.01999999999</v>
      </c>
      <c r="F35" s="30"/>
      <c r="G35" s="30"/>
      <c r="H35" s="30"/>
    </row>
    <row r="36" spans="1:8">
      <c r="A36" s="30"/>
      <c r="B36" s="33">
        <v>72</v>
      </c>
      <c r="C36" s="34">
        <v>117</v>
      </c>
      <c r="D36" s="34">
        <v>343848.59</v>
      </c>
      <c r="E36" s="34">
        <v>342836</v>
      </c>
      <c r="F36" s="30"/>
      <c r="G36" s="30"/>
      <c r="H36" s="30"/>
    </row>
    <row r="37" spans="1:8">
      <c r="A37" s="30"/>
      <c r="B37" s="33">
        <v>73</v>
      </c>
      <c r="C37" s="34">
        <v>96</v>
      </c>
      <c r="D37" s="34">
        <v>159660.79999999999</v>
      </c>
      <c r="E37" s="34">
        <v>199505.3</v>
      </c>
      <c r="F37" s="30"/>
      <c r="G37" s="30"/>
      <c r="H37" s="30"/>
    </row>
    <row r="38" spans="1:8">
      <c r="A38" s="30"/>
      <c r="B38" s="33">
        <v>77</v>
      </c>
      <c r="C38" s="34">
        <v>66</v>
      </c>
      <c r="D38" s="34">
        <v>85635.11</v>
      </c>
      <c r="E38" s="34">
        <v>95949.98</v>
      </c>
      <c r="F38" s="30"/>
      <c r="G38" s="30"/>
      <c r="H38" s="30"/>
    </row>
    <row r="39" spans="1:8">
      <c r="A39" s="30"/>
      <c r="B39" s="33">
        <v>78</v>
      </c>
      <c r="C39" s="34">
        <v>31</v>
      </c>
      <c r="D39" s="34">
        <v>34098.28</v>
      </c>
      <c r="E39" s="34">
        <v>29663.61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2016-08-19T00:54:13Z</dcterms:modified>
</cp:coreProperties>
</file>