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<sst xmlns="http://schemas.openxmlformats.org/spreadsheetml/2006/main" count="121" uniqueCount="80">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</sst>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849" Type="http://schemas.openxmlformats.org/officeDocument/2006/relationships/hyperlink" Target="cid:95ec070b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860" Type="http://schemas.openxmlformats.org/officeDocument/2006/relationships/image" Target="cid:b0d869c5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862" Type="http://schemas.openxmlformats.org/officeDocument/2006/relationships/image" Target="cid:b0db015a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35" sqref="J3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17961963.483299997</v>
      </c>
      <c r="F3" s="25">
        <f>RA!I7</f>
        <v>1726796.2201</v>
      </c>
      <c r="G3" s="16">
        <f>SUM(G4:G42)</f>
        <v>16235167.2632</v>
      </c>
      <c r="H3" s="27">
        <f>RA!J7</f>
        <v>9.6136272724609206</v>
      </c>
      <c r="I3" s="20">
        <f>SUM(I4:I42)</f>
        <v>17961969.018502049</v>
      </c>
      <c r="J3" s="21">
        <f>SUM(J4:J42)</f>
        <v>16235167.340599071</v>
      </c>
      <c r="K3" s="22">
        <f>E3-I3</f>
        <v>-5.5352020524442196</v>
      </c>
      <c r="L3" s="22">
        <f>G3-J3</f>
        <v>-7.7399071305990219E-2</v>
      </c>
    </row>
    <row r="4" spans="1:13">
      <c r="A4" s="68">
        <f>RA!A8</f>
        <v>42604</v>
      </c>
      <c r="B4" s="12">
        <v>12</v>
      </c>
      <c r="C4" s="66" t="s">
        <v>6</v>
      </c>
      <c r="D4" s="66"/>
      <c r="E4" s="15">
        <f>VLOOKUP(C4,RA!B8:D35,3,0)</f>
        <v>680794.44990000001</v>
      </c>
      <c r="F4" s="25">
        <f>VLOOKUP(C4,RA!B8:I38,8,0)</f>
        <v>156774.47589999999</v>
      </c>
      <c r="G4" s="16">
        <f t="shared" ref="G4:G42" si="0">E4-F4</f>
        <v>524019.97400000005</v>
      </c>
      <c r="H4" s="27">
        <f>RA!J8</f>
        <v>23.028165979177398</v>
      </c>
      <c r="I4" s="20">
        <f>VLOOKUP(B4,RMS!B:D,3,FALSE)</f>
        <v>680795.21718034195</v>
      </c>
      <c r="J4" s="21">
        <f>VLOOKUP(B4,RMS!B:E,4,FALSE)</f>
        <v>524019.98623675201</v>
      </c>
      <c r="K4" s="22">
        <f t="shared" ref="K4:K42" si="1">E4-I4</f>
        <v>-0.76728034194093198</v>
      </c>
      <c r="L4" s="22">
        <f t="shared" ref="L4:L42" si="2">G4-J4</f>
        <v>-1.2236751965247095E-2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151180.89449999999</v>
      </c>
      <c r="F5" s="25">
        <f>VLOOKUP(C5,RA!B9:I39,8,0)</f>
        <v>31626.716799999998</v>
      </c>
      <c r="G5" s="16">
        <f t="shared" si="0"/>
        <v>119554.1777</v>
      </c>
      <c r="H5" s="27">
        <f>RA!J9</f>
        <v>20.919784146402201</v>
      </c>
      <c r="I5" s="20">
        <f>VLOOKUP(B5,RMS!B:D,3,FALSE)</f>
        <v>151181.09274700901</v>
      </c>
      <c r="J5" s="21">
        <f>VLOOKUP(B5,RMS!B:E,4,FALSE)</f>
        <v>119554.260446154</v>
      </c>
      <c r="K5" s="22">
        <f t="shared" si="1"/>
        <v>-0.19824700901517645</v>
      </c>
      <c r="L5" s="22">
        <f t="shared" si="2"/>
        <v>-8.2746154002961703E-2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151523.6893</v>
      </c>
      <c r="F6" s="25">
        <f>VLOOKUP(C6,RA!B10:I40,8,0)</f>
        <v>39758.822699999997</v>
      </c>
      <c r="G6" s="16">
        <f t="shared" si="0"/>
        <v>111764.86660000001</v>
      </c>
      <c r="H6" s="27">
        <f>RA!J10</f>
        <v>26.239344411210801</v>
      </c>
      <c r="I6" s="20">
        <f>VLOOKUP(B6,RMS!B:D,3,FALSE)</f>
        <v>151526.07226420101</v>
      </c>
      <c r="J6" s="21">
        <f>VLOOKUP(B6,RMS!B:E,4,FALSE)</f>
        <v>111764.869771297</v>
      </c>
      <c r="K6" s="22">
        <f>E6-I6</f>
        <v>-2.3829642010095995</v>
      </c>
      <c r="L6" s="22">
        <f t="shared" si="2"/>
        <v>-3.1712969939690083E-3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44638.025000000001</v>
      </c>
      <c r="F7" s="25">
        <f>VLOOKUP(C7,RA!B11:I41,8,0)</f>
        <v>8603.4367000000002</v>
      </c>
      <c r="G7" s="16">
        <f t="shared" si="0"/>
        <v>36034.588300000003</v>
      </c>
      <c r="H7" s="27">
        <f>RA!J11</f>
        <v>19.273784402423701</v>
      </c>
      <c r="I7" s="20">
        <f>VLOOKUP(B7,RMS!B:D,3,FALSE)</f>
        <v>44638.070797799002</v>
      </c>
      <c r="J7" s="21">
        <f>VLOOKUP(B7,RMS!B:E,4,FALSE)</f>
        <v>36034.587861999797</v>
      </c>
      <c r="K7" s="22">
        <f t="shared" si="1"/>
        <v>-4.579779900086578E-2</v>
      </c>
      <c r="L7" s="22">
        <f t="shared" si="2"/>
        <v>4.3800020648632199E-4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144251.64619999999</v>
      </c>
      <c r="F8" s="25">
        <f>VLOOKUP(C8,RA!B12:I42,8,0)</f>
        <v>17570.597600000001</v>
      </c>
      <c r="G8" s="16">
        <f t="shared" si="0"/>
        <v>126681.04859999998</v>
      </c>
      <c r="H8" s="27">
        <f>RA!J12</f>
        <v>12.1805179094032</v>
      </c>
      <c r="I8" s="20">
        <f>VLOOKUP(B8,RMS!B:D,3,FALSE)</f>
        <v>144251.65221196599</v>
      </c>
      <c r="J8" s="21">
        <f>VLOOKUP(B8,RMS!B:E,4,FALSE)</f>
        <v>126681.053123932</v>
      </c>
      <c r="K8" s="22">
        <f t="shared" si="1"/>
        <v>-6.0119660047348589E-3</v>
      </c>
      <c r="L8" s="22">
        <f t="shared" si="2"/>
        <v>-4.5239320170367137E-3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302206.43939999997</v>
      </c>
      <c r="F9" s="25">
        <f>VLOOKUP(C9,RA!B13:I43,8,0)</f>
        <v>63409.797899999998</v>
      </c>
      <c r="G9" s="16">
        <f t="shared" si="0"/>
        <v>238796.64149999997</v>
      </c>
      <c r="H9" s="27">
        <f>RA!J13</f>
        <v>20.982278877277999</v>
      </c>
      <c r="I9" s="20">
        <f>VLOOKUP(B9,RMS!B:D,3,FALSE)</f>
        <v>302206.81300085498</v>
      </c>
      <c r="J9" s="21">
        <f>VLOOKUP(B9,RMS!B:E,4,FALSE)</f>
        <v>238796.63884957301</v>
      </c>
      <c r="K9" s="22">
        <f t="shared" si="1"/>
        <v>-0.37360085500404239</v>
      </c>
      <c r="L9" s="22">
        <f t="shared" si="2"/>
        <v>2.6504269626457244E-3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98533.890299999999</v>
      </c>
      <c r="F10" s="25">
        <f>VLOOKUP(C10,RA!B14:I43,8,0)</f>
        <v>15023.0517</v>
      </c>
      <c r="G10" s="16">
        <f t="shared" si="0"/>
        <v>83510.838600000003</v>
      </c>
      <c r="H10" s="27">
        <f>RA!J14</f>
        <v>15.2465833372256</v>
      </c>
      <c r="I10" s="20">
        <f>VLOOKUP(B10,RMS!B:D,3,FALSE)</f>
        <v>98533.900303418806</v>
      </c>
      <c r="J10" s="21">
        <f>VLOOKUP(B10,RMS!B:E,4,FALSE)</f>
        <v>83510.837935897405</v>
      </c>
      <c r="K10" s="22">
        <f t="shared" si="1"/>
        <v>-1.0003418807173148E-2</v>
      </c>
      <c r="L10" s="22">
        <f t="shared" si="2"/>
        <v>6.6410259751137346E-4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90448.847099999999</v>
      </c>
      <c r="F11" s="25">
        <f>VLOOKUP(C11,RA!B15:I44,8,0)</f>
        <v>-2705.4522999999999</v>
      </c>
      <c r="G11" s="16">
        <f t="shared" si="0"/>
        <v>93154.299400000004</v>
      </c>
      <c r="H11" s="27">
        <f>RA!J15</f>
        <v>-2.99114072400377</v>
      </c>
      <c r="I11" s="20">
        <f>VLOOKUP(B11,RMS!B:D,3,FALSE)</f>
        <v>90448.8974034188</v>
      </c>
      <c r="J11" s="21">
        <f>VLOOKUP(B11,RMS!B:E,4,FALSE)</f>
        <v>93154.299917094002</v>
      </c>
      <c r="K11" s="22">
        <f t="shared" si="1"/>
        <v>-5.0303418800467625E-2</v>
      </c>
      <c r="L11" s="22">
        <f t="shared" si="2"/>
        <v>-5.1709399849642068E-4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1010141.9793</v>
      </c>
      <c r="F12" s="25">
        <f>VLOOKUP(C12,RA!B16:I45,8,0)</f>
        <v>25852.691900000002</v>
      </c>
      <c r="G12" s="16">
        <f t="shared" si="0"/>
        <v>984289.28740000003</v>
      </c>
      <c r="H12" s="27">
        <f>RA!J16</f>
        <v>2.5593126936388901</v>
      </c>
      <c r="I12" s="20">
        <f>VLOOKUP(B12,RMS!B:D,3,FALSE)</f>
        <v>1010141.0417284101</v>
      </c>
      <c r="J12" s="21">
        <f>VLOOKUP(B12,RMS!B:E,4,FALSE)</f>
        <v>984289.28780000005</v>
      </c>
      <c r="K12" s="22">
        <f t="shared" si="1"/>
        <v>0.93757158995140344</v>
      </c>
      <c r="L12" s="22">
        <f t="shared" si="2"/>
        <v>-4.0000001899898052E-4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586924.81909999996</v>
      </c>
      <c r="F13" s="25">
        <f>VLOOKUP(C13,RA!B17:I46,8,0)</f>
        <v>86605.757899999997</v>
      </c>
      <c r="G13" s="16">
        <f t="shared" si="0"/>
        <v>500319.0612</v>
      </c>
      <c r="H13" s="27">
        <f>RA!J17</f>
        <v>14.755852041289099</v>
      </c>
      <c r="I13" s="20">
        <f>VLOOKUP(B13,RMS!B:D,3,FALSE)</f>
        <v>586924.77110170899</v>
      </c>
      <c r="J13" s="21">
        <f>VLOOKUP(B13,RMS!B:E,4,FALSE)</f>
        <v>500319.06532136799</v>
      </c>
      <c r="K13" s="22">
        <f t="shared" si="1"/>
        <v>4.7998290974646807E-2</v>
      </c>
      <c r="L13" s="22">
        <f t="shared" si="2"/>
        <v>-4.1213679942302406E-3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1756169.4797</v>
      </c>
      <c r="F14" s="25">
        <f>VLOOKUP(C14,RA!B18:I47,8,0)</f>
        <v>247932.82769999999</v>
      </c>
      <c r="G14" s="16">
        <f t="shared" si="0"/>
        <v>1508236.652</v>
      </c>
      <c r="H14" s="27">
        <f>RA!J18</f>
        <v>14.117818955739599</v>
      </c>
      <c r="I14" s="20">
        <f>VLOOKUP(B14,RMS!B:D,3,FALSE)</f>
        <v>1756169.3293931601</v>
      </c>
      <c r="J14" s="21">
        <f>VLOOKUP(B14,RMS!B:E,4,FALSE)</f>
        <v>1508236.6301393199</v>
      </c>
      <c r="K14" s="22">
        <f t="shared" si="1"/>
        <v>0.15030683996155858</v>
      </c>
      <c r="L14" s="22">
        <f t="shared" si="2"/>
        <v>2.186068007722497E-2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407695.40840000001</v>
      </c>
      <c r="F15" s="25">
        <f>VLOOKUP(C15,RA!B19:I48,8,0)</f>
        <v>42576.792500000003</v>
      </c>
      <c r="G15" s="16">
        <f t="shared" si="0"/>
        <v>365118.61590000003</v>
      </c>
      <c r="H15" s="27">
        <f>RA!J19</f>
        <v>10.443284771612401</v>
      </c>
      <c r="I15" s="20">
        <f>VLOOKUP(B15,RMS!B:D,3,FALSE)</f>
        <v>407695.36832991499</v>
      </c>
      <c r="J15" s="21">
        <f>VLOOKUP(B15,RMS!B:E,4,FALSE)</f>
        <v>365118.61415555503</v>
      </c>
      <c r="K15" s="22">
        <f t="shared" si="1"/>
        <v>4.0070085029583424E-2</v>
      </c>
      <c r="L15" s="22">
        <f t="shared" si="2"/>
        <v>1.7444450058974326E-3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1104373.6357</v>
      </c>
      <c r="F16" s="25">
        <f>VLOOKUP(C16,RA!B20:I49,8,0)</f>
        <v>43003.002</v>
      </c>
      <c r="G16" s="16">
        <f t="shared" si="0"/>
        <v>1061370.6336999999</v>
      </c>
      <c r="H16" s="27">
        <f>RA!J20</f>
        <v>3.89388161849253</v>
      </c>
      <c r="I16" s="20">
        <f>VLOOKUP(B16,RMS!B:D,3,FALSE)</f>
        <v>1104373.78807257</v>
      </c>
      <c r="J16" s="21">
        <f>VLOOKUP(B16,RMS!B:E,4,FALSE)</f>
        <v>1061370.6336999999</v>
      </c>
      <c r="K16" s="22">
        <f t="shared" si="1"/>
        <v>-0.15237257000990212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362306.97590000002</v>
      </c>
      <c r="F17" s="25">
        <f>VLOOKUP(C17,RA!B21:I50,8,0)</f>
        <v>45411.324699999997</v>
      </c>
      <c r="G17" s="16">
        <f t="shared" si="0"/>
        <v>316895.65120000002</v>
      </c>
      <c r="H17" s="27">
        <f>RA!J21</f>
        <v>12.5339360599377</v>
      </c>
      <c r="I17" s="20">
        <f>VLOOKUP(B17,RMS!B:D,3,FALSE)</f>
        <v>362306.09844732599</v>
      </c>
      <c r="J17" s="21">
        <f>VLOOKUP(B17,RMS!B:E,4,FALSE)</f>
        <v>316895.65112863597</v>
      </c>
      <c r="K17" s="22">
        <f t="shared" si="1"/>
        <v>0.87745267403079197</v>
      </c>
      <c r="L17" s="22">
        <f t="shared" si="2"/>
        <v>7.1364047471433878E-5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1488109.9935000001</v>
      </c>
      <c r="F18" s="25">
        <f>VLOOKUP(C18,RA!B22:I51,8,0)</f>
        <v>93329.667100000006</v>
      </c>
      <c r="G18" s="16">
        <f t="shared" si="0"/>
        <v>1394780.3264000001</v>
      </c>
      <c r="H18" s="27">
        <f>RA!J22</f>
        <v>6.2716914413356504</v>
      </c>
      <c r="I18" s="20">
        <f>VLOOKUP(B18,RMS!B:D,3,FALSE)</f>
        <v>1488111.6543783201</v>
      </c>
      <c r="J18" s="21">
        <f>VLOOKUP(B18,RMS!B:E,4,FALSE)</f>
        <v>1394780.32784758</v>
      </c>
      <c r="K18" s="22">
        <f t="shared" si="1"/>
        <v>-1.6608783199917525</v>
      </c>
      <c r="L18" s="22">
        <f t="shared" si="2"/>
        <v>-1.4475798234343529E-3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2802025.3761999998</v>
      </c>
      <c r="F19" s="25">
        <f>VLOOKUP(C19,RA!B23:I52,8,0)</f>
        <v>156648.5105</v>
      </c>
      <c r="G19" s="16">
        <f t="shared" si="0"/>
        <v>2645376.8657</v>
      </c>
      <c r="H19" s="27">
        <f>RA!J23</f>
        <v>5.5905457470353399</v>
      </c>
      <c r="I19" s="20">
        <f>VLOOKUP(B19,RMS!B:D,3,FALSE)</f>
        <v>2802027.5153906001</v>
      </c>
      <c r="J19" s="21">
        <f>VLOOKUP(B19,RMS!B:E,4,FALSE)</f>
        <v>2645376.8995598298</v>
      </c>
      <c r="K19" s="22">
        <f t="shared" si="1"/>
        <v>-2.1391906002536416</v>
      </c>
      <c r="L19" s="22">
        <f t="shared" si="2"/>
        <v>-3.3859829884022474E-2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287312.35509999999</v>
      </c>
      <c r="F20" s="25">
        <f>VLOOKUP(C20,RA!B24:I53,8,0)</f>
        <v>46534.207199999997</v>
      </c>
      <c r="G20" s="16">
        <f t="shared" si="0"/>
        <v>240778.14789999998</v>
      </c>
      <c r="H20" s="27">
        <f>RA!J24</f>
        <v>16.196382220946798</v>
      </c>
      <c r="I20" s="20">
        <f>VLOOKUP(B20,RMS!B:D,3,FALSE)</f>
        <v>287312.42343771999</v>
      </c>
      <c r="J20" s="21">
        <f>VLOOKUP(B20,RMS!B:E,4,FALSE)</f>
        <v>240778.139085868</v>
      </c>
      <c r="K20" s="22">
        <f t="shared" si="1"/>
        <v>-6.8337720003910363E-2</v>
      </c>
      <c r="L20" s="22">
        <f t="shared" si="2"/>
        <v>8.8141319865826517E-3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293105.79879999999</v>
      </c>
      <c r="F21" s="25">
        <f>VLOOKUP(C21,RA!B25:I54,8,0)</f>
        <v>25385.737700000001</v>
      </c>
      <c r="G21" s="16">
        <f t="shared" si="0"/>
        <v>267720.06109999999</v>
      </c>
      <c r="H21" s="27">
        <f>RA!J25</f>
        <v>8.6609469358611708</v>
      </c>
      <c r="I21" s="20">
        <f>VLOOKUP(B21,RMS!B:D,3,FALSE)</f>
        <v>293105.75926105399</v>
      </c>
      <c r="J21" s="21">
        <f>VLOOKUP(B21,RMS!B:E,4,FALSE)</f>
        <v>267720.058920543</v>
      </c>
      <c r="K21" s="22">
        <f t="shared" si="1"/>
        <v>3.9538946002721786E-2</v>
      </c>
      <c r="L21" s="22">
        <f t="shared" si="2"/>
        <v>2.1794569911435246E-3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584722.24</v>
      </c>
      <c r="F22" s="25">
        <f>VLOOKUP(C22,RA!B26:I55,8,0)</f>
        <v>130277.5765</v>
      </c>
      <c r="G22" s="16">
        <f t="shared" si="0"/>
        <v>454444.66350000002</v>
      </c>
      <c r="H22" s="27">
        <f>RA!J26</f>
        <v>22.280249935422301</v>
      </c>
      <c r="I22" s="20">
        <f>VLOOKUP(B22,RMS!B:D,3,FALSE)</f>
        <v>584722.162067945</v>
      </c>
      <c r="J22" s="21">
        <f>VLOOKUP(B22,RMS!B:E,4,FALSE)</f>
        <v>454444.67003574799</v>
      </c>
      <c r="K22" s="22">
        <f t="shared" si="1"/>
        <v>7.7932054991833866E-2</v>
      </c>
      <c r="L22" s="22">
        <f t="shared" si="2"/>
        <v>-6.5357479616068304E-3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272250.19069999998</v>
      </c>
      <c r="F23" s="25">
        <f>VLOOKUP(C23,RA!B27:I56,8,0)</f>
        <v>73392.604000000007</v>
      </c>
      <c r="G23" s="16">
        <f t="shared" si="0"/>
        <v>198857.58669999999</v>
      </c>
      <c r="H23" s="27">
        <f>RA!J27</f>
        <v>26.957778729666099</v>
      </c>
      <c r="I23" s="20">
        <f>VLOOKUP(B23,RMS!B:D,3,FALSE)</f>
        <v>272249.96805877797</v>
      </c>
      <c r="J23" s="21">
        <f>VLOOKUP(B23,RMS!B:E,4,FALSE)</f>
        <v>198857.58260929</v>
      </c>
      <c r="K23" s="22">
        <f t="shared" si="1"/>
        <v>0.22264122200431302</v>
      </c>
      <c r="L23" s="22">
        <f t="shared" si="2"/>
        <v>4.0907099901232868E-3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960670.49580000003</v>
      </c>
      <c r="F24" s="25">
        <f>VLOOKUP(C24,RA!B28:I57,8,0)</f>
        <v>55386.400500000003</v>
      </c>
      <c r="G24" s="16">
        <f t="shared" si="0"/>
        <v>905284.09530000004</v>
      </c>
      <c r="H24" s="27">
        <f>RA!J28</f>
        <v>5.7653899794098402</v>
      </c>
      <c r="I24" s="20">
        <f>VLOOKUP(B24,RMS!B:D,3,FALSE)</f>
        <v>960670.50802920398</v>
      </c>
      <c r="J24" s="21">
        <f>VLOOKUP(B24,RMS!B:E,4,FALSE)</f>
        <v>905284.09463274304</v>
      </c>
      <c r="K24" s="22">
        <f t="shared" si="1"/>
        <v>-1.2229203945025802E-2</v>
      </c>
      <c r="L24" s="22">
        <f t="shared" si="2"/>
        <v>6.6725700162351131E-4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756899.94129999995</v>
      </c>
      <c r="F25" s="25">
        <f>VLOOKUP(C25,RA!B29:I58,8,0)</f>
        <v>121920.4224</v>
      </c>
      <c r="G25" s="16">
        <f t="shared" si="0"/>
        <v>634979.51889999991</v>
      </c>
      <c r="H25" s="27">
        <f>RA!J29</f>
        <v>16.107865220678701</v>
      </c>
      <c r="I25" s="20">
        <f>VLOOKUP(B25,RMS!B:D,3,FALSE)</f>
        <v>756900.10379292001</v>
      </c>
      <c r="J25" s="21">
        <f>VLOOKUP(B25,RMS!B:E,4,FALSE)</f>
        <v>634979.48496264801</v>
      </c>
      <c r="K25" s="22">
        <f t="shared" si="1"/>
        <v>-0.16249292006250471</v>
      </c>
      <c r="L25" s="22">
        <f t="shared" si="2"/>
        <v>3.3937351894564927E-2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1348223.8306</v>
      </c>
      <c r="F26" s="25">
        <f>VLOOKUP(C26,RA!B30:I59,8,0)</f>
        <v>166085.2966</v>
      </c>
      <c r="G26" s="16">
        <f t="shared" si="0"/>
        <v>1182138.534</v>
      </c>
      <c r="H26" s="27">
        <f>RA!J30</f>
        <v>12.318822203734999</v>
      </c>
      <c r="I26" s="20">
        <f>VLOOKUP(B26,RMS!B:D,3,FALSE)</f>
        <v>1348223.88967876</v>
      </c>
      <c r="J26" s="21">
        <f>VLOOKUP(B26,RMS!B:E,4,FALSE)</f>
        <v>1182138.5381341199</v>
      </c>
      <c r="K26" s="22">
        <f t="shared" si="1"/>
        <v>-5.9078759979456663E-2</v>
      </c>
      <c r="L26" s="22">
        <f t="shared" si="2"/>
        <v>-4.1341199539601803E-3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849521.86739999999</v>
      </c>
      <c r="F27" s="25">
        <f>VLOOKUP(C27,RA!B31:I60,8,0)</f>
        <v>40761.487399999998</v>
      </c>
      <c r="G27" s="16">
        <f t="shared" si="0"/>
        <v>808760.38</v>
      </c>
      <c r="H27" s="27">
        <f>RA!J31</f>
        <v>4.7981681183501896</v>
      </c>
      <c r="I27" s="20">
        <f>VLOOKUP(B27,RMS!B:D,3,FALSE)</f>
        <v>849521.77190088504</v>
      </c>
      <c r="J27" s="21">
        <f>VLOOKUP(B27,RMS!B:E,4,FALSE)</f>
        <v>808760.380009735</v>
      </c>
      <c r="K27" s="22">
        <f t="shared" si="1"/>
        <v>9.5499114948324859E-2</v>
      </c>
      <c r="L27" s="22">
        <f t="shared" si="2"/>
        <v>-9.73499845713377E-6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125712.158</v>
      </c>
      <c r="F28" s="25">
        <f>VLOOKUP(C28,RA!B32:I61,8,0)</f>
        <v>29284.4781</v>
      </c>
      <c r="G28" s="16">
        <f t="shared" si="0"/>
        <v>96427.679899999988</v>
      </c>
      <c r="H28" s="27">
        <f>RA!J32</f>
        <v>23.294865481507401</v>
      </c>
      <c r="I28" s="20">
        <f>VLOOKUP(B28,RMS!B:D,3,FALSE)</f>
        <v>125712.097929446</v>
      </c>
      <c r="J28" s="21">
        <f>VLOOKUP(B28,RMS!B:E,4,FALSE)</f>
        <v>96427.689488865202</v>
      </c>
      <c r="K28" s="22">
        <f t="shared" si="1"/>
        <v>6.0070553998230025E-2</v>
      </c>
      <c r="L28" s="22">
        <f t="shared" si="2"/>
        <v>-9.5888652140274644E-3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197963.74600000001</v>
      </c>
      <c r="F30" s="25">
        <f>VLOOKUP(C30,RA!B34:I64,8,0)</f>
        <v>28671.599999999999</v>
      </c>
      <c r="G30" s="16">
        <f t="shared" si="0"/>
        <v>169292.14600000001</v>
      </c>
      <c r="H30" s="27">
        <f>RA!J34</f>
        <v>0</v>
      </c>
      <c r="I30" s="20">
        <f>VLOOKUP(B30,RMS!B:D,3,FALSE)</f>
        <v>197963.74540000001</v>
      </c>
      <c r="J30" s="21">
        <f>VLOOKUP(B30,RMS!B:E,4,FALSE)</f>
        <v>169292.13889999999</v>
      </c>
      <c r="K30" s="22">
        <f t="shared" si="1"/>
        <v>5.9999999939464033E-4</v>
      </c>
      <c r="L30" s="22">
        <f t="shared" si="2"/>
        <v>7.1000000170897692E-3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14.483257959768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121546.2</v>
      </c>
      <c r="F32" s="25">
        <f>VLOOKUP(C32,RA!B34:I65,8,0)</f>
        <v>3235.43</v>
      </c>
      <c r="G32" s="16">
        <f t="shared" si="0"/>
        <v>118310.77</v>
      </c>
      <c r="H32" s="27">
        <f>RA!J34</f>
        <v>0</v>
      </c>
      <c r="I32" s="20">
        <f>VLOOKUP(B32,RMS!B:D,3,FALSE)</f>
        <v>121546.2</v>
      </c>
      <c r="J32" s="21">
        <f>VLOOKUP(B32,RMS!B:E,4,FALSE)</f>
        <v>118310.77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169308.66</v>
      </c>
      <c r="F33" s="25">
        <f>VLOOKUP(C33,RA!B34:I65,8,0)</f>
        <v>-30799.18</v>
      </c>
      <c r="G33" s="16">
        <f t="shared" si="0"/>
        <v>200107.84</v>
      </c>
      <c r="H33" s="27">
        <f>RA!J34</f>
        <v>0</v>
      </c>
      <c r="I33" s="20">
        <f>VLOOKUP(B33,RMS!B:D,3,FALSE)</f>
        <v>169308.66</v>
      </c>
      <c r="J33" s="21">
        <f>VLOOKUP(B33,RMS!B:E,4,FALSE)</f>
        <v>200107.84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212026.47</v>
      </c>
      <c r="F34" s="25">
        <f>VLOOKUP(C34,RA!B34:I66,8,0)</f>
        <v>-3307.77</v>
      </c>
      <c r="G34" s="16">
        <f t="shared" si="0"/>
        <v>215334.24</v>
      </c>
      <c r="H34" s="27">
        <f>RA!J35</f>
        <v>14.483257959768</v>
      </c>
      <c r="I34" s="20">
        <f>VLOOKUP(B34,RMS!B:D,3,FALSE)</f>
        <v>212026.47</v>
      </c>
      <c r="J34" s="21">
        <f>VLOOKUP(B34,RMS!B:E,4,FALSE)</f>
        <v>215334.24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166211.24</v>
      </c>
      <c r="F35" s="25">
        <f>VLOOKUP(C35,RA!B34:I67,8,0)</f>
        <v>-29555.97</v>
      </c>
      <c r="G35" s="16">
        <f t="shared" si="0"/>
        <v>195767.21</v>
      </c>
      <c r="H35" s="27">
        <f>RA!J34</f>
        <v>0</v>
      </c>
      <c r="I35" s="20">
        <f>VLOOKUP(B35,RMS!B:D,3,FALSE)</f>
        <v>166211.24</v>
      </c>
      <c r="J35" s="21">
        <f>VLOOKUP(B35,RMS!B:E,4,FALSE)</f>
        <v>195767.21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14.483257959768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25287.179400000001</v>
      </c>
      <c r="F37" s="25">
        <f>VLOOKUP(C37,RA!B8:I68,8,0)</f>
        <v>1893.2737</v>
      </c>
      <c r="G37" s="16">
        <f t="shared" si="0"/>
        <v>23393.905699999999</v>
      </c>
      <c r="H37" s="27">
        <f>RA!J35</f>
        <v>14.483257959768</v>
      </c>
      <c r="I37" s="20">
        <f>VLOOKUP(B37,RMS!B:D,3,FALSE)</f>
        <v>25287.179487179499</v>
      </c>
      <c r="J37" s="21">
        <f>VLOOKUP(B37,RMS!B:E,4,FALSE)</f>
        <v>23393.905982905999</v>
      </c>
      <c r="K37" s="22">
        <f t="shared" si="1"/>
        <v>-8.7179498223122209E-5</v>
      </c>
      <c r="L37" s="22">
        <f t="shared" si="2"/>
        <v>-2.8290599948377348E-4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284142.08140000002</v>
      </c>
      <c r="F38" s="25">
        <f>VLOOKUP(C38,RA!B8:I69,8,0)</f>
        <v>12126.2546</v>
      </c>
      <c r="G38" s="16">
        <f t="shared" si="0"/>
        <v>272015.82680000004</v>
      </c>
      <c r="H38" s="27">
        <f>RA!J36</f>
        <v>0</v>
      </c>
      <c r="I38" s="20">
        <f>VLOOKUP(B38,RMS!B:D,3,FALSE)</f>
        <v>284142.077409402</v>
      </c>
      <c r="J38" s="21">
        <f>VLOOKUP(B38,RMS!B:E,4,FALSE)</f>
        <v>272015.82500085502</v>
      </c>
      <c r="K38" s="22">
        <f t="shared" si="1"/>
        <v>3.9905980229377747E-3</v>
      </c>
      <c r="L38" s="22">
        <f t="shared" si="2"/>
        <v>1.7991450149565935E-3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80154.73</v>
      </c>
      <c r="F39" s="25">
        <f>VLOOKUP(C39,RA!B9:I70,8,0)</f>
        <v>-17561.61</v>
      </c>
      <c r="G39" s="16">
        <f t="shared" si="0"/>
        <v>97716.34</v>
      </c>
      <c r="H39" s="27">
        <f>RA!J37</f>
        <v>2.6618931731308799</v>
      </c>
      <c r="I39" s="20">
        <f>VLOOKUP(B39,RMS!B:D,3,FALSE)</f>
        <v>80154.73</v>
      </c>
      <c r="J39" s="21">
        <f>VLOOKUP(B39,RMS!B:E,4,FALSE)</f>
        <v>97716.34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35964.14</v>
      </c>
      <c r="F40" s="25">
        <f>VLOOKUP(C40,RA!B10:I71,8,0)</f>
        <v>4277.1099999999997</v>
      </c>
      <c r="G40" s="16">
        <f t="shared" si="0"/>
        <v>31687.03</v>
      </c>
      <c r="H40" s="27">
        <f>RA!J38</f>
        <v>-18.191142733041499</v>
      </c>
      <c r="I40" s="20">
        <f>VLOOKUP(B40,RMS!B:D,3,FALSE)</f>
        <v>35964.14</v>
      </c>
      <c r="J40" s="21">
        <f>VLOOKUP(B40,RMS!B:E,4,FALSE)</f>
        <v>31687.03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-3564.1026000000002</v>
      </c>
      <c r="F41" s="25">
        <f>VLOOKUP(C41,RA!B11:I72,8,0)</f>
        <v>-3564.1025</v>
      </c>
      <c r="G41" s="16">
        <f t="shared" si="0"/>
        <v>-1.0000000020227162E-4</v>
      </c>
      <c r="H41" s="27">
        <f>RA!J39</f>
        <v>-1.5600740794298</v>
      </c>
      <c r="I41" s="20">
        <f>VLOOKUP(B41,RMS!B:D,3,FALSE)</f>
        <v>-3564.1026000000002</v>
      </c>
      <c r="J41" s="21">
        <f>VLOOKUP(B41,RMS!B:E,4,FALSE)</f>
        <v>-1E-4</v>
      </c>
      <c r="K41" s="22">
        <f t="shared" si="1"/>
        <v>0</v>
      </c>
      <c r="L41" s="22">
        <f t="shared" si="2"/>
        <v>-2.0227161688212564E-13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13178.7119</v>
      </c>
      <c r="F42" s="25">
        <f>VLOOKUP(C42,RA!B8:I72,8,0)</f>
        <v>930.95259999999996</v>
      </c>
      <c r="G42" s="16">
        <f t="shared" si="0"/>
        <v>12247.7593</v>
      </c>
      <c r="H42" s="27">
        <f>RA!J39</f>
        <v>-1.5600740794298</v>
      </c>
      <c r="I42" s="20">
        <f>VLOOKUP(B42,RMS!B:D,3,FALSE)</f>
        <v>13178.7118977384</v>
      </c>
      <c r="J42" s="21">
        <f>VLOOKUP(B42,RMS!B:E,4,FALSE)</f>
        <v>12247.7591407609</v>
      </c>
      <c r="K42" s="22">
        <f t="shared" si="1"/>
        <v>2.2616004571318626E-6</v>
      </c>
      <c r="L42" s="22">
        <f t="shared" si="2"/>
        <v>1.5923909995763097E-4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17961963.4833</v>
      </c>
      <c r="E7" s="53">
        <v>18541713.871300001</v>
      </c>
      <c r="F7" s="54">
        <v>96.873264294638005</v>
      </c>
      <c r="G7" s="53">
        <v>21472149.835299999</v>
      </c>
      <c r="H7" s="54">
        <v>-16.347624150001501</v>
      </c>
      <c r="I7" s="53">
        <v>1726796.2201</v>
      </c>
      <c r="J7" s="54">
        <v>9.6136272724609206</v>
      </c>
      <c r="K7" s="53">
        <v>1797126.4519</v>
      </c>
      <c r="L7" s="54">
        <v>8.3695692591784194</v>
      </c>
      <c r="M7" s="54">
        <v>-3.9134826447879002E-2</v>
      </c>
      <c r="N7" s="53">
        <v>437503670.3567</v>
      </c>
      <c r="O7" s="53">
        <v>5105517754.0080996</v>
      </c>
      <c r="P7" s="53">
        <v>1051700</v>
      </c>
      <c r="Q7" s="53">
        <v>1203069</v>
      </c>
      <c r="R7" s="54">
        <v>-12.581905111011899</v>
      </c>
      <c r="S7" s="53">
        <v>17.078980206617899</v>
      </c>
      <c r="T7" s="53">
        <v>19.702987102651601</v>
      </c>
      <c r="U7" s="55">
        <v>-15.3639553667087</v>
      </c>
    </row>
    <row r="8" spans="1:23" ht="12" thickBot="1">
      <c r="A8" s="73">
        <v>42604</v>
      </c>
      <c r="B8" s="69" t="s">
        <v>6</v>
      </c>
      <c r="C8" s="70"/>
      <c r="D8" s="56">
        <v>680794.44990000001</v>
      </c>
      <c r="E8" s="56">
        <v>618398.65509999997</v>
      </c>
      <c r="F8" s="57">
        <v>110.08989820489001</v>
      </c>
      <c r="G8" s="56">
        <v>800129.44570000004</v>
      </c>
      <c r="H8" s="57">
        <v>-14.9144612089109</v>
      </c>
      <c r="I8" s="56">
        <v>156774.47589999999</v>
      </c>
      <c r="J8" s="57">
        <v>23.028165979177398</v>
      </c>
      <c r="K8" s="56">
        <v>143446.52350000001</v>
      </c>
      <c r="L8" s="57">
        <v>17.927914573185699</v>
      </c>
      <c r="M8" s="57">
        <v>9.2912341650441002E-2</v>
      </c>
      <c r="N8" s="56">
        <v>14792791.6055</v>
      </c>
      <c r="O8" s="56">
        <v>182359872.678</v>
      </c>
      <c r="P8" s="56">
        <v>30024</v>
      </c>
      <c r="Q8" s="56">
        <v>34420</v>
      </c>
      <c r="R8" s="57">
        <v>-12.771644392794901</v>
      </c>
      <c r="S8" s="56">
        <v>22.675008323341299</v>
      </c>
      <c r="T8" s="56">
        <v>23.965114988378801</v>
      </c>
      <c r="U8" s="58">
        <v>-5.6895532148912302</v>
      </c>
    </row>
    <row r="9" spans="1:23" ht="12" thickBot="1">
      <c r="A9" s="74"/>
      <c r="B9" s="69" t="s">
        <v>7</v>
      </c>
      <c r="C9" s="70"/>
      <c r="D9" s="56">
        <v>151180.89449999999</v>
      </c>
      <c r="E9" s="56">
        <v>149003.80249999999</v>
      </c>
      <c r="F9" s="57">
        <v>101.461098283046</v>
      </c>
      <c r="G9" s="56">
        <v>148387.9705</v>
      </c>
      <c r="H9" s="57">
        <v>1.8821768304998701</v>
      </c>
      <c r="I9" s="56">
        <v>31626.716799999998</v>
      </c>
      <c r="J9" s="57">
        <v>20.919784146402201</v>
      </c>
      <c r="K9" s="56">
        <v>29728.2739</v>
      </c>
      <c r="L9" s="57">
        <v>20.034153577159401</v>
      </c>
      <c r="M9" s="57">
        <v>6.3859842868306996E-2</v>
      </c>
      <c r="N9" s="56">
        <v>2652294.0866</v>
      </c>
      <c r="O9" s="56">
        <v>26476035.548300002</v>
      </c>
      <c r="P9" s="56">
        <v>8363</v>
      </c>
      <c r="Q9" s="56">
        <v>9232</v>
      </c>
      <c r="R9" s="57">
        <v>-9.4129116117850895</v>
      </c>
      <c r="S9" s="56">
        <v>18.077351966997501</v>
      </c>
      <c r="T9" s="56">
        <v>17.646840272963601</v>
      </c>
      <c r="U9" s="58">
        <v>2.38149754908703</v>
      </c>
    </row>
    <row r="10" spans="1:23" ht="12" thickBot="1">
      <c r="A10" s="74"/>
      <c r="B10" s="69" t="s">
        <v>8</v>
      </c>
      <c r="C10" s="70"/>
      <c r="D10" s="56">
        <v>151523.6893</v>
      </c>
      <c r="E10" s="56">
        <v>196799.62969999999</v>
      </c>
      <c r="F10" s="57">
        <v>76.993889435148702</v>
      </c>
      <c r="G10" s="56">
        <v>191872.8947</v>
      </c>
      <c r="H10" s="57">
        <v>-21.0291325739821</v>
      </c>
      <c r="I10" s="56">
        <v>39758.822699999997</v>
      </c>
      <c r="J10" s="57">
        <v>26.239344411210801</v>
      </c>
      <c r="K10" s="56">
        <v>45525.7114</v>
      </c>
      <c r="L10" s="57">
        <v>23.727015465723301</v>
      </c>
      <c r="M10" s="57">
        <v>-0.126673225363371</v>
      </c>
      <c r="N10" s="56">
        <v>3405935.6822000002</v>
      </c>
      <c r="O10" s="56">
        <v>44463398.732699998</v>
      </c>
      <c r="P10" s="56">
        <v>108875</v>
      </c>
      <c r="Q10" s="56">
        <v>123718</v>
      </c>
      <c r="R10" s="57">
        <v>-11.9974458041675</v>
      </c>
      <c r="S10" s="56">
        <v>1.3917216009184801</v>
      </c>
      <c r="T10" s="56">
        <v>1.5129581710017901</v>
      </c>
      <c r="U10" s="58">
        <v>-8.7112659603255693</v>
      </c>
    </row>
    <row r="11" spans="1:23" ht="12" thickBot="1">
      <c r="A11" s="74"/>
      <c r="B11" s="69" t="s">
        <v>9</v>
      </c>
      <c r="C11" s="70"/>
      <c r="D11" s="56">
        <v>44638.025000000001</v>
      </c>
      <c r="E11" s="56">
        <v>48867.762799999997</v>
      </c>
      <c r="F11" s="57">
        <v>91.344523346994706</v>
      </c>
      <c r="G11" s="56">
        <v>46541.874100000001</v>
      </c>
      <c r="H11" s="57">
        <v>-4.09061546578332</v>
      </c>
      <c r="I11" s="56">
        <v>8603.4367000000002</v>
      </c>
      <c r="J11" s="57">
        <v>19.273784402423701</v>
      </c>
      <c r="K11" s="56">
        <v>10313.319</v>
      </c>
      <c r="L11" s="57">
        <v>22.159225857215802</v>
      </c>
      <c r="M11" s="57">
        <v>-0.165793601458464</v>
      </c>
      <c r="N11" s="56">
        <v>1083754.6466999999</v>
      </c>
      <c r="O11" s="56">
        <v>15200610.425799999</v>
      </c>
      <c r="P11" s="56">
        <v>2395</v>
      </c>
      <c r="Q11" s="56">
        <v>3004</v>
      </c>
      <c r="R11" s="57">
        <v>-20.272969374167801</v>
      </c>
      <c r="S11" s="56">
        <v>18.638006263047998</v>
      </c>
      <c r="T11" s="56">
        <v>18.852630858854901</v>
      </c>
      <c r="U11" s="58">
        <v>-1.1515426745636399</v>
      </c>
    </row>
    <row r="12" spans="1:23" ht="12" thickBot="1">
      <c r="A12" s="74"/>
      <c r="B12" s="69" t="s">
        <v>10</v>
      </c>
      <c r="C12" s="70"/>
      <c r="D12" s="56">
        <v>144251.64619999999</v>
      </c>
      <c r="E12" s="56">
        <v>127871.72930000001</v>
      </c>
      <c r="F12" s="57">
        <v>112.80964681534201</v>
      </c>
      <c r="G12" s="56">
        <v>204393.2812</v>
      </c>
      <c r="H12" s="57">
        <v>-29.4244676962503</v>
      </c>
      <c r="I12" s="56">
        <v>17570.597600000001</v>
      </c>
      <c r="J12" s="57">
        <v>12.1805179094032</v>
      </c>
      <c r="K12" s="56">
        <v>-2958.1439</v>
      </c>
      <c r="L12" s="57">
        <v>-1.4472804011133</v>
      </c>
      <c r="M12" s="57">
        <v>-6.93973727917699</v>
      </c>
      <c r="N12" s="56">
        <v>3439857.0726999999</v>
      </c>
      <c r="O12" s="56">
        <v>54094672.5669</v>
      </c>
      <c r="P12" s="56">
        <v>1687</v>
      </c>
      <c r="Q12" s="56">
        <v>1938</v>
      </c>
      <c r="R12" s="57">
        <v>-12.9514963880289</v>
      </c>
      <c r="S12" s="56">
        <v>85.507792649674002</v>
      </c>
      <c r="T12" s="56">
        <v>77.252196697626403</v>
      </c>
      <c r="U12" s="58">
        <v>9.6547878225213797</v>
      </c>
    </row>
    <row r="13" spans="1:23" ht="12" thickBot="1">
      <c r="A13" s="74"/>
      <c r="B13" s="69" t="s">
        <v>11</v>
      </c>
      <c r="C13" s="70"/>
      <c r="D13" s="56">
        <v>302206.43939999997</v>
      </c>
      <c r="E13" s="56">
        <v>301603.24209999997</v>
      </c>
      <c r="F13" s="57">
        <v>100.199996954874</v>
      </c>
      <c r="G13" s="56">
        <v>283502.7206</v>
      </c>
      <c r="H13" s="57">
        <v>6.5973683640198697</v>
      </c>
      <c r="I13" s="56">
        <v>63409.797899999998</v>
      </c>
      <c r="J13" s="57">
        <v>20.982278877277999</v>
      </c>
      <c r="K13" s="56">
        <v>58294.308599999997</v>
      </c>
      <c r="L13" s="57">
        <v>20.562169024913398</v>
      </c>
      <c r="M13" s="57">
        <v>8.7752808513454003E-2</v>
      </c>
      <c r="N13" s="56">
        <v>6641083.3104999997</v>
      </c>
      <c r="O13" s="56">
        <v>78091053.430999994</v>
      </c>
      <c r="P13" s="56">
        <v>14021</v>
      </c>
      <c r="Q13" s="56">
        <v>16289</v>
      </c>
      <c r="R13" s="57">
        <v>-13.9235066609368</v>
      </c>
      <c r="S13" s="56">
        <v>21.553843477640701</v>
      </c>
      <c r="T13" s="56">
        <v>21.484388360243099</v>
      </c>
      <c r="U13" s="58">
        <v>0.32224005648748699</v>
      </c>
    </row>
    <row r="14" spans="1:23" ht="12" thickBot="1">
      <c r="A14" s="74"/>
      <c r="B14" s="69" t="s">
        <v>12</v>
      </c>
      <c r="C14" s="70"/>
      <c r="D14" s="56">
        <v>98533.890299999999</v>
      </c>
      <c r="E14" s="56">
        <v>125915.29790000001</v>
      </c>
      <c r="F14" s="57">
        <v>78.254105691155999</v>
      </c>
      <c r="G14" s="56">
        <v>118443.76639999999</v>
      </c>
      <c r="H14" s="57">
        <v>-16.809560101932</v>
      </c>
      <c r="I14" s="56">
        <v>15023.0517</v>
      </c>
      <c r="J14" s="57">
        <v>15.2465833372256</v>
      </c>
      <c r="K14" s="56">
        <v>17977.098600000001</v>
      </c>
      <c r="L14" s="57">
        <v>15.1777498693253</v>
      </c>
      <c r="M14" s="57">
        <v>-0.164322784545444</v>
      </c>
      <c r="N14" s="56">
        <v>2381831.5504999999</v>
      </c>
      <c r="O14" s="56">
        <v>34857226.525899999</v>
      </c>
      <c r="P14" s="56">
        <v>2153</v>
      </c>
      <c r="Q14" s="56">
        <v>2568</v>
      </c>
      <c r="R14" s="57">
        <v>-16.160436137071699</v>
      </c>
      <c r="S14" s="56">
        <v>45.765857083139799</v>
      </c>
      <c r="T14" s="56">
        <v>43.525936954828701</v>
      </c>
      <c r="U14" s="58">
        <v>4.8943039004864</v>
      </c>
    </row>
    <row r="15" spans="1:23" ht="12" thickBot="1">
      <c r="A15" s="74"/>
      <c r="B15" s="69" t="s">
        <v>13</v>
      </c>
      <c r="C15" s="70"/>
      <c r="D15" s="56">
        <v>90448.847099999999</v>
      </c>
      <c r="E15" s="56">
        <v>113375.61569999999</v>
      </c>
      <c r="F15" s="57">
        <v>79.778042696000995</v>
      </c>
      <c r="G15" s="56">
        <v>98870.643800000005</v>
      </c>
      <c r="H15" s="57">
        <v>-8.5179952069857805</v>
      </c>
      <c r="I15" s="56">
        <v>-2705.4522999999999</v>
      </c>
      <c r="J15" s="57">
        <v>-2.99114072400377</v>
      </c>
      <c r="K15" s="56">
        <v>14567.1808</v>
      </c>
      <c r="L15" s="57">
        <v>14.733575346659199</v>
      </c>
      <c r="M15" s="57">
        <v>-1.1857224357371901</v>
      </c>
      <c r="N15" s="56">
        <v>2458177.5013000001</v>
      </c>
      <c r="O15" s="56">
        <v>29833043.7984</v>
      </c>
      <c r="P15" s="56">
        <v>5475</v>
      </c>
      <c r="Q15" s="56">
        <v>6510</v>
      </c>
      <c r="R15" s="57">
        <v>-15.898617511520699</v>
      </c>
      <c r="S15" s="56">
        <v>16.520337369863</v>
      </c>
      <c r="T15" s="56">
        <v>17.525164746543801</v>
      </c>
      <c r="U15" s="58">
        <v>-6.0823659601153404</v>
      </c>
    </row>
    <row r="16" spans="1:23" ht="12" thickBot="1">
      <c r="A16" s="74"/>
      <c r="B16" s="69" t="s">
        <v>14</v>
      </c>
      <c r="C16" s="70"/>
      <c r="D16" s="56">
        <v>1010141.9793</v>
      </c>
      <c r="E16" s="56">
        <v>1002188.8225</v>
      </c>
      <c r="F16" s="57">
        <v>100.793578677136</v>
      </c>
      <c r="G16" s="56">
        <v>1270920.2752</v>
      </c>
      <c r="H16" s="57">
        <v>-20.5188555874571</v>
      </c>
      <c r="I16" s="56">
        <v>25852.691900000002</v>
      </c>
      <c r="J16" s="57">
        <v>2.5593126936388901</v>
      </c>
      <c r="K16" s="56">
        <v>-34418.969100000002</v>
      </c>
      <c r="L16" s="57">
        <v>-2.7081926200747399</v>
      </c>
      <c r="M16" s="57">
        <v>-1.7511175545347799</v>
      </c>
      <c r="N16" s="56">
        <v>24245544.203600001</v>
      </c>
      <c r="O16" s="56">
        <v>264628701.12670001</v>
      </c>
      <c r="P16" s="56">
        <v>65583</v>
      </c>
      <c r="Q16" s="56">
        <v>78452</v>
      </c>
      <c r="R16" s="57">
        <v>-16.403660837199801</v>
      </c>
      <c r="S16" s="56">
        <v>15.4024972828324</v>
      </c>
      <c r="T16" s="56">
        <v>16.8320807372661</v>
      </c>
      <c r="U16" s="58">
        <v>-9.28150434427973</v>
      </c>
    </row>
    <row r="17" spans="1:21" ht="12" thickBot="1">
      <c r="A17" s="74"/>
      <c r="B17" s="69" t="s">
        <v>15</v>
      </c>
      <c r="C17" s="70"/>
      <c r="D17" s="56">
        <v>586924.81909999996</v>
      </c>
      <c r="E17" s="56">
        <v>735621.93660000002</v>
      </c>
      <c r="F17" s="57">
        <v>79.786204012992201</v>
      </c>
      <c r="G17" s="56">
        <v>2047991.4931000001</v>
      </c>
      <c r="H17" s="57">
        <v>-71.341442526619801</v>
      </c>
      <c r="I17" s="56">
        <v>86605.757899999997</v>
      </c>
      <c r="J17" s="57">
        <v>14.755852041289099</v>
      </c>
      <c r="K17" s="56">
        <v>-53313.877800000002</v>
      </c>
      <c r="L17" s="57">
        <v>-2.6032275026347902</v>
      </c>
      <c r="M17" s="57">
        <v>-2.6244505459702299</v>
      </c>
      <c r="N17" s="56">
        <v>19290995.9815</v>
      </c>
      <c r="O17" s="56">
        <v>265147941.21759999</v>
      </c>
      <c r="P17" s="56">
        <v>16766</v>
      </c>
      <c r="Q17" s="56">
        <v>19546</v>
      </c>
      <c r="R17" s="57">
        <v>-14.222858896961</v>
      </c>
      <c r="S17" s="56">
        <v>35.006848329953499</v>
      </c>
      <c r="T17" s="56">
        <v>41.3364666479075</v>
      </c>
      <c r="U17" s="58">
        <v>-18.0810859015209</v>
      </c>
    </row>
    <row r="18" spans="1:21" ht="12" customHeight="1" thickBot="1">
      <c r="A18" s="74"/>
      <c r="B18" s="69" t="s">
        <v>16</v>
      </c>
      <c r="C18" s="70"/>
      <c r="D18" s="56">
        <v>1756169.4797</v>
      </c>
      <c r="E18" s="56">
        <v>2009242.3193000001</v>
      </c>
      <c r="F18" s="57">
        <v>87.4045635427305</v>
      </c>
      <c r="G18" s="56">
        <v>1927209.5120999999</v>
      </c>
      <c r="H18" s="57">
        <v>-8.8750097654730205</v>
      </c>
      <c r="I18" s="56">
        <v>247932.82769999999</v>
      </c>
      <c r="J18" s="57">
        <v>14.117818955739599</v>
      </c>
      <c r="K18" s="56">
        <v>240298.747</v>
      </c>
      <c r="L18" s="57">
        <v>12.468740191000601</v>
      </c>
      <c r="M18" s="57">
        <v>3.1769124039585997E-2</v>
      </c>
      <c r="N18" s="56">
        <v>44978195.634300001</v>
      </c>
      <c r="O18" s="56">
        <v>531908092.95340002</v>
      </c>
      <c r="P18" s="56">
        <v>85536</v>
      </c>
      <c r="Q18" s="56">
        <v>95404</v>
      </c>
      <c r="R18" s="57">
        <v>-10.343381828854101</v>
      </c>
      <c r="S18" s="56">
        <v>20.531349136036301</v>
      </c>
      <c r="T18" s="56">
        <v>20.842090586348601</v>
      </c>
      <c r="U18" s="58">
        <v>-1.5134974728323201</v>
      </c>
    </row>
    <row r="19" spans="1:21" ht="12" customHeight="1" thickBot="1">
      <c r="A19" s="74"/>
      <c r="B19" s="69" t="s">
        <v>17</v>
      </c>
      <c r="C19" s="70"/>
      <c r="D19" s="56">
        <v>407695.40840000001</v>
      </c>
      <c r="E19" s="56">
        <v>467518.10070000001</v>
      </c>
      <c r="F19" s="57">
        <v>87.204197610653097</v>
      </c>
      <c r="G19" s="56">
        <v>493389.72749999998</v>
      </c>
      <c r="H19" s="57">
        <v>-17.368484652936001</v>
      </c>
      <c r="I19" s="56">
        <v>42576.792500000003</v>
      </c>
      <c r="J19" s="57">
        <v>10.443284771612401</v>
      </c>
      <c r="K19" s="56">
        <v>44911.029199999997</v>
      </c>
      <c r="L19" s="57">
        <v>9.1025464651572001</v>
      </c>
      <c r="M19" s="57">
        <v>-5.1974687322462999E-2</v>
      </c>
      <c r="N19" s="56">
        <v>10981419.8215</v>
      </c>
      <c r="O19" s="56">
        <v>153075937.75400001</v>
      </c>
      <c r="P19" s="56">
        <v>9261</v>
      </c>
      <c r="Q19" s="56">
        <v>10420</v>
      </c>
      <c r="R19" s="57">
        <v>-11.122840690978901</v>
      </c>
      <c r="S19" s="56">
        <v>44.0228278155707</v>
      </c>
      <c r="T19" s="56">
        <v>55.706577456813797</v>
      </c>
      <c r="U19" s="58">
        <v>-26.540207026661498</v>
      </c>
    </row>
    <row r="20" spans="1:21" ht="12" thickBot="1">
      <c r="A20" s="74"/>
      <c r="B20" s="69" t="s">
        <v>18</v>
      </c>
      <c r="C20" s="70"/>
      <c r="D20" s="56">
        <v>1104373.6357</v>
      </c>
      <c r="E20" s="56">
        <v>1001169.0268</v>
      </c>
      <c r="F20" s="57">
        <v>110.308410082348</v>
      </c>
      <c r="G20" s="56">
        <v>1035869.2492</v>
      </c>
      <c r="H20" s="57">
        <v>6.6132271570862802</v>
      </c>
      <c r="I20" s="56">
        <v>43003.002</v>
      </c>
      <c r="J20" s="57">
        <v>3.89388161849253</v>
      </c>
      <c r="K20" s="56">
        <v>71378.834000000003</v>
      </c>
      <c r="L20" s="57">
        <v>6.89071850092333</v>
      </c>
      <c r="M20" s="57">
        <v>-0.39753846357310901</v>
      </c>
      <c r="N20" s="56">
        <v>27212331.883099999</v>
      </c>
      <c r="O20" s="56">
        <v>294398355.0219</v>
      </c>
      <c r="P20" s="56">
        <v>42318</v>
      </c>
      <c r="Q20" s="56">
        <v>48748</v>
      </c>
      <c r="R20" s="57">
        <v>-13.1902847296299</v>
      </c>
      <c r="S20" s="56">
        <v>26.097018661089798</v>
      </c>
      <c r="T20" s="56">
        <v>39.309492918683802</v>
      </c>
      <c r="U20" s="58">
        <v>-50.6282898793093</v>
      </c>
    </row>
    <row r="21" spans="1:21" ht="12" customHeight="1" thickBot="1">
      <c r="A21" s="74"/>
      <c r="B21" s="69" t="s">
        <v>19</v>
      </c>
      <c r="C21" s="70"/>
      <c r="D21" s="56">
        <v>362306.97590000002</v>
      </c>
      <c r="E21" s="56">
        <v>406425.94400000002</v>
      </c>
      <c r="F21" s="57">
        <v>89.144647690109096</v>
      </c>
      <c r="G21" s="56">
        <v>382542.93329999998</v>
      </c>
      <c r="H21" s="57">
        <v>-5.2898526252818003</v>
      </c>
      <c r="I21" s="56">
        <v>45411.324699999997</v>
      </c>
      <c r="J21" s="57">
        <v>12.5339360599377</v>
      </c>
      <c r="K21" s="56">
        <v>52146.513200000001</v>
      </c>
      <c r="L21" s="57">
        <v>13.631545288305</v>
      </c>
      <c r="M21" s="57">
        <v>-0.12915894250049301</v>
      </c>
      <c r="N21" s="56">
        <v>8987791.7972999997</v>
      </c>
      <c r="O21" s="56">
        <v>97768344.3037</v>
      </c>
      <c r="P21" s="56">
        <v>33016</v>
      </c>
      <c r="Q21" s="56">
        <v>37575</v>
      </c>
      <c r="R21" s="57">
        <v>-12.1330671989355</v>
      </c>
      <c r="S21" s="56">
        <v>10.9736786982069</v>
      </c>
      <c r="T21" s="56">
        <v>12.3915960053227</v>
      </c>
      <c r="U21" s="58">
        <v>-12.9210754762434</v>
      </c>
    </row>
    <row r="22" spans="1:21" ht="12" customHeight="1" thickBot="1">
      <c r="A22" s="74"/>
      <c r="B22" s="69" t="s">
        <v>20</v>
      </c>
      <c r="C22" s="70"/>
      <c r="D22" s="56">
        <v>1488109.9935000001</v>
      </c>
      <c r="E22" s="56">
        <v>1416154.8691</v>
      </c>
      <c r="F22" s="57">
        <v>105.081020866435</v>
      </c>
      <c r="G22" s="56">
        <v>1522614.8554</v>
      </c>
      <c r="H22" s="57">
        <v>-2.2661582328339702</v>
      </c>
      <c r="I22" s="56">
        <v>93329.667100000006</v>
      </c>
      <c r="J22" s="57">
        <v>6.2716914413356504</v>
      </c>
      <c r="K22" s="56">
        <v>168115.18460000001</v>
      </c>
      <c r="L22" s="57">
        <v>11.0412153148102</v>
      </c>
      <c r="M22" s="57">
        <v>-0.444846892789243</v>
      </c>
      <c r="N22" s="56">
        <v>33948452.836000003</v>
      </c>
      <c r="O22" s="56">
        <v>345932384.97659999</v>
      </c>
      <c r="P22" s="56">
        <v>89466</v>
      </c>
      <c r="Q22" s="56">
        <v>104364</v>
      </c>
      <c r="R22" s="57">
        <v>-14.2750373692078</v>
      </c>
      <c r="S22" s="56">
        <v>16.6332460767219</v>
      </c>
      <c r="T22" s="56">
        <v>17.282623489900701</v>
      </c>
      <c r="U22" s="58">
        <v>-3.9040931047587302</v>
      </c>
    </row>
    <row r="23" spans="1:21" ht="12" thickBot="1">
      <c r="A23" s="74"/>
      <c r="B23" s="69" t="s">
        <v>21</v>
      </c>
      <c r="C23" s="70"/>
      <c r="D23" s="56">
        <v>2802025.3761999998</v>
      </c>
      <c r="E23" s="56">
        <v>3190766.0252</v>
      </c>
      <c r="F23" s="57">
        <v>87.816698374941694</v>
      </c>
      <c r="G23" s="56">
        <v>3104112.0532</v>
      </c>
      <c r="H23" s="57">
        <v>-9.7318225573906503</v>
      </c>
      <c r="I23" s="56">
        <v>156648.5105</v>
      </c>
      <c r="J23" s="57">
        <v>5.5905457470353399</v>
      </c>
      <c r="K23" s="56">
        <v>298123.22269999998</v>
      </c>
      <c r="L23" s="57">
        <v>9.6041385617077708</v>
      </c>
      <c r="M23" s="57">
        <v>-0.47455112996133603</v>
      </c>
      <c r="N23" s="56">
        <v>64651575.579899997</v>
      </c>
      <c r="O23" s="56">
        <v>745681884.27460003</v>
      </c>
      <c r="P23" s="56">
        <v>85301</v>
      </c>
      <c r="Q23" s="56">
        <v>99406</v>
      </c>
      <c r="R23" s="57">
        <v>-14.189284349033301</v>
      </c>
      <c r="S23" s="56">
        <v>32.848681448048701</v>
      </c>
      <c r="T23" s="56">
        <v>35.074556408063899</v>
      </c>
      <c r="U23" s="58">
        <v>-6.7761470533772199</v>
      </c>
    </row>
    <row r="24" spans="1:21" ht="12" thickBot="1">
      <c r="A24" s="74"/>
      <c r="B24" s="69" t="s">
        <v>22</v>
      </c>
      <c r="C24" s="70"/>
      <c r="D24" s="56">
        <v>287312.35509999999</v>
      </c>
      <c r="E24" s="56">
        <v>299724.33250000002</v>
      </c>
      <c r="F24" s="57">
        <v>95.8588689491868</v>
      </c>
      <c r="G24" s="56">
        <v>317847.89419999998</v>
      </c>
      <c r="H24" s="57">
        <v>-9.6069659913449108</v>
      </c>
      <c r="I24" s="56">
        <v>46534.207199999997</v>
      </c>
      <c r="J24" s="57">
        <v>16.196382220946798</v>
      </c>
      <c r="K24" s="56">
        <v>54015.338900000002</v>
      </c>
      <c r="L24" s="57">
        <v>16.994084241442799</v>
      </c>
      <c r="M24" s="57">
        <v>-0.13850013444977199</v>
      </c>
      <c r="N24" s="56">
        <v>7148001.2216999996</v>
      </c>
      <c r="O24" s="56">
        <v>71972487.378800005</v>
      </c>
      <c r="P24" s="56">
        <v>27866</v>
      </c>
      <c r="Q24" s="56">
        <v>30857</v>
      </c>
      <c r="R24" s="57">
        <v>-9.69310043102052</v>
      </c>
      <c r="S24" s="56">
        <v>10.310498639919601</v>
      </c>
      <c r="T24" s="56">
        <v>10.842672774411</v>
      </c>
      <c r="U24" s="58">
        <v>-5.1614781503479898</v>
      </c>
    </row>
    <row r="25" spans="1:21" ht="12" thickBot="1">
      <c r="A25" s="74"/>
      <c r="B25" s="69" t="s">
        <v>23</v>
      </c>
      <c r="C25" s="70"/>
      <c r="D25" s="56">
        <v>293105.79879999999</v>
      </c>
      <c r="E25" s="56">
        <v>306889.0344</v>
      </c>
      <c r="F25" s="57">
        <v>95.508723331562607</v>
      </c>
      <c r="G25" s="56">
        <v>323455.37070000003</v>
      </c>
      <c r="H25" s="57">
        <v>-9.3829240906773599</v>
      </c>
      <c r="I25" s="56">
        <v>25385.737700000001</v>
      </c>
      <c r="J25" s="57">
        <v>8.6609469358611708</v>
      </c>
      <c r="K25" s="56">
        <v>24794.1649</v>
      </c>
      <c r="L25" s="57">
        <v>7.6654052292723298</v>
      </c>
      <c r="M25" s="57">
        <v>2.3859355714778999E-2</v>
      </c>
      <c r="N25" s="56">
        <v>7304738.1617000001</v>
      </c>
      <c r="O25" s="56">
        <v>85215606.835999995</v>
      </c>
      <c r="P25" s="56">
        <v>19924</v>
      </c>
      <c r="Q25" s="56">
        <v>24388</v>
      </c>
      <c r="R25" s="57">
        <v>-18.304083975725799</v>
      </c>
      <c r="S25" s="56">
        <v>14.7111924713913</v>
      </c>
      <c r="T25" s="56">
        <v>15.4879494341479</v>
      </c>
      <c r="U25" s="58">
        <v>-5.2800407870892103</v>
      </c>
    </row>
    <row r="26" spans="1:21" ht="12" thickBot="1">
      <c r="A26" s="74"/>
      <c r="B26" s="69" t="s">
        <v>24</v>
      </c>
      <c r="C26" s="70"/>
      <c r="D26" s="56">
        <v>584722.24</v>
      </c>
      <c r="E26" s="56">
        <v>593661.67000000004</v>
      </c>
      <c r="F26" s="57">
        <v>98.494187775336698</v>
      </c>
      <c r="G26" s="56">
        <v>532913.42249999999</v>
      </c>
      <c r="H26" s="57">
        <v>9.7218075793540404</v>
      </c>
      <c r="I26" s="56">
        <v>130277.5765</v>
      </c>
      <c r="J26" s="57">
        <v>22.280249935422301</v>
      </c>
      <c r="K26" s="56">
        <v>106231.0721</v>
      </c>
      <c r="L26" s="57">
        <v>19.934020727353701</v>
      </c>
      <c r="M26" s="57">
        <v>0.226360366365916</v>
      </c>
      <c r="N26" s="56">
        <v>14746855.2585</v>
      </c>
      <c r="O26" s="56">
        <v>168350365.31009999</v>
      </c>
      <c r="P26" s="56">
        <v>43209</v>
      </c>
      <c r="Q26" s="56">
        <v>50782</v>
      </c>
      <c r="R26" s="57">
        <v>-14.9127643653263</v>
      </c>
      <c r="S26" s="56">
        <v>13.5324177833322</v>
      </c>
      <c r="T26" s="56">
        <v>14.307577446733101</v>
      </c>
      <c r="U26" s="58">
        <v>-5.7281682830963003</v>
      </c>
    </row>
    <row r="27" spans="1:21" ht="12" thickBot="1">
      <c r="A27" s="74"/>
      <c r="B27" s="69" t="s">
        <v>25</v>
      </c>
      <c r="C27" s="70"/>
      <c r="D27" s="56">
        <v>272250.19069999998</v>
      </c>
      <c r="E27" s="56">
        <v>340440.68979999999</v>
      </c>
      <c r="F27" s="57">
        <v>79.969932753907798</v>
      </c>
      <c r="G27" s="56">
        <v>305112.90870000003</v>
      </c>
      <c r="H27" s="57">
        <v>-10.7706744168966</v>
      </c>
      <c r="I27" s="56">
        <v>73392.604000000007</v>
      </c>
      <c r="J27" s="57">
        <v>26.957778729666099</v>
      </c>
      <c r="K27" s="56">
        <v>84733.120899999994</v>
      </c>
      <c r="L27" s="57">
        <v>27.771070473885899</v>
      </c>
      <c r="M27" s="57">
        <v>-0.133838064496453</v>
      </c>
      <c r="N27" s="56">
        <v>5931948.4809999997</v>
      </c>
      <c r="O27" s="56">
        <v>57510413.323600002</v>
      </c>
      <c r="P27" s="56">
        <v>33122</v>
      </c>
      <c r="Q27" s="56">
        <v>34584</v>
      </c>
      <c r="R27" s="57">
        <v>-4.2273883876937299</v>
      </c>
      <c r="S27" s="56">
        <v>8.2196180997524309</v>
      </c>
      <c r="T27" s="56">
        <v>8.3188991788110105</v>
      </c>
      <c r="U27" s="58">
        <v>-1.20785513212072</v>
      </c>
    </row>
    <row r="28" spans="1:21" ht="12" thickBot="1">
      <c r="A28" s="74"/>
      <c r="B28" s="69" t="s">
        <v>26</v>
      </c>
      <c r="C28" s="70"/>
      <c r="D28" s="56">
        <v>960670.49580000003</v>
      </c>
      <c r="E28" s="56">
        <v>947495.62910000002</v>
      </c>
      <c r="F28" s="57">
        <v>101.39049366512801</v>
      </c>
      <c r="G28" s="56">
        <v>1061666.0922999999</v>
      </c>
      <c r="H28" s="57">
        <v>-9.5129341732297892</v>
      </c>
      <c r="I28" s="56">
        <v>55386.400500000003</v>
      </c>
      <c r="J28" s="57">
        <v>5.7653899794098402</v>
      </c>
      <c r="K28" s="56">
        <v>58179.915699999998</v>
      </c>
      <c r="L28" s="57">
        <v>5.4800578187402298</v>
      </c>
      <c r="M28" s="57">
        <v>-4.8015112541662998E-2</v>
      </c>
      <c r="N28" s="56">
        <v>23412621.804000001</v>
      </c>
      <c r="O28" s="56">
        <v>243077633.26320001</v>
      </c>
      <c r="P28" s="56">
        <v>44617</v>
      </c>
      <c r="Q28" s="56">
        <v>51087</v>
      </c>
      <c r="R28" s="57">
        <v>-12.664670072621201</v>
      </c>
      <c r="S28" s="56">
        <v>21.531490145012</v>
      </c>
      <c r="T28" s="56">
        <v>23.200974864446898</v>
      </c>
      <c r="U28" s="58">
        <v>-7.7536887051994796</v>
      </c>
    </row>
    <row r="29" spans="1:21" ht="12" thickBot="1">
      <c r="A29" s="74"/>
      <c r="B29" s="69" t="s">
        <v>27</v>
      </c>
      <c r="C29" s="70"/>
      <c r="D29" s="56">
        <v>756899.94129999995</v>
      </c>
      <c r="E29" s="56">
        <v>747952.03670000006</v>
      </c>
      <c r="F29" s="57">
        <v>101.196320641024</v>
      </c>
      <c r="G29" s="56">
        <v>829657.74580000003</v>
      </c>
      <c r="H29" s="57">
        <v>-8.7696167327218895</v>
      </c>
      <c r="I29" s="56">
        <v>121920.4224</v>
      </c>
      <c r="J29" s="57">
        <v>16.107865220678701</v>
      </c>
      <c r="K29" s="56">
        <v>137989.26999999999</v>
      </c>
      <c r="L29" s="57">
        <v>16.632071561863601</v>
      </c>
      <c r="M29" s="57">
        <v>-0.116449979045472</v>
      </c>
      <c r="N29" s="56">
        <v>17320038.370999999</v>
      </c>
      <c r="O29" s="56">
        <v>177498790.4531</v>
      </c>
      <c r="P29" s="56">
        <v>116045</v>
      </c>
      <c r="Q29" s="56">
        <v>121121</v>
      </c>
      <c r="R29" s="57">
        <v>-4.1908504718422099</v>
      </c>
      <c r="S29" s="56">
        <v>6.5224692257313999</v>
      </c>
      <c r="T29" s="56">
        <v>6.74335910783432</v>
      </c>
      <c r="U29" s="58">
        <v>-3.3865990694367398</v>
      </c>
    </row>
    <row r="30" spans="1:21" ht="12" thickBot="1">
      <c r="A30" s="74"/>
      <c r="B30" s="69" t="s">
        <v>28</v>
      </c>
      <c r="C30" s="70"/>
      <c r="D30" s="56">
        <v>1348223.8306</v>
      </c>
      <c r="E30" s="56">
        <v>1355940.6465</v>
      </c>
      <c r="F30" s="57">
        <v>99.430888371115699</v>
      </c>
      <c r="G30" s="56">
        <v>1387375.6546</v>
      </c>
      <c r="H30" s="57">
        <v>-2.8220059844777898</v>
      </c>
      <c r="I30" s="56">
        <v>166085.2966</v>
      </c>
      <c r="J30" s="57">
        <v>12.318822203734999</v>
      </c>
      <c r="K30" s="56">
        <v>155957.2084</v>
      </c>
      <c r="L30" s="57">
        <v>11.241166578273599</v>
      </c>
      <c r="M30" s="57">
        <v>6.4941456082129007E-2</v>
      </c>
      <c r="N30" s="56">
        <v>28792993.592700001</v>
      </c>
      <c r="O30" s="56">
        <v>282014994.01099998</v>
      </c>
      <c r="P30" s="56">
        <v>92893</v>
      </c>
      <c r="Q30" s="56">
        <v>115300</v>
      </c>
      <c r="R30" s="57">
        <v>-19.433651344319198</v>
      </c>
      <c r="S30" s="56">
        <v>14.513729028021499</v>
      </c>
      <c r="T30" s="56">
        <v>16.724612176929799</v>
      </c>
      <c r="U30" s="58">
        <v>-15.2330468940114</v>
      </c>
    </row>
    <row r="31" spans="1:21" ht="12" thickBot="1">
      <c r="A31" s="74"/>
      <c r="B31" s="69" t="s">
        <v>29</v>
      </c>
      <c r="C31" s="70"/>
      <c r="D31" s="56">
        <v>849521.86739999999</v>
      </c>
      <c r="E31" s="56">
        <v>932956.31929999997</v>
      </c>
      <c r="F31" s="57">
        <v>91.056981964321693</v>
      </c>
      <c r="G31" s="56">
        <v>1229162.6401</v>
      </c>
      <c r="H31" s="57">
        <v>-30.886130143779301</v>
      </c>
      <c r="I31" s="56">
        <v>40761.487399999998</v>
      </c>
      <c r="J31" s="57">
        <v>4.7981681183501896</v>
      </c>
      <c r="K31" s="56">
        <v>26293.050899999998</v>
      </c>
      <c r="L31" s="57">
        <v>2.13910267382199</v>
      </c>
      <c r="M31" s="57">
        <v>0.55027606172549604</v>
      </c>
      <c r="N31" s="56">
        <v>22643935.1402</v>
      </c>
      <c r="O31" s="56">
        <v>293755567.43889999</v>
      </c>
      <c r="P31" s="56">
        <v>34375</v>
      </c>
      <c r="Q31" s="56">
        <v>38572</v>
      </c>
      <c r="R31" s="57">
        <v>-10.8809499118532</v>
      </c>
      <c r="S31" s="56">
        <v>24.713363415272699</v>
      </c>
      <c r="T31" s="56">
        <v>25.820741685678701</v>
      </c>
      <c r="U31" s="58">
        <v>-4.48088854518946</v>
      </c>
    </row>
    <row r="32" spans="1:21" ht="12" thickBot="1">
      <c r="A32" s="74"/>
      <c r="B32" s="69" t="s">
        <v>30</v>
      </c>
      <c r="C32" s="70"/>
      <c r="D32" s="56">
        <v>125712.158</v>
      </c>
      <c r="E32" s="56">
        <v>127644.6067</v>
      </c>
      <c r="F32" s="57">
        <v>98.4860710139193</v>
      </c>
      <c r="G32" s="56">
        <v>127624.45299999999</v>
      </c>
      <c r="H32" s="57">
        <v>-1.4983766473028499</v>
      </c>
      <c r="I32" s="56">
        <v>29284.4781</v>
      </c>
      <c r="J32" s="57">
        <v>23.294865481507401</v>
      </c>
      <c r="K32" s="56">
        <v>32360.7821</v>
      </c>
      <c r="L32" s="57">
        <v>25.356255278132299</v>
      </c>
      <c r="M32" s="57">
        <v>-9.5062720996474004E-2</v>
      </c>
      <c r="N32" s="56">
        <v>2782925.4336000001</v>
      </c>
      <c r="O32" s="56">
        <v>29244897.629999999</v>
      </c>
      <c r="P32" s="56">
        <v>23423</v>
      </c>
      <c r="Q32" s="56">
        <v>26637</v>
      </c>
      <c r="R32" s="57">
        <v>-12.0659233397154</v>
      </c>
      <c r="S32" s="56">
        <v>5.3670391495538601</v>
      </c>
      <c r="T32" s="56">
        <v>5.3017185568945502</v>
      </c>
      <c r="U32" s="58">
        <v>1.2170694276516001</v>
      </c>
    </row>
    <row r="33" spans="1:21" ht="12" thickBot="1">
      <c r="A33" s="74"/>
      <c r="B33" s="69" t="s">
        <v>69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30.065799999999999</v>
      </c>
      <c r="O33" s="56">
        <v>492.3458</v>
      </c>
      <c r="P33" s="59"/>
      <c r="Q33" s="59"/>
      <c r="R33" s="59"/>
      <c r="S33" s="59"/>
      <c r="T33" s="59"/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6">
        <v>1</v>
      </c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197963.74600000001</v>
      </c>
      <c r="E35" s="56">
        <v>196407.39110000001</v>
      </c>
      <c r="F35" s="57">
        <v>100.79241157437301</v>
      </c>
      <c r="G35" s="56">
        <v>215070.1673</v>
      </c>
      <c r="H35" s="57">
        <v>-7.9538791989399202</v>
      </c>
      <c r="I35" s="56">
        <v>28671.599999999999</v>
      </c>
      <c r="J35" s="57">
        <v>14.483257959768</v>
      </c>
      <c r="K35" s="56">
        <v>28192.757300000001</v>
      </c>
      <c r="L35" s="57">
        <v>13.1086322449706</v>
      </c>
      <c r="M35" s="57">
        <v>1.6984599800034E-2</v>
      </c>
      <c r="N35" s="56">
        <v>4607007.7041999996</v>
      </c>
      <c r="O35" s="56">
        <v>47025247.831699997</v>
      </c>
      <c r="P35" s="56">
        <v>13957</v>
      </c>
      <c r="Q35" s="56">
        <v>15343</v>
      </c>
      <c r="R35" s="57">
        <v>-9.0334354428729693</v>
      </c>
      <c r="S35" s="56">
        <v>14.183832198896599</v>
      </c>
      <c r="T35" s="56">
        <v>14.563669021703699</v>
      </c>
      <c r="U35" s="58">
        <v>-2.6779562637285301</v>
      </c>
    </row>
    <row r="36" spans="1:21" ht="12" customHeight="1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2.5640999999999998</v>
      </c>
      <c r="O36" s="56">
        <v>434485.3518</v>
      </c>
      <c r="P36" s="59"/>
      <c r="Q36" s="59"/>
      <c r="R36" s="59"/>
      <c r="S36" s="59"/>
      <c r="T36" s="59"/>
      <c r="U36" s="60"/>
    </row>
    <row r="37" spans="1:21" ht="12" customHeight="1" thickBot="1">
      <c r="A37" s="74"/>
      <c r="B37" s="69" t="s">
        <v>64</v>
      </c>
      <c r="C37" s="70"/>
      <c r="D37" s="56">
        <v>121546.2</v>
      </c>
      <c r="E37" s="59"/>
      <c r="F37" s="59"/>
      <c r="G37" s="56">
        <v>86044.5</v>
      </c>
      <c r="H37" s="57">
        <v>41.259697017241102</v>
      </c>
      <c r="I37" s="56">
        <v>3235.43</v>
      </c>
      <c r="J37" s="57">
        <v>2.6618931731308799</v>
      </c>
      <c r="K37" s="56">
        <v>3198.74</v>
      </c>
      <c r="L37" s="57">
        <v>3.7175415046865301</v>
      </c>
      <c r="M37" s="57">
        <v>1.1470141368164001E-2</v>
      </c>
      <c r="N37" s="56">
        <v>3441201.09</v>
      </c>
      <c r="O37" s="56">
        <v>38382167.109999999</v>
      </c>
      <c r="P37" s="56">
        <v>104</v>
      </c>
      <c r="Q37" s="56">
        <v>106</v>
      </c>
      <c r="R37" s="57">
        <v>-1.88679245283019</v>
      </c>
      <c r="S37" s="56">
        <v>1168.71346153846</v>
      </c>
      <c r="T37" s="56">
        <v>3176.2058490566001</v>
      </c>
      <c r="U37" s="58">
        <v>-171.76942454958399</v>
      </c>
    </row>
    <row r="38" spans="1:21" ht="12" thickBot="1">
      <c r="A38" s="74"/>
      <c r="B38" s="69" t="s">
        <v>35</v>
      </c>
      <c r="C38" s="70"/>
      <c r="D38" s="56">
        <v>169308.66</v>
      </c>
      <c r="E38" s="59"/>
      <c r="F38" s="59"/>
      <c r="G38" s="56">
        <v>247289.04</v>
      </c>
      <c r="H38" s="57">
        <v>-31.534102764926399</v>
      </c>
      <c r="I38" s="56">
        <v>-30799.18</v>
      </c>
      <c r="J38" s="57">
        <v>-18.191142733041499</v>
      </c>
      <c r="K38" s="56">
        <v>-27221.360000000001</v>
      </c>
      <c r="L38" s="57">
        <v>-11.0079120368618</v>
      </c>
      <c r="M38" s="57">
        <v>0.13143428542879601</v>
      </c>
      <c r="N38" s="56">
        <v>4968559.3499999996</v>
      </c>
      <c r="O38" s="56">
        <v>92754938.180000007</v>
      </c>
      <c r="P38" s="56">
        <v>84</v>
      </c>
      <c r="Q38" s="56">
        <v>155</v>
      </c>
      <c r="R38" s="57">
        <v>-45.806451612903203</v>
      </c>
      <c r="S38" s="56">
        <v>2015.5792857142901</v>
      </c>
      <c r="T38" s="56">
        <v>2030.0645161290299</v>
      </c>
      <c r="U38" s="58">
        <v>-0.71866338959785003</v>
      </c>
    </row>
    <row r="39" spans="1:21" ht="12" thickBot="1">
      <c r="A39" s="74"/>
      <c r="B39" s="69" t="s">
        <v>36</v>
      </c>
      <c r="C39" s="70"/>
      <c r="D39" s="56">
        <v>212026.47</v>
      </c>
      <c r="E39" s="59"/>
      <c r="F39" s="59"/>
      <c r="G39" s="56">
        <v>134538.49</v>
      </c>
      <c r="H39" s="57">
        <v>57.595398907777302</v>
      </c>
      <c r="I39" s="56">
        <v>-3307.77</v>
      </c>
      <c r="J39" s="57">
        <v>-1.5600740794298</v>
      </c>
      <c r="K39" s="56">
        <v>-8713.68</v>
      </c>
      <c r="L39" s="57">
        <v>-6.4767190415174101</v>
      </c>
      <c r="M39" s="57">
        <v>-0.62039345029883997</v>
      </c>
      <c r="N39" s="56">
        <v>5639006.0199999996</v>
      </c>
      <c r="O39" s="56">
        <v>90340063.799999997</v>
      </c>
      <c r="P39" s="56">
        <v>86</v>
      </c>
      <c r="Q39" s="56">
        <v>181</v>
      </c>
      <c r="R39" s="57">
        <v>-52.486187845303903</v>
      </c>
      <c r="S39" s="56">
        <v>2465.42406976744</v>
      </c>
      <c r="T39" s="56">
        <v>2773.2919337016601</v>
      </c>
      <c r="U39" s="58">
        <v>-12.487420225570199</v>
      </c>
    </row>
    <row r="40" spans="1:21" ht="12" thickBot="1">
      <c r="A40" s="74"/>
      <c r="B40" s="69" t="s">
        <v>37</v>
      </c>
      <c r="C40" s="70"/>
      <c r="D40" s="56">
        <v>166211.24</v>
      </c>
      <c r="E40" s="59"/>
      <c r="F40" s="59"/>
      <c r="G40" s="56">
        <v>140815.51999999999</v>
      </c>
      <c r="H40" s="57">
        <v>18.034745033786098</v>
      </c>
      <c r="I40" s="56">
        <v>-29555.97</v>
      </c>
      <c r="J40" s="57">
        <v>-17.7821728542546</v>
      </c>
      <c r="K40" s="56">
        <v>-27778.74</v>
      </c>
      <c r="L40" s="57">
        <v>-19.7270442917088</v>
      </c>
      <c r="M40" s="57">
        <v>6.3978063799870005E-2</v>
      </c>
      <c r="N40" s="56">
        <v>4906858.55</v>
      </c>
      <c r="O40" s="56">
        <v>65690972.560000002</v>
      </c>
      <c r="P40" s="56">
        <v>90</v>
      </c>
      <c r="Q40" s="56">
        <v>192</v>
      </c>
      <c r="R40" s="57">
        <v>-53.125</v>
      </c>
      <c r="S40" s="56">
        <v>1846.7915555555601</v>
      </c>
      <c r="T40" s="56">
        <v>1796.1728125</v>
      </c>
      <c r="U40" s="58">
        <v>2.7409018036325299</v>
      </c>
    </row>
    <row r="41" spans="1:21" ht="12" thickBot="1">
      <c r="A41" s="74"/>
      <c r="B41" s="69" t="s">
        <v>66</v>
      </c>
      <c r="C41" s="70"/>
      <c r="D41" s="59"/>
      <c r="E41" s="59"/>
      <c r="F41" s="59"/>
      <c r="G41" s="56">
        <v>4.2699999999999996</v>
      </c>
      <c r="H41" s="59"/>
      <c r="I41" s="59"/>
      <c r="J41" s="59"/>
      <c r="K41" s="56">
        <v>4.2699999999999996</v>
      </c>
      <c r="L41" s="57">
        <v>100</v>
      </c>
      <c r="M41" s="59"/>
      <c r="N41" s="56">
        <v>5.0599999999999996</v>
      </c>
      <c r="O41" s="56">
        <v>1385.91</v>
      </c>
      <c r="P41" s="59"/>
      <c r="Q41" s="59"/>
      <c r="R41" s="59"/>
      <c r="S41" s="59"/>
      <c r="T41" s="59"/>
      <c r="U41" s="60"/>
    </row>
    <row r="42" spans="1:21" ht="12" customHeight="1" thickBot="1">
      <c r="A42" s="74"/>
      <c r="B42" s="69" t="s">
        <v>32</v>
      </c>
      <c r="C42" s="70"/>
      <c r="D42" s="56">
        <v>25287.179400000001</v>
      </c>
      <c r="E42" s="59"/>
      <c r="F42" s="59"/>
      <c r="G42" s="56">
        <v>174030.77</v>
      </c>
      <c r="H42" s="57">
        <v>-85.469707799373595</v>
      </c>
      <c r="I42" s="56">
        <v>1893.2737</v>
      </c>
      <c r="J42" s="57">
        <v>7.4870892876253299</v>
      </c>
      <c r="K42" s="56">
        <v>10272.0389</v>
      </c>
      <c r="L42" s="57">
        <v>5.9024268524468404</v>
      </c>
      <c r="M42" s="57">
        <v>-0.81568666956664304</v>
      </c>
      <c r="N42" s="56">
        <v>813970.08409999998</v>
      </c>
      <c r="O42" s="56">
        <v>17101392.7223</v>
      </c>
      <c r="P42" s="56">
        <v>79</v>
      </c>
      <c r="Q42" s="56">
        <v>83</v>
      </c>
      <c r="R42" s="57">
        <v>-4.8192771084337398</v>
      </c>
      <c r="S42" s="56">
        <v>320.09087848101302</v>
      </c>
      <c r="T42" s="56">
        <v>484.718354216867</v>
      </c>
      <c r="U42" s="58">
        <v>-51.4314798713079</v>
      </c>
    </row>
    <row r="43" spans="1:21" ht="12" thickBot="1">
      <c r="A43" s="74"/>
      <c r="B43" s="69" t="s">
        <v>33</v>
      </c>
      <c r="C43" s="70"/>
      <c r="D43" s="56">
        <v>284142.08140000002</v>
      </c>
      <c r="E43" s="56">
        <v>781678.73589999997</v>
      </c>
      <c r="F43" s="57">
        <v>36.350238064599203</v>
      </c>
      <c r="G43" s="56">
        <v>370967.71179999999</v>
      </c>
      <c r="H43" s="57">
        <v>-23.405171835227101</v>
      </c>
      <c r="I43" s="56">
        <v>12126.2546</v>
      </c>
      <c r="J43" s="57">
        <v>4.2676728980982297</v>
      </c>
      <c r="K43" s="56">
        <v>24051.896499999999</v>
      </c>
      <c r="L43" s="57">
        <v>6.4835552353858503</v>
      </c>
      <c r="M43" s="57">
        <v>-0.49582958666066101</v>
      </c>
      <c r="N43" s="56">
        <v>7658407.6621000003</v>
      </c>
      <c r="O43" s="56">
        <v>112255663.46870001</v>
      </c>
      <c r="P43" s="56">
        <v>1475</v>
      </c>
      <c r="Q43" s="56">
        <v>1793</v>
      </c>
      <c r="R43" s="57">
        <v>-17.735638594534301</v>
      </c>
      <c r="S43" s="56">
        <v>192.638699254237</v>
      </c>
      <c r="T43" s="56">
        <v>201.49550953708899</v>
      </c>
      <c r="U43" s="58">
        <v>-4.59762774413388</v>
      </c>
    </row>
    <row r="44" spans="1:21" ht="12" thickBot="1">
      <c r="A44" s="74"/>
      <c r="B44" s="69" t="s">
        <v>38</v>
      </c>
      <c r="C44" s="70"/>
      <c r="D44" s="56">
        <v>80154.73</v>
      </c>
      <c r="E44" s="59"/>
      <c r="F44" s="59"/>
      <c r="G44" s="56">
        <v>92970.08</v>
      </c>
      <c r="H44" s="57">
        <v>-13.7843809535283</v>
      </c>
      <c r="I44" s="56">
        <v>-17561.61</v>
      </c>
      <c r="J44" s="57">
        <v>-21.9096365242575</v>
      </c>
      <c r="K44" s="56">
        <v>-3947.05</v>
      </c>
      <c r="L44" s="57">
        <v>-4.2455056508502498</v>
      </c>
      <c r="M44" s="57">
        <v>3.44930011020889</v>
      </c>
      <c r="N44" s="56">
        <v>2553600.58</v>
      </c>
      <c r="O44" s="56">
        <v>43817791.020000003</v>
      </c>
      <c r="P44" s="56">
        <v>65</v>
      </c>
      <c r="Q44" s="56">
        <v>128</v>
      </c>
      <c r="R44" s="57">
        <v>-49.21875</v>
      </c>
      <c r="S44" s="56">
        <v>1233.14969230769</v>
      </c>
      <c r="T44" s="56">
        <v>1588.34203125</v>
      </c>
      <c r="U44" s="58">
        <v>-28.803667645377899</v>
      </c>
    </row>
    <row r="45" spans="1:21" ht="12" thickBot="1">
      <c r="A45" s="74"/>
      <c r="B45" s="69" t="s">
        <v>39</v>
      </c>
      <c r="C45" s="70"/>
      <c r="D45" s="56">
        <v>35964.14</v>
      </c>
      <c r="E45" s="59"/>
      <c r="F45" s="59"/>
      <c r="G45" s="56">
        <v>38737.629999999997</v>
      </c>
      <c r="H45" s="57">
        <v>-7.1596791027225901</v>
      </c>
      <c r="I45" s="56">
        <v>4277.1099999999997</v>
      </c>
      <c r="J45" s="57">
        <v>11.892707569262001</v>
      </c>
      <c r="K45" s="56">
        <v>4523.21</v>
      </c>
      <c r="L45" s="57">
        <v>11.676527448891401</v>
      </c>
      <c r="M45" s="57">
        <v>-5.4408263158244E-2</v>
      </c>
      <c r="N45" s="56">
        <v>1421975.9</v>
      </c>
      <c r="O45" s="56">
        <v>19099961.469999999</v>
      </c>
      <c r="P45" s="56">
        <v>34</v>
      </c>
      <c r="Q45" s="56">
        <v>148</v>
      </c>
      <c r="R45" s="57">
        <v>-77.027027027027003</v>
      </c>
      <c r="S45" s="56">
        <v>1057.7688235294099</v>
      </c>
      <c r="T45" s="56">
        <v>1502.69736486486</v>
      </c>
      <c r="U45" s="58">
        <v>-42.062928254103703</v>
      </c>
    </row>
    <row r="46" spans="1:21" ht="12" thickBot="1">
      <c r="A46" s="74"/>
      <c r="B46" s="69" t="s">
        <v>71</v>
      </c>
      <c r="C46" s="70"/>
      <c r="D46" s="56">
        <v>-3564.1026000000002</v>
      </c>
      <c r="E46" s="59"/>
      <c r="F46" s="59"/>
      <c r="G46" s="59"/>
      <c r="H46" s="59"/>
      <c r="I46" s="56">
        <v>-3564.1025</v>
      </c>
      <c r="J46" s="57">
        <v>99.9999971942446</v>
      </c>
      <c r="K46" s="59"/>
      <c r="L46" s="59"/>
      <c r="M46" s="59"/>
      <c r="N46" s="56">
        <v>-3564.1026000000002</v>
      </c>
      <c r="O46" s="56">
        <v>-5687.4357</v>
      </c>
      <c r="P46" s="56">
        <v>1</v>
      </c>
      <c r="Q46" s="59"/>
      <c r="R46" s="59"/>
      <c r="S46" s="56">
        <v>-3564.1026000000002</v>
      </c>
      <c r="T46" s="59"/>
      <c r="U46" s="60"/>
    </row>
    <row r="47" spans="1:21" ht="12" thickBot="1">
      <c r="A47" s="75"/>
      <c r="B47" s="69" t="s">
        <v>34</v>
      </c>
      <c r="C47" s="70"/>
      <c r="D47" s="61">
        <v>13178.7119</v>
      </c>
      <c r="E47" s="62"/>
      <c r="F47" s="62"/>
      <c r="G47" s="61">
        <v>180072.77830000001</v>
      </c>
      <c r="H47" s="63">
        <v>-92.681452452494298</v>
      </c>
      <c r="I47" s="61">
        <v>930.95259999999996</v>
      </c>
      <c r="J47" s="63">
        <v>7.0640636737798301</v>
      </c>
      <c r="K47" s="61">
        <v>9855.4896000000008</v>
      </c>
      <c r="L47" s="63">
        <v>5.4730591114559397</v>
      </c>
      <c r="M47" s="63">
        <v>-0.90553969028590897</v>
      </c>
      <c r="N47" s="61">
        <v>260518.17139999999</v>
      </c>
      <c r="O47" s="61">
        <v>6060567.6933000004</v>
      </c>
      <c r="P47" s="61">
        <v>11</v>
      </c>
      <c r="Q47" s="61">
        <v>18</v>
      </c>
      <c r="R47" s="63">
        <v>-38.8888888888889</v>
      </c>
      <c r="S47" s="61">
        <v>1198.0647181818199</v>
      </c>
      <c r="T47" s="61">
        <v>1912.03442222222</v>
      </c>
      <c r="U47" s="64">
        <v>-59.593583986341201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7"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78414</v>
      </c>
      <c r="D2" s="37">
        <v>680795.21718034195</v>
      </c>
      <c r="E2" s="37">
        <v>524019.98623675201</v>
      </c>
      <c r="F2" s="37">
        <v>156757.44461880301</v>
      </c>
      <c r="G2" s="37">
        <v>524019.98623675201</v>
      </c>
      <c r="H2" s="37">
        <v>0.230262399301048</v>
      </c>
    </row>
    <row r="3" spans="1:8">
      <c r="A3" s="37">
        <v>2</v>
      </c>
      <c r="B3" s="37">
        <v>13</v>
      </c>
      <c r="C3" s="37">
        <v>17336</v>
      </c>
      <c r="D3" s="37">
        <v>151181.09274700901</v>
      </c>
      <c r="E3" s="37">
        <v>119554.260446154</v>
      </c>
      <c r="F3" s="37">
        <v>31599.003241025599</v>
      </c>
      <c r="G3" s="37">
        <v>119554.260446154</v>
      </c>
      <c r="H3" s="37">
        <v>0.20905273541708999</v>
      </c>
    </row>
    <row r="4" spans="1:8">
      <c r="A4" s="37">
        <v>3</v>
      </c>
      <c r="B4" s="37">
        <v>14</v>
      </c>
      <c r="C4" s="37">
        <v>122819</v>
      </c>
      <c r="D4" s="37">
        <v>151526.07226420101</v>
      </c>
      <c r="E4" s="37">
        <v>111764.869771297</v>
      </c>
      <c r="F4" s="37">
        <v>39761.082834784298</v>
      </c>
      <c r="G4" s="37">
        <v>111764.869771297</v>
      </c>
      <c r="H4" s="37">
        <v>0.26240444063169999</v>
      </c>
    </row>
    <row r="5" spans="1:8">
      <c r="A5" s="37">
        <v>4</v>
      </c>
      <c r="B5" s="37">
        <v>15</v>
      </c>
      <c r="C5" s="37">
        <v>3044</v>
      </c>
      <c r="D5" s="37">
        <v>44638.070797799002</v>
      </c>
      <c r="E5" s="37">
        <v>36034.587861999797</v>
      </c>
      <c r="F5" s="37">
        <v>8603.4829357991093</v>
      </c>
      <c r="G5" s="37">
        <v>36034.587861999797</v>
      </c>
      <c r="H5" s="37">
        <v>0.192738682071881</v>
      </c>
    </row>
    <row r="6" spans="1:8">
      <c r="A6" s="37">
        <v>5</v>
      </c>
      <c r="B6" s="37">
        <v>16</v>
      </c>
      <c r="C6" s="37">
        <v>3234</v>
      </c>
      <c r="D6" s="37">
        <v>144251.65221196599</v>
      </c>
      <c r="E6" s="37">
        <v>126681.053123932</v>
      </c>
      <c r="F6" s="37">
        <v>17570.5990880342</v>
      </c>
      <c r="G6" s="37">
        <v>126681.053123932</v>
      </c>
      <c r="H6" s="37">
        <v>0.12180518433310999</v>
      </c>
    </row>
    <row r="7" spans="1:8">
      <c r="A7" s="37">
        <v>6</v>
      </c>
      <c r="B7" s="37">
        <v>17</v>
      </c>
      <c r="C7" s="37">
        <v>25080</v>
      </c>
      <c r="D7" s="37">
        <v>302206.81300085498</v>
      </c>
      <c r="E7" s="37">
        <v>238796.63884957301</v>
      </c>
      <c r="F7" s="37">
        <v>63406.798082906003</v>
      </c>
      <c r="G7" s="37">
        <v>238796.63884957301</v>
      </c>
      <c r="H7" s="37">
        <v>0.20981494693282701</v>
      </c>
    </row>
    <row r="8" spans="1:8">
      <c r="A8" s="37">
        <v>7</v>
      </c>
      <c r="B8" s="37">
        <v>18</v>
      </c>
      <c r="C8" s="37">
        <v>50227</v>
      </c>
      <c r="D8" s="37">
        <v>98533.900303418806</v>
      </c>
      <c r="E8" s="37">
        <v>83510.837935897405</v>
      </c>
      <c r="F8" s="37">
        <v>15023.062367521399</v>
      </c>
      <c r="G8" s="37">
        <v>83510.837935897405</v>
      </c>
      <c r="H8" s="37">
        <v>0.15246592615597601</v>
      </c>
    </row>
    <row r="9" spans="1:8">
      <c r="A9" s="37">
        <v>8</v>
      </c>
      <c r="B9" s="37">
        <v>19</v>
      </c>
      <c r="C9" s="37">
        <v>16365</v>
      </c>
      <c r="D9" s="37">
        <v>90448.8974034188</v>
      </c>
      <c r="E9" s="37">
        <v>93154.299917094002</v>
      </c>
      <c r="F9" s="37">
        <v>-2705.4025136752098</v>
      </c>
      <c r="G9" s="37">
        <v>93154.299917094002</v>
      </c>
      <c r="H9" s="37">
        <v>-2.9910840168770901E-2</v>
      </c>
    </row>
    <row r="10" spans="1:8">
      <c r="A10" s="37">
        <v>9</v>
      </c>
      <c r="B10" s="37">
        <v>21</v>
      </c>
      <c r="C10" s="37">
        <v>274116</v>
      </c>
      <c r="D10" s="37">
        <v>1010141.0417284101</v>
      </c>
      <c r="E10" s="37">
        <v>984289.28780000005</v>
      </c>
      <c r="F10" s="37">
        <v>17209.168269230799</v>
      </c>
      <c r="G10" s="37">
        <v>984289.28780000005</v>
      </c>
      <c r="H10" s="37">
        <v>1.7183419669736501E-2</v>
      </c>
    </row>
    <row r="11" spans="1:8">
      <c r="A11" s="37">
        <v>10</v>
      </c>
      <c r="B11" s="37">
        <v>22</v>
      </c>
      <c r="C11" s="37">
        <v>39186.292999999998</v>
      </c>
      <c r="D11" s="37">
        <v>586924.77110170899</v>
      </c>
      <c r="E11" s="37">
        <v>500319.06532136799</v>
      </c>
      <c r="F11" s="37">
        <v>86602.664754700905</v>
      </c>
      <c r="G11" s="37">
        <v>500319.06532136799</v>
      </c>
      <c r="H11" s="37">
        <v>0.147554026911692</v>
      </c>
    </row>
    <row r="12" spans="1:8">
      <c r="A12" s="37">
        <v>11</v>
      </c>
      <c r="B12" s="37">
        <v>23</v>
      </c>
      <c r="C12" s="37">
        <v>227330.67199999999</v>
      </c>
      <c r="D12" s="37">
        <v>1756169.3293931601</v>
      </c>
      <c r="E12" s="37">
        <v>1508236.6301393199</v>
      </c>
      <c r="F12" s="37">
        <v>247912.40156153799</v>
      </c>
      <c r="G12" s="37">
        <v>1508236.6301393199</v>
      </c>
      <c r="H12" s="37">
        <v>0.141168202177825</v>
      </c>
    </row>
    <row r="13" spans="1:8">
      <c r="A13" s="37">
        <v>12</v>
      </c>
      <c r="B13" s="37">
        <v>24</v>
      </c>
      <c r="C13" s="37">
        <v>15032</v>
      </c>
      <c r="D13" s="37">
        <v>407695.36832991499</v>
      </c>
      <c r="E13" s="37">
        <v>365118.61415555503</v>
      </c>
      <c r="F13" s="37">
        <v>42576.754174358997</v>
      </c>
      <c r="G13" s="37">
        <v>365118.61415555503</v>
      </c>
      <c r="H13" s="37">
        <v>0.10443276397465701</v>
      </c>
    </row>
    <row r="14" spans="1:8">
      <c r="A14" s="37">
        <v>13</v>
      </c>
      <c r="B14" s="37">
        <v>25</v>
      </c>
      <c r="C14" s="37">
        <v>87250</v>
      </c>
      <c r="D14" s="37">
        <v>1104373.78807257</v>
      </c>
      <c r="E14" s="37">
        <v>1061370.6336999999</v>
      </c>
      <c r="F14" s="37">
        <v>42990.6057</v>
      </c>
      <c r="G14" s="37">
        <v>1061370.6336999999</v>
      </c>
      <c r="H14" s="37">
        <v>3.8928028407948102E-2</v>
      </c>
    </row>
    <row r="15" spans="1:8">
      <c r="A15" s="37">
        <v>14</v>
      </c>
      <c r="B15" s="37">
        <v>26</v>
      </c>
      <c r="C15" s="37">
        <v>67518</v>
      </c>
      <c r="D15" s="37">
        <v>362306.09844732599</v>
      </c>
      <c r="E15" s="37">
        <v>316895.65112863597</v>
      </c>
      <c r="F15" s="37">
        <v>45409.296876212102</v>
      </c>
      <c r="G15" s="37">
        <v>316895.65112863597</v>
      </c>
      <c r="H15" s="37">
        <v>0.125334465141239</v>
      </c>
    </row>
    <row r="16" spans="1:8">
      <c r="A16" s="37">
        <v>15</v>
      </c>
      <c r="B16" s="37">
        <v>27</v>
      </c>
      <c r="C16" s="37">
        <v>202429.65900000001</v>
      </c>
      <c r="D16" s="37">
        <v>1488111.6543783201</v>
      </c>
      <c r="E16" s="37">
        <v>1394780.32784758</v>
      </c>
      <c r="F16" s="37">
        <v>93325.3949068074</v>
      </c>
      <c r="G16" s="37">
        <v>1394780.32784758</v>
      </c>
      <c r="H16" s="37">
        <v>6.2714223512337505E-2</v>
      </c>
    </row>
    <row r="17" spans="1:8">
      <c r="A17" s="37">
        <v>16</v>
      </c>
      <c r="B17" s="37">
        <v>29</v>
      </c>
      <c r="C17" s="37">
        <v>228620</v>
      </c>
      <c r="D17" s="37">
        <v>2802027.5153906001</v>
      </c>
      <c r="E17" s="37">
        <v>2645376.8995598298</v>
      </c>
      <c r="F17" s="37">
        <v>148853.89788205101</v>
      </c>
      <c r="G17" s="37">
        <v>2645376.8995598298</v>
      </c>
      <c r="H17" s="37">
        <v>5.32718693167104E-2</v>
      </c>
    </row>
    <row r="18" spans="1:8">
      <c r="A18" s="37">
        <v>17</v>
      </c>
      <c r="B18" s="37">
        <v>31</v>
      </c>
      <c r="C18" s="37">
        <v>31083.141</v>
      </c>
      <c r="D18" s="37">
        <v>287312.42343771999</v>
      </c>
      <c r="E18" s="37">
        <v>240778.139085868</v>
      </c>
      <c r="F18" s="37">
        <v>46532.6880444626</v>
      </c>
      <c r="G18" s="37">
        <v>240778.139085868</v>
      </c>
      <c r="H18" s="37">
        <v>0.16195939606325499</v>
      </c>
    </row>
    <row r="19" spans="1:8">
      <c r="A19" s="37">
        <v>18</v>
      </c>
      <c r="B19" s="37">
        <v>32</v>
      </c>
      <c r="C19" s="37">
        <v>18194.302</v>
      </c>
      <c r="D19" s="37">
        <v>293105.75926105399</v>
      </c>
      <c r="E19" s="37">
        <v>267720.058920543</v>
      </c>
      <c r="F19" s="37">
        <v>25381.168135201999</v>
      </c>
      <c r="G19" s="37">
        <v>267720.058920543</v>
      </c>
      <c r="H19" s="37">
        <v>8.6595229880681496E-2</v>
      </c>
    </row>
    <row r="20" spans="1:8">
      <c r="A20" s="37">
        <v>19</v>
      </c>
      <c r="B20" s="37">
        <v>33</v>
      </c>
      <c r="C20" s="37">
        <v>47731.735000000001</v>
      </c>
      <c r="D20" s="37">
        <v>584722.162067945</v>
      </c>
      <c r="E20" s="37">
        <v>454444.67003574799</v>
      </c>
      <c r="F20" s="37">
        <v>130276.845837507</v>
      </c>
      <c r="G20" s="37">
        <v>454444.67003574799</v>
      </c>
      <c r="H20" s="37">
        <v>0.22280152568517</v>
      </c>
    </row>
    <row r="21" spans="1:8">
      <c r="A21" s="37">
        <v>20</v>
      </c>
      <c r="B21" s="37">
        <v>34</v>
      </c>
      <c r="C21" s="37">
        <v>47050.690999999999</v>
      </c>
      <c r="D21" s="37">
        <v>272249.96805877797</v>
      </c>
      <c r="E21" s="37">
        <v>198857.58260929</v>
      </c>
      <c r="F21" s="37">
        <v>73392.385449488196</v>
      </c>
      <c r="G21" s="37">
        <v>198857.58260929</v>
      </c>
      <c r="H21" s="37">
        <v>0.26957720499582599</v>
      </c>
    </row>
    <row r="22" spans="1:8">
      <c r="A22" s="37">
        <v>21</v>
      </c>
      <c r="B22" s="37">
        <v>35</v>
      </c>
      <c r="C22" s="37">
        <v>30356.032999999999</v>
      </c>
      <c r="D22" s="37">
        <v>960670.50802920398</v>
      </c>
      <c r="E22" s="37">
        <v>905284.09463274304</v>
      </c>
      <c r="F22" s="37">
        <v>55382.551696460199</v>
      </c>
      <c r="G22" s="37">
        <v>905284.09463274304</v>
      </c>
      <c r="H22" s="37">
        <v>5.7650124429823903E-2</v>
      </c>
    </row>
    <row r="23" spans="1:8">
      <c r="A23" s="37">
        <v>22</v>
      </c>
      <c r="B23" s="37">
        <v>36</v>
      </c>
      <c r="C23" s="37">
        <v>169406.2</v>
      </c>
      <c r="D23" s="37">
        <v>756900.10379292001</v>
      </c>
      <c r="E23" s="37">
        <v>634979.48496264801</v>
      </c>
      <c r="F23" s="37">
        <v>121918.831930272</v>
      </c>
      <c r="G23" s="37">
        <v>634979.48496264801</v>
      </c>
      <c r="H23" s="37">
        <v>0.16107689660448901</v>
      </c>
    </row>
    <row r="24" spans="1:8">
      <c r="A24" s="37">
        <v>23</v>
      </c>
      <c r="B24" s="37">
        <v>37</v>
      </c>
      <c r="C24" s="37">
        <v>179493.04199999999</v>
      </c>
      <c r="D24" s="37">
        <v>1348223.88967876</v>
      </c>
      <c r="E24" s="37">
        <v>1182138.5381341199</v>
      </c>
      <c r="F24" s="37">
        <v>166083.076146409</v>
      </c>
      <c r="G24" s="37">
        <v>1182138.5381341199</v>
      </c>
      <c r="H24" s="37">
        <v>0.123186777594452</v>
      </c>
    </row>
    <row r="25" spans="1:8">
      <c r="A25" s="37">
        <v>24</v>
      </c>
      <c r="B25" s="37">
        <v>38</v>
      </c>
      <c r="C25" s="37">
        <v>175634.75700000001</v>
      </c>
      <c r="D25" s="37">
        <v>849521.77190088504</v>
      </c>
      <c r="E25" s="37">
        <v>808760.380009735</v>
      </c>
      <c r="F25" s="37">
        <v>40759.360386725697</v>
      </c>
      <c r="G25" s="37">
        <v>808760.380009735</v>
      </c>
      <c r="H25" s="37">
        <v>4.7979297535456697E-2</v>
      </c>
    </row>
    <row r="26" spans="1:8">
      <c r="A26" s="37">
        <v>25</v>
      </c>
      <c r="B26" s="37">
        <v>39</v>
      </c>
      <c r="C26" s="37">
        <v>61721.294000000002</v>
      </c>
      <c r="D26" s="37">
        <v>125712.097929446</v>
      </c>
      <c r="E26" s="37">
        <v>96427.689488865202</v>
      </c>
      <c r="F26" s="37">
        <v>29283.409295281199</v>
      </c>
      <c r="G26" s="37">
        <v>96427.689488865202</v>
      </c>
      <c r="H26" s="37">
        <v>0.23294211552126001</v>
      </c>
    </row>
    <row r="27" spans="1:8">
      <c r="A27" s="37">
        <v>26</v>
      </c>
      <c r="B27" s="37">
        <v>42</v>
      </c>
      <c r="C27" s="37">
        <v>9499.0830000000005</v>
      </c>
      <c r="D27" s="37">
        <v>197963.74540000001</v>
      </c>
      <c r="E27" s="37">
        <v>169292.13889999999</v>
      </c>
      <c r="F27" s="37">
        <v>28671.606500000002</v>
      </c>
      <c r="G27" s="37">
        <v>169292.13889999999</v>
      </c>
      <c r="H27" s="37">
        <v>0.14483261287094201</v>
      </c>
    </row>
    <row r="28" spans="1:8">
      <c r="A28" s="37">
        <v>27</v>
      </c>
      <c r="B28" s="37">
        <v>75</v>
      </c>
      <c r="C28" s="37">
        <v>81</v>
      </c>
      <c r="D28" s="37">
        <v>25287.179487179499</v>
      </c>
      <c r="E28" s="37">
        <v>23393.905982905999</v>
      </c>
      <c r="F28" s="37">
        <v>1893.2735042735001</v>
      </c>
      <c r="G28" s="37">
        <v>23393.905982905999</v>
      </c>
      <c r="H28" s="37">
        <v>7.4870884877982796E-2</v>
      </c>
    </row>
    <row r="29" spans="1:8">
      <c r="A29" s="37">
        <v>28</v>
      </c>
      <c r="B29" s="37">
        <v>76</v>
      </c>
      <c r="C29" s="37">
        <v>9875</v>
      </c>
      <c r="D29" s="37">
        <v>284142.077409402</v>
      </c>
      <c r="E29" s="37">
        <v>272015.82500085502</v>
      </c>
      <c r="F29" s="37">
        <v>12126.252408547</v>
      </c>
      <c r="G29" s="37">
        <v>272015.82500085502</v>
      </c>
      <c r="H29" s="37">
        <v>4.2676721867824903E-2</v>
      </c>
    </row>
    <row r="30" spans="1:8">
      <c r="A30" s="37">
        <v>29</v>
      </c>
      <c r="B30" s="37">
        <v>99</v>
      </c>
      <c r="C30" s="37">
        <v>9</v>
      </c>
      <c r="D30" s="37">
        <v>13178.7118977384</v>
      </c>
      <c r="E30" s="37">
        <v>12247.7591407609</v>
      </c>
      <c r="F30" s="37">
        <v>930.95275697753596</v>
      </c>
      <c r="G30" s="37">
        <v>12247.7591407609</v>
      </c>
      <c r="H30" s="37">
        <v>7.0640648661368294E-2</v>
      </c>
    </row>
    <row r="31" spans="1:8">
      <c r="A31" s="30">
        <v>30</v>
      </c>
      <c r="B31" s="39">
        <v>9101</v>
      </c>
      <c r="C31" s="40">
        <v>-1</v>
      </c>
      <c r="D31" s="40">
        <v>-3564.1026000000002</v>
      </c>
      <c r="E31" s="40">
        <v>-1E-4</v>
      </c>
      <c r="F31" s="40">
        <v>-3564.1025</v>
      </c>
      <c r="G31" s="40">
        <v>-1E-4</v>
      </c>
      <c r="H31" s="40">
        <v>0.99999997194244605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102</v>
      </c>
      <c r="D34" s="34">
        <v>121546.2</v>
      </c>
      <c r="E34" s="34">
        <v>118310.77</v>
      </c>
      <c r="F34" s="30"/>
      <c r="G34" s="30"/>
      <c r="H34" s="30"/>
    </row>
    <row r="35" spans="1:8">
      <c r="A35" s="30"/>
      <c r="B35" s="33">
        <v>71</v>
      </c>
      <c r="C35" s="34">
        <v>78</v>
      </c>
      <c r="D35" s="34">
        <v>169308.66</v>
      </c>
      <c r="E35" s="34">
        <v>200107.84</v>
      </c>
      <c r="F35" s="30"/>
      <c r="G35" s="30"/>
      <c r="H35" s="30"/>
    </row>
    <row r="36" spans="1:8">
      <c r="A36" s="30"/>
      <c r="B36" s="33">
        <v>72</v>
      </c>
      <c r="C36" s="34">
        <v>84</v>
      </c>
      <c r="D36" s="34">
        <v>212026.47</v>
      </c>
      <c r="E36" s="34">
        <v>215334.24</v>
      </c>
      <c r="F36" s="30"/>
      <c r="G36" s="30"/>
      <c r="H36" s="30"/>
    </row>
    <row r="37" spans="1:8">
      <c r="A37" s="30"/>
      <c r="B37" s="33">
        <v>73</v>
      </c>
      <c r="C37" s="34">
        <v>86</v>
      </c>
      <c r="D37" s="34">
        <v>166211.24</v>
      </c>
      <c r="E37" s="34">
        <v>195767.21</v>
      </c>
      <c r="F37" s="30"/>
      <c r="G37" s="30"/>
      <c r="H37" s="30"/>
    </row>
    <row r="38" spans="1:8">
      <c r="A38" s="30"/>
      <c r="B38" s="33">
        <v>77</v>
      </c>
      <c r="C38" s="34">
        <v>59</v>
      </c>
      <c r="D38" s="34">
        <v>80154.73</v>
      </c>
      <c r="E38" s="34">
        <v>97716.34</v>
      </c>
      <c r="F38" s="30"/>
      <c r="G38" s="30"/>
      <c r="H38" s="30"/>
    </row>
    <row r="39" spans="1:8">
      <c r="A39" s="30"/>
      <c r="B39" s="33">
        <v>78</v>
      </c>
      <c r="C39" s="34">
        <v>34</v>
      </c>
      <c r="D39" s="34">
        <v>35964.14</v>
      </c>
      <c r="E39" s="34">
        <v>31687.03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2016-08-23T04:44:17Z</dcterms:modified>
</cp:coreProperties>
</file>