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<sst xmlns="http://schemas.openxmlformats.org/spreadsheetml/2006/main" count="121" uniqueCount="80">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</sst>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17768346.8825</v>
      </c>
      <c r="F3" s="25">
        <f>RA!I7</f>
        <v>1687680.3023000001</v>
      </c>
      <c r="G3" s="16">
        <f>SUM(G4:G42)</f>
        <v>16080666.5802</v>
      </c>
      <c r="H3" s="27">
        <f>RA!J7</f>
        <v>9.498240401656</v>
      </c>
      <c r="I3" s="20">
        <f>SUM(I4:I42)</f>
        <v>17768352.222241759</v>
      </c>
      <c r="J3" s="21">
        <f>SUM(J4:J42)</f>
        <v>16080666.599906929</v>
      </c>
      <c r="K3" s="22">
        <f>E3-I3</f>
        <v>-5.3397417590022087</v>
      </c>
      <c r="L3" s="22">
        <f>G3-J3</f>
        <v>-1.9706929102540016E-2</v>
      </c>
    </row>
    <row r="4" spans="1:13">
      <c r="A4" s="70">
        <f>RA!A8</f>
        <v>42605</v>
      </c>
      <c r="B4" s="12">
        <v>12</v>
      </c>
      <c r="C4" s="65" t="s">
        <v>6</v>
      </c>
      <c r="D4" s="65"/>
      <c r="E4" s="15">
        <f>VLOOKUP(C4,RA!B8:D35,3,0)</f>
        <v>641102.79359999998</v>
      </c>
      <c r="F4" s="25">
        <f>VLOOKUP(C4,RA!B8:I38,8,0)</f>
        <v>149776.87400000001</v>
      </c>
      <c r="G4" s="16">
        <f t="shared" ref="G4:G42" si="0">E4-F4</f>
        <v>491325.91959999996</v>
      </c>
      <c r="H4" s="27">
        <f>RA!J8</f>
        <v>23.362380494234699</v>
      </c>
      <c r="I4" s="20">
        <f>VLOOKUP(B4,RMS!B:D,3,FALSE)</f>
        <v>641103.52434957295</v>
      </c>
      <c r="J4" s="21">
        <f>VLOOKUP(B4,RMS!B:E,4,FALSE)</f>
        <v>491325.93062393198</v>
      </c>
      <c r="K4" s="22">
        <f t="shared" ref="K4:K42" si="1">E4-I4</f>
        <v>-0.73074957297649235</v>
      </c>
      <c r="L4" s="22">
        <f t="shared" ref="L4:L42" si="2">G4-J4</f>
        <v>-1.1023932020179927E-2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175879.872</v>
      </c>
      <c r="F5" s="25">
        <f>VLOOKUP(C5,RA!B9:I39,8,0)</f>
        <v>36445.126900000003</v>
      </c>
      <c r="G5" s="16">
        <f t="shared" si="0"/>
        <v>139434.7451</v>
      </c>
      <c r="H5" s="27">
        <f>RA!J9</f>
        <v>20.7216019010976</v>
      </c>
      <c r="I5" s="20">
        <f>VLOOKUP(B5,RMS!B:D,3,FALSE)</f>
        <v>175880.069581196</v>
      </c>
      <c r="J5" s="21">
        <f>VLOOKUP(B5,RMS!B:E,4,FALSE)</f>
        <v>139434.75691196599</v>
      </c>
      <c r="K5" s="22">
        <f t="shared" si="1"/>
        <v>-0.19758119600010104</v>
      </c>
      <c r="L5" s="22">
        <f t="shared" si="2"/>
        <v>-1.1811965989181772E-2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156759.81909999999</v>
      </c>
      <c r="F6" s="25">
        <f>VLOOKUP(C6,RA!B10:I40,8,0)</f>
        <v>39898.108800000002</v>
      </c>
      <c r="G6" s="16">
        <f t="shared" si="0"/>
        <v>116861.71029999999</v>
      </c>
      <c r="H6" s="27">
        <f>RA!J10</f>
        <v>25.451744604622299</v>
      </c>
      <c r="I6" s="20">
        <f>VLOOKUP(B6,RMS!B:D,3,FALSE)</f>
        <v>156762.11120114999</v>
      </c>
      <c r="J6" s="21">
        <f>VLOOKUP(B6,RMS!B:E,4,FALSE)</f>
        <v>116861.709749416</v>
      </c>
      <c r="K6" s="22">
        <f>E6-I6</f>
        <v>-2.2921011500002351</v>
      </c>
      <c r="L6" s="22">
        <f t="shared" si="2"/>
        <v>5.5058399448171258E-4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44385.596299999997</v>
      </c>
      <c r="F7" s="25">
        <f>VLOOKUP(C7,RA!B11:I41,8,0)</f>
        <v>7232.7029000000002</v>
      </c>
      <c r="G7" s="16">
        <f t="shared" si="0"/>
        <v>37152.893400000001</v>
      </c>
      <c r="H7" s="27">
        <f>RA!J11</f>
        <v>16.295157670327399</v>
      </c>
      <c r="I7" s="20">
        <f>VLOOKUP(B7,RMS!B:D,3,FALSE)</f>
        <v>44385.639844618403</v>
      </c>
      <c r="J7" s="21">
        <f>VLOOKUP(B7,RMS!B:E,4,FALSE)</f>
        <v>37152.893055865701</v>
      </c>
      <c r="K7" s="22">
        <f t="shared" si="1"/>
        <v>-4.354461840557633E-2</v>
      </c>
      <c r="L7" s="22">
        <f t="shared" si="2"/>
        <v>3.4413429966662079E-4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120071.9365</v>
      </c>
      <c r="F8" s="25">
        <f>VLOOKUP(C8,RA!B12:I42,8,0)</f>
        <v>12752.9668</v>
      </c>
      <c r="G8" s="16">
        <f t="shared" si="0"/>
        <v>107318.9697</v>
      </c>
      <c r="H8" s="27">
        <f>RA!J12</f>
        <v>10.621105290493899</v>
      </c>
      <c r="I8" s="20">
        <f>VLOOKUP(B8,RMS!B:D,3,FALSE)</f>
        <v>120071.94223162399</v>
      </c>
      <c r="J8" s="21">
        <f>VLOOKUP(B8,RMS!B:E,4,FALSE)</f>
        <v>107318.969576923</v>
      </c>
      <c r="K8" s="22">
        <f t="shared" si="1"/>
        <v>-5.7316239981446415E-3</v>
      </c>
      <c r="L8" s="22">
        <f t="shared" si="2"/>
        <v>1.2307699944358319E-4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301426.48509999999</v>
      </c>
      <c r="F9" s="25">
        <f>VLOOKUP(C9,RA!B13:I43,8,0)</f>
        <v>63990.1276</v>
      </c>
      <c r="G9" s="16">
        <f t="shared" si="0"/>
        <v>237436.35749999998</v>
      </c>
      <c r="H9" s="27">
        <f>RA!J13</f>
        <v>21.229099220916499</v>
      </c>
      <c r="I9" s="20">
        <f>VLOOKUP(B9,RMS!B:D,3,FALSE)</f>
        <v>301426.84802820499</v>
      </c>
      <c r="J9" s="21">
        <f>VLOOKUP(B9,RMS!B:E,4,FALSE)</f>
        <v>237436.35645299099</v>
      </c>
      <c r="K9" s="22">
        <f t="shared" si="1"/>
        <v>-0.36292820499511436</v>
      </c>
      <c r="L9" s="22">
        <f t="shared" si="2"/>
        <v>1.0470089910086244E-3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93095.230100000001</v>
      </c>
      <c r="F10" s="25">
        <f>VLOOKUP(C10,RA!B14:I43,8,0)</f>
        <v>14285.2197</v>
      </c>
      <c r="G10" s="16">
        <f t="shared" si="0"/>
        <v>78810.010399999999</v>
      </c>
      <c r="H10" s="27">
        <f>RA!J14</f>
        <v>15.3447385914995</v>
      </c>
      <c r="I10" s="20">
        <f>VLOOKUP(B10,RMS!B:D,3,FALSE)</f>
        <v>93095.240381196607</v>
      </c>
      <c r="J10" s="21">
        <f>VLOOKUP(B10,RMS!B:E,4,FALSE)</f>
        <v>78810.007445299096</v>
      </c>
      <c r="K10" s="22">
        <f t="shared" si="1"/>
        <v>-1.0281196606229059E-2</v>
      </c>
      <c r="L10" s="22">
        <f t="shared" si="2"/>
        <v>2.9547009035013616E-3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92408.507500000007</v>
      </c>
      <c r="F11" s="25">
        <f>VLOOKUP(C11,RA!B15:I44,8,0)</f>
        <v>-1218.5679</v>
      </c>
      <c r="G11" s="16">
        <f t="shared" si="0"/>
        <v>93627.075400000002</v>
      </c>
      <c r="H11" s="27">
        <f>RA!J15</f>
        <v>-1.31867501485185</v>
      </c>
      <c r="I11" s="20">
        <f>VLOOKUP(B11,RMS!B:D,3,FALSE)</f>
        <v>92408.5575282051</v>
      </c>
      <c r="J11" s="21">
        <f>VLOOKUP(B11,RMS!B:E,4,FALSE)</f>
        <v>93627.075779487204</v>
      </c>
      <c r="K11" s="22">
        <f t="shared" si="1"/>
        <v>-5.0028205092530698E-2</v>
      </c>
      <c r="L11" s="22">
        <f t="shared" si="2"/>
        <v>-3.7948720273561776E-4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1019914.936</v>
      </c>
      <c r="F12" s="25">
        <f>VLOOKUP(C12,RA!B16:I45,8,0)</f>
        <v>27313.623299999999</v>
      </c>
      <c r="G12" s="16">
        <f t="shared" si="0"/>
        <v>992601.31270000001</v>
      </c>
      <c r="H12" s="27">
        <f>RA!J16</f>
        <v>2.6780295430441701</v>
      </c>
      <c r="I12" s="20">
        <f>VLOOKUP(B12,RMS!B:D,3,FALSE)</f>
        <v>1019914.01876654</v>
      </c>
      <c r="J12" s="21">
        <f>VLOOKUP(B12,RMS!B:E,4,FALSE)</f>
        <v>992601.31263333303</v>
      </c>
      <c r="K12" s="22">
        <f t="shared" si="1"/>
        <v>0.91723346000071615</v>
      </c>
      <c r="L12" s="22">
        <f t="shared" si="2"/>
        <v>6.6666980274021626E-5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612226.40220000001</v>
      </c>
      <c r="F13" s="25">
        <f>VLOOKUP(C13,RA!B17:I46,8,0)</f>
        <v>91895.871599999999</v>
      </c>
      <c r="G13" s="16">
        <f t="shared" si="0"/>
        <v>520330.5306</v>
      </c>
      <c r="H13" s="27">
        <f>RA!J17</f>
        <v>15.010112479595399</v>
      </c>
      <c r="I13" s="20">
        <f>VLOOKUP(B13,RMS!B:D,3,FALSE)</f>
        <v>612226.35696837597</v>
      </c>
      <c r="J13" s="21">
        <f>VLOOKUP(B13,RMS!B:E,4,FALSE)</f>
        <v>520330.53995299101</v>
      </c>
      <c r="K13" s="22">
        <f t="shared" si="1"/>
        <v>4.5231624040752649E-2</v>
      </c>
      <c r="L13" s="22">
        <f t="shared" si="2"/>
        <v>-9.3529910081997514E-3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1712294.5726999999</v>
      </c>
      <c r="F14" s="25">
        <f>VLOOKUP(C14,RA!B18:I47,8,0)</f>
        <v>234621.48939999999</v>
      </c>
      <c r="G14" s="16">
        <f t="shared" si="0"/>
        <v>1477673.0832999998</v>
      </c>
      <c r="H14" s="27">
        <f>RA!J18</f>
        <v>13.7021686070079</v>
      </c>
      <c r="I14" s="20">
        <f>VLOOKUP(B14,RMS!B:D,3,FALSE)</f>
        <v>1712294.40127436</v>
      </c>
      <c r="J14" s="21">
        <f>VLOOKUP(B14,RMS!B:E,4,FALSE)</f>
        <v>1477673.0755658101</v>
      </c>
      <c r="K14" s="22">
        <f t="shared" si="1"/>
        <v>0.1714256398845464</v>
      </c>
      <c r="L14" s="22">
        <f t="shared" si="2"/>
        <v>7.7341897413134575E-3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403449.6998</v>
      </c>
      <c r="F15" s="25">
        <f>VLOOKUP(C15,RA!B19:I48,8,0)</f>
        <v>38086.033499999998</v>
      </c>
      <c r="G15" s="16">
        <f t="shared" si="0"/>
        <v>365363.66629999998</v>
      </c>
      <c r="H15" s="27">
        <f>RA!J19</f>
        <v>9.4400946434909194</v>
      </c>
      <c r="I15" s="20">
        <f>VLOOKUP(B15,RMS!B:D,3,FALSE)</f>
        <v>403449.65456153802</v>
      </c>
      <c r="J15" s="21">
        <f>VLOOKUP(B15,RMS!B:E,4,FALSE)</f>
        <v>365363.66708461498</v>
      </c>
      <c r="K15" s="22">
        <f t="shared" si="1"/>
        <v>4.5238461985718459E-2</v>
      </c>
      <c r="L15" s="22">
        <f t="shared" si="2"/>
        <v>-7.8461499651893973E-4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1055645.9417000001</v>
      </c>
      <c r="F16" s="25">
        <f>VLOOKUP(C16,RA!B20:I49,8,0)</f>
        <v>40243.197800000002</v>
      </c>
      <c r="G16" s="16">
        <f t="shared" si="0"/>
        <v>1015402.7439000001</v>
      </c>
      <c r="H16" s="27">
        <f>RA!J20</f>
        <v>3.8121870421055002</v>
      </c>
      <c r="I16" s="20">
        <f>VLOOKUP(B16,RMS!B:D,3,FALSE)</f>
        <v>1055646.05609294</v>
      </c>
      <c r="J16" s="21">
        <f>VLOOKUP(B16,RMS!B:E,4,FALSE)</f>
        <v>1015402.7439</v>
      </c>
      <c r="K16" s="22">
        <f t="shared" si="1"/>
        <v>-0.11439293995499611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374472.1398</v>
      </c>
      <c r="F17" s="25">
        <f>VLOOKUP(C17,RA!B21:I50,8,0)</f>
        <v>47183.809500000003</v>
      </c>
      <c r="G17" s="16">
        <f t="shared" si="0"/>
        <v>327288.33030000003</v>
      </c>
      <c r="H17" s="27">
        <f>RA!J21</f>
        <v>12.6000854229637</v>
      </c>
      <c r="I17" s="20">
        <f>VLOOKUP(B17,RMS!B:D,3,FALSE)</f>
        <v>374471.29706882202</v>
      </c>
      <c r="J17" s="21">
        <f>VLOOKUP(B17,RMS!B:E,4,FALSE)</f>
        <v>327288.33011776698</v>
      </c>
      <c r="K17" s="22">
        <f t="shared" si="1"/>
        <v>0.84273117798147723</v>
      </c>
      <c r="L17" s="22">
        <f t="shared" si="2"/>
        <v>1.8223305232822895E-4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1466584.5623000001</v>
      </c>
      <c r="F18" s="25">
        <f>VLOOKUP(C18,RA!B22:I51,8,0)</f>
        <v>87138.798599999995</v>
      </c>
      <c r="G18" s="16">
        <f t="shared" si="0"/>
        <v>1379445.7637</v>
      </c>
      <c r="H18" s="27">
        <f>RA!J22</f>
        <v>5.9416143357831901</v>
      </c>
      <c r="I18" s="20">
        <f>VLOOKUP(B18,RMS!B:D,3,FALSE)</f>
        <v>1466586.1924314799</v>
      </c>
      <c r="J18" s="21">
        <f>VLOOKUP(B18,RMS!B:E,4,FALSE)</f>
        <v>1379445.7639421099</v>
      </c>
      <c r="K18" s="22">
        <f t="shared" si="1"/>
        <v>-1.6301314798183739</v>
      </c>
      <c r="L18" s="22">
        <f t="shared" si="2"/>
        <v>-2.4210987612605095E-4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2719112.3418000001</v>
      </c>
      <c r="F19" s="25">
        <f>VLOOKUP(C19,RA!B23:I52,8,0)</f>
        <v>144806.2542</v>
      </c>
      <c r="G19" s="16">
        <f t="shared" si="0"/>
        <v>2574306.0876000002</v>
      </c>
      <c r="H19" s="27">
        <f>RA!J23</f>
        <v>5.32549729461127</v>
      </c>
      <c r="I19" s="20">
        <f>VLOOKUP(B19,RMS!B:D,3,FALSE)</f>
        <v>2719114.41001197</v>
      </c>
      <c r="J19" s="21">
        <f>VLOOKUP(B19,RMS!B:E,4,FALSE)</f>
        <v>2574306.1207162398</v>
      </c>
      <c r="K19" s="22">
        <f t="shared" si="1"/>
        <v>-2.0682119699195027</v>
      </c>
      <c r="L19" s="22">
        <f t="shared" si="2"/>
        <v>-3.3116239588707685E-2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287287.53810000001</v>
      </c>
      <c r="F20" s="25">
        <f>VLOOKUP(C20,RA!B24:I53,8,0)</f>
        <v>47464.611199999999</v>
      </c>
      <c r="G20" s="16">
        <f t="shared" si="0"/>
        <v>239822.92690000002</v>
      </c>
      <c r="H20" s="27">
        <f>RA!J24</f>
        <v>16.521639439674701</v>
      </c>
      <c r="I20" s="20">
        <f>VLOOKUP(B20,RMS!B:D,3,FALSE)</f>
        <v>287287.61090751103</v>
      </c>
      <c r="J20" s="21">
        <f>VLOOKUP(B20,RMS!B:E,4,FALSE)</f>
        <v>239822.92585806901</v>
      </c>
      <c r="K20" s="22">
        <f t="shared" si="1"/>
        <v>-7.2807511023711413E-2</v>
      </c>
      <c r="L20" s="22">
        <f t="shared" si="2"/>
        <v>1.0419310128781945E-3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292482.27110000001</v>
      </c>
      <c r="F21" s="25">
        <f>VLOOKUP(C21,RA!B25:I54,8,0)</f>
        <v>25773.819800000001</v>
      </c>
      <c r="G21" s="16">
        <f t="shared" si="0"/>
        <v>266708.45130000002</v>
      </c>
      <c r="H21" s="27">
        <f>RA!J25</f>
        <v>8.8120964402618096</v>
      </c>
      <c r="I21" s="20">
        <f>VLOOKUP(B21,RMS!B:D,3,FALSE)</f>
        <v>292482.24180663301</v>
      </c>
      <c r="J21" s="21">
        <f>VLOOKUP(B21,RMS!B:E,4,FALSE)</f>
        <v>266708.44443732698</v>
      </c>
      <c r="K21" s="22">
        <f t="shared" si="1"/>
        <v>2.9293366998899728E-2</v>
      </c>
      <c r="L21" s="22">
        <f t="shared" si="2"/>
        <v>6.8626730353571475E-3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568713.13870000001</v>
      </c>
      <c r="F22" s="25">
        <f>VLOOKUP(C22,RA!B26:I55,8,0)</f>
        <v>126803.8523</v>
      </c>
      <c r="G22" s="16">
        <f t="shared" si="0"/>
        <v>441909.28639999998</v>
      </c>
      <c r="H22" s="27">
        <f>RA!J26</f>
        <v>22.2966278904434</v>
      </c>
      <c r="I22" s="20">
        <f>VLOOKUP(B22,RMS!B:D,3,FALSE)</f>
        <v>568713.06782567897</v>
      </c>
      <c r="J22" s="21">
        <f>VLOOKUP(B22,RMS!B:E,4,FALSE)</f>
        <v>441909.29375942098</v>
      </c>
      <c r="K22" s="22">
        <f t="shared" si="1"/>
        <v>7.0874321041628718E-2</v>
      </c>
      <c r="L22" s="22">
        <f t="shared" si="2"/>
        <v>-7.3594209970906377E-3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267894.2611</v>
      </c>
      <c r="F23" s="25">
        <f>VLOOKUP(C23,RA!B27:I56,8,0)</f>
        <v>70243.781900000002</v>
      </c>
      <c r="G23" s="16">
        <f t="shared" si="0"/>
        <v>197650.4792</v>
      </c>
      <c r="H23" s="27">
        <f>RA!J27</f>
        <v>26.220711713484299</v>
      </c>
      <c r="I23" s="20">
        <f>VLOOKUP(B23,RMS!B:D,3,FALSE)</f>
        <v>267893.95912716899</v>
      </c>
      <c r="J23" s="21">
        <f>VLOOKUP(B23,RMS!B:E,4,FALSE)</f>
        <v>197650.475778208</v>
      </c>
      <c r="K23" s="22">
        <f t="shared" si="1"/>
        <v>0.30197283101733774</v>
      </c>
      <c r="L23" s="22">
        <f t="shared" si="2"/>
        <v>3.4217920037917793E-3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958872.18460000004</v>
      </c>
      <c r="F24" s="25">
        <f>VLOOKUP(C24,RA!B28:I57,8,0)</f>
        <v>51155.752399999998</v>
      </c>
      <c r="G24" s="16">
        <f t="shared" si="0"/>
        <v>907716.43220000004</v>
      </c>
      <c r="H24" s="27">
        <f>RA!J28</f>
        <v>5.3349917978213099</v>
      </c>
      <c r="I24" s="20">
        <f>VLOOKUP(B24,RMS!B:D,3,FALSE)</f>
        <v>958872.21903097304</v>
      </c>
      <c r="J24" s="21">
        <f>VLOOKUP(B24,RMS!B:E,4,FALSE)</f>
        <v>907716.43470442505</v>
      </c>
      <c r="K24" s="22">
        <f t="shared" si="1"/>
        <v>-3.4430972998961806E-2</v>
      </c>
      <c r="L24" s="22">
        <f t="shared" si="2"/>
        <v>-2.5044250069186091E-3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737007.13249999995</v>
      </c>
      <c r="F25" s="25">
        <f>VLOOKUP(C25,RA!B29:I58,8,0)</f>
        <v>116522.7185</v>
      </c>
      <c r="G25" s="16">
        <f t="shared" si="0"/>
        <v>620484.41399999999</v>
      </c>
      <c r="H25" s="27">
        <f>RA!J29</f>
        <v>15.810256558134499</v>
      </c>
      <c r="I25" s="20">
        <f>VLOOKUP(B25,RMS!B:D,3,FALSE)</f>
        <v>737007.38183451304</v>
      </c>
      <c r="J25" s="21">
        <f>VLOOKUP(B25,RMS!B:E,4,FALSE)</f>
        <v>620484.37742489995</v>
      </c>
      <c r="K25" s="22">
        <f t="shared" si="1"/>
        <v>-0.24933451309334487</v>
      </c>
      <c r="L25" s="22">
        <f t="shared" si="2"/>
        <v>3.6575100035406649E-2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1296674.8293999999</v>
      </c>
      <c r="F26" s="25">
        <f>VLOOKUP(C26,RA!B30:I59,8,0)</f>
        <v>169624.1519</v>
      </c>
      <c r="G26" s="16">
        <f t="shared" si="0"/>
        <v>1127050.6775</v>
      </c>
      <c r="H26" s="27">
        <f>RA!J30</f>
        <v>13.081471781054701</v>
      </c>
      <c r="I26" s="20">
        <f>VLOOKUP(B26,RMS!B:D,3,FALSE)</f>
        <v>1296674.90203097</v>
      </c>
      <c r="J26" s="21">
        <f>VLOOKUP(B26,RMS!B:E,4,FALSE)</f>
        <v>1127050.67771564</v>
      </c>
      <c r="K26" s="22">
        <f t="shared" si="1"/>
        <v>-7.2630970040336251E-2</v>
      </c>
      <c r="L26" s="22">
        <f t="shared" si="2"/>
        <v>-2.1564005874097347E-4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804308.64630000002</v>
      </c>
      <c r="F27" s="25">
        <f>VLOOKUP(C27,RA!B31:I60,8,0)</f>
        <v>42802.660199999998</v>
      </c>
      <c r="G27" s="16">
        <f t="shared" si="0"/>
        <v>761505.98609999998</v>
      </c>
      <c r="H27" s="27">
        <f>RA!J31</f>
        <v>5.3216710272731502</v>
      </c>
      <c r="I27" s="20">
        <f>VLOOKUP(B27,RMS!B:D,3,FALSE)</f>
        <v>804308.55541681405</v>
      </c>
      <c r="J27" s="21">
        <f>VLOOKUP(B27,RMS!B:E,4,FALSE)</f>
        <v>761505.96557699097</v>
      </c>
      <c r="K27" s="22">
        <f t="shared" si="1"/>
        <v>9.0883185970596969E-2</v>
      </c>
      <c r="L27" s="22">
        <f t="shared" si="2"/>
        <v>2.0523009006865323E-2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121819.0289</v>
      </c>
      <c r="F28" s="25">
        <f>VLOOKUP(C28,RA!B32:I61,8,0)</f>
        <v>27927.9156</v>
      </c>
      <c r="G28" s="16">
        <f t="shared" si="0"/>
        <v>93891.113299999997</v>
      </c>
      <c r="H28" s="27">
        <f>RA!J32</f>
        <v>22.9257414479356</v>
      </c>
      <c r="I28" s="20">
        <f>VLOOKUP(B28,RMS!B:D,3,FALSE)</f>
        <v>121818.954127819</v>
      </c>
      <c r="J28" s="21">
        <f>VLOOKUP(B28,RMS!B:E,4,FALSE)</f>
        <v>93891.141053806394</v>
      </c>
      <c r="K28" s="22">
        <f t="shared" si="1"/>
        <v>7.4772181003936566E-2</v>
      </c>
      <c r="L28" s="22">
        <f t="shared" si="2"/>
        <v>-2.7753806396503933E-2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1.1111</v>
      </c>
      <c r="F29" s="25">
        <f>VLOOKUP(C29,RA!B33:I62,8,0)</f>
        <v>0.1709</v>
      </c>
      <c r="G29" s="16">
        <f t="shared" si="0"/>
        <v>0.94019999999999992</v>
      </c>
      <c r="H29" s="27">
        <f>RA!J33</f>
        <v>15.3811538115381</v>
      </c>
      <c r="I29" s="20">
        <f>VLOOKUP(B29,RMS!B:D,3,FALSE)</f>
        <v>1.1111</v>
      </c>
      <c r="J29" s="21">
        <f>VLOOKUP(B29,RMS!B:E,4,FALSE)</f>
        <v>0.94020000000000004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193189.70600000001</v>
      </c>
      <c r="F30" s="25">
        <f>VLOOKUP(C30,RA!B34:I64,8,0)</f>
        <v>27746.547999999999</v>
      </c>
      <c r="G30" s="16">
        <f t="shared" si="0"/>
        <v>165443.158</v>
      </c>
      <c r="H30" s="27">
        <f>RA!J34</f>
        <v>0</v>
      </c>
      <c r="I30" s="20">
        <f>VLOOKUP(B30,RMS!B:D,3,FALSE)</f>
        <v>193189.7052</v>
      </c>
      <c r="J30" s="21">
        <f>VLOOKUP(B30,RMS!B:E,4,FALSE)</f>
        <v>165443.1544</v>
      </c>
      <c r="K30" s="22">
        <f t="shared" si="1"/>
        <v>8.0000000889413059E-4</v>
      </c>
      <c r="L30" s="22">
        <f t="shared" si="2"/>
        <v>3.599999996367842E-3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14.362332535461301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282339.34000000003</v>
      </c>
      <c r="F32" s="25">
        <f>VLOOKUP(C32,RA!B34:I65,8,0)</f>
        <v>-29097.14</v>
      </c>
      <c r="G32" s="16">
        <f t="shared" si="0"/>
        <v>311436.48000000004</v>
      </c>
      <c r="H32" s="27">
        <f>RA!J34</f>
        <v>0</v>
      </c>
      <c r="I32" s="20">
        <f>VLOOKUP(B32,RMS!B:D,3,FALSE)</f>
        <v>282339.34000000003</v>
      </c>
      <c r="J32" s="21">
        <f>VLOOKUP(B32,RMS!B:E,4,FALSE)</f>
        <v>311436.48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153570.12</v>
      </c>
      <c r="F33" s="25">
        <f>VLOOKUP(C33,RA!B34:I65,8,0)</f>
        <v>-13049.88</v>
      </c>
      <c r="G33" s="16">
        <f t="shared" si="0"/>
        <v>166620</v>
      </c>
      <c r="H33" s="27">
        <f>RA!J34</f>
        <v>0</v>
      </c>
      <c r="I33" s="20">
        <f>VLOOKUP(B33,RMS!B:D,3,FALSE)</f>
        <v>153570.12</v>
      </c>
      <c r="J33" s="21">
        <f>VLOOKUP(B33,RMS!B:E,4,FALSE)</f>
        <v>166620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205823.12</v>
      </c>
      <c r="F34" s="25">
        <f>VLOOKUP(C34,RA!B34:I66,8,0)</f>
        <v>-1440.7</v>
      </c>
      <c r="G34" s="16">
        <f t="shared" si="0"/>
        <v>207263.82</v>
      </c>
      <c r="H34" s="27">
        <f>RA!J35</f>
        <v>14.362332535461301</v>
      </c>
      <c r="I34" s="20">
        <f>VLOOKUP(B34,RMS!B:D,3,FALSE)</f>
        <v>205823.12</v>
      </c>
      <c r="J34" s="21">
        <f>VLOOKUP(B34,RMS!B:E,4,FALSE)</f>
        <v>207263.82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142012.95000000001</v>
      </c>
      <c r="F35" s="25">
        <f>VLOOKUP(C35,RA!B34:I67,8,0)</f>
        <v>-23123.96</v>
      </c>
      <c r="G35" s="16">
        <f t="shared" si="0"/>
        <v>165136.91</v>
      </c>
      <c r="H35" s="27">
        <f>RA!J34</f>
        <v>0</v>
      </c>
      <c r="I35" s="20">
        <f>VLOOKUP(B35,RMS!B:D,3,FALSE)</f>
        <v>142012.95000000001</v>
      </c>
      <c r="J35" s="21">
        <f>VLOOKUP(B35,RMS!B:E,4,FALSE)</f>
        <v>165136.91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14.362332535461301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33956.410300000003</v>
      </c>
      <c r="F37" s="25">
        <f>VLOOKUP(C37,RA!B8:I68,8,0)</f>
        <v>2535.0691000000002</v>
      </c>
      <c r="G37" s="16">
        <f t="shared" si="0"/>
        <v>31421.341200000003</v>
      </c>
      <c r="H37" s="27">
        <f>RA!J35</f>
        <v>14.362332535461301</v>
      </c>
      <c r="I37" s="20">
        <f>VLOOKUP(B37,RMS!B:D,3,FALSE)</f>
        <v>33956.410256410301</v>
      </c>
      <c r="J37" s="21">
        <f>VLOOKUP(B37,RMS!B:E,4,FALSE)</f>
        <v>31421.341880341901</v>
      </c>
      <c r="K37" s="22">
        <f t="shared" si="1"/>
        <v>4.3589701817836612E-5</v>
      </c>
      <c r="L37" s="22">
        <f t="shared" si="2"/>
        <v>-6.8034189825993963E-4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293004.76630000002</v>
      </c>
      <c r="F38" s="25">
        <f>VLOOKUP(C38,RA!B8:I69,8,0)</f>
        <v>11670.364100000001</v>
      </c>
      <c r="G38" s="16">
        <f t="shared" si="0"/>
        <v>281334.40220000001</v>
      </c>
      <c r="H38" s="27">
        <f>RA!J36</f>
        <v>0</v>
      </c>
      <c r="I38" s="20">
        <f>VLOOKUP(B38,RMS!B:D,3,FALSE)</f>
        <v>293004.76152564102</v>
      </c>
      <c r="J38" s="21">
        <f>VLOOKUP(B38,RMS!B:E,4,FALSE)</f>
        <v>281334.401436752</v>
      </c>
      <c r="K38" s="22">
        <f t="shared" si="1"/>
        <v>4.774358996655792E-3</v>
      </c>
      <c r="L38" s="22">
        <f t="shared" si="2"/>
        <v>7.6324801193550229E-4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66895.8</v>
      </c>
      <c r="F39" s="25">
        <f>VLOOKUP(C39,RA!B9:I70,8,0)</f>
        <v>-9956.0300000000007</v>
      </c>
      <c r="G39" s="16">
        <f t="shared" si="0"/>
        <v>76851.83</v>
      </c>
      <c r="H39" s="27">
        <f>RA!J37</f>
        <v>-10.3057335191051</v>
      </c>
      <c r="I39" s="20">
        <f>VLOOKUP(B39,RMS!B:D,3,FALSE)</f>
        <v>66895.8</v>
      </c>
      <c r="J39" s="21">
        <f>VLOOKUP(B39,RMS!B:E,4,FALSE)</f>
        <v>76851.83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56693.16</v>
      </c>
      <c r="F40" s="25">
        <f>VLOOKUP(C40,RA!B10:I71,8,0)</f>
        <v>8013.51</v>
      </c>
      <c r="G40" s="16">
        <f t="shared" si="0"/>
        <v>48679.65</v>
      </c>
      <c r="H40" s="27">
        <f>RA!J38</f>
        <v>-8.4976686871117906</v>
      </c>
      <c r="I40" s="20">
        <f>VLOOKUP(B40,RMS!B:D,3,FALSE)</f>
        <v>56693.16</v>
      </c>
      <c r="J40" s="21">
        <f>VLOOKUP(B40,RMS!B:E,4,FALSE)</f>
        <v>48679.65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-0.69996995478447699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16970.531599999998</v>
      </c>
      <c r="F42" s="25">
        <f>VLOOKUP(C42,RA!B8:I72,8,0)</f>
        <v>1611.4496999999999</v>
      </c>
      <c r="G42" s="16">
        <f t="shared" si="0"/>
        <v>15359.081899999999</v>
      </c>
      <c r="H42" s="27">
        <f>RA!J39</f>
        <v>-0.69996995478447699</v>
      </c>
      <c r="I42" s="20">
        <f>VLOOKUP(B42,RMS!B:D,3,FALSE)</f>
        <v>16970.531729823801</v>
      </c>
      <c r="J42" s="21">
        <f>VLOOKUP(B42,RMS!B:E,4,FALSE)</f>
        <v>15359.0821723016</v>
      </c>
      <c r="K42" s="22">
        <f t="shared" si="1"/>
        <v>-1.2982380212633871E-4</v>
      </c>
      <c r="L42" s="22">
        <f t="shared" si="2"/>
        <v>-2.7230160048929974E-4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17768346.8825</v>
      </c>
      <c r="E7" s="53">
        <v>18844827.3704</v>
      </c>
      <c r="F7" s="54">
        <v>94.2876606575295</v>
      </c>
      <c r="G7" s="53">
        <v>22356877.309799999</v>
      </c>
      <c r="H7" s="54">
        <v>-20.524022043492799</v>
      </c>
      <c r="I7" s="53">
        <v>1687680.3023000001</v>
      </c>
      <c r="J7" s="54">
        <v>9.498240401656</v>
      </c>
      <c r="K7" s="53">
        <v>2007966.976</v>
      </c>
      <c r="L7" s="54">
        <v>8.9814286144506408</v>
      </c>
      <c r="M7" s="54">
        <v>-0.15950793888952899</v>
      </c>
      <c r="N7" s="53">
        <v>455272017.2392</v>
      </c>
      <c r="O7" s="53">
        <v>5121359645.2905998</v>
      </c>
      <c r="P7" s="53">
        <v>1031982</v>
      </c>
      <c r="Q7" s="53">
        <v>1051700</v>
      </c>
      <c r="R7" s="54">
        <v>-1.87486925929448</v>
      </c>
      <c r="S7" s="53">
        <v>17.2176906985781</v>
      </c>
      <c r="T7" s="53">
        <v>17.078980206617899</v>
      </c>
      <c r="U7" s="55">
        <v>0.80562773712549596</v>
      </c>
    </row>
    <row r="8" spans="1:23" ht="12" thickBot="1">
      <c r="A8" s="73">
        <v>42605</v>
      </c>
      <c r="B8" s="71" t="s">
        <v>6</v>
      </c>
      <c r="C8" s="72"/>
      <c r="D8" s="56">
        <v>641102.79359999998</v>
      </c>
      <c r="E8" s="56">
        <v>636647.2463</v>
      </c>
      <c r="F8" s="57">
        <v>100.69984553077001</v>
      </c>
      <c r="G8" s="56">
        <v>823819.56449999998</v>
      </c>
      <c r="H8" s="57">
        <v>-22.179222098336101</v>
      </c>
      <c r="I8" s="56">
        <v>149776.87400000001</v>
      </c>
      <c r="J8" s="57">
        <v>23.362380494234699</v>
      </c>
      <c r="K8" s="56">
        <v>147512.99969999999</v>
      </c>
      <c r="L8" s="57">
        <v>17.905984035415599</v>
      </c>
      <c r="M8" s="57">
        <v>1.5346947757853001E-2</v>
      </c>
      <c r="N8" s="56">
        <v>15433894.3991</v>
      </c>
      <c r="O8" s="56">
        <v>183000975.4716</v>
      </c>
      <c r="P8" s="56">
        <v>28720</v>
      </c>
      <c r="Q8" s="56">
        <v>30024</v>
      </c>
      <c r="R8" s="57">
        <v>-4.3431921129762898</v>
      </c>
      <c r="S8" s="56">
        <v>22.322520668523701</v>
      </c>
      <c r="T8" s="56">
        <v>22.675008323341299</v>
      </c>
      <c r="U8" s="58">
        <v>-1.5790674362088599</v>
      </c>
    </row>
    <row r="9" spans="1:23" ht="12" thickBot="1">
      <c r="A9" s="74"/>
      <c r="B9" s="71" t="s">
        <v>7</v>
      </c>
      <c r="C9" s="72"/>
      <c r="D9" s="56">
        <v>175879.872</v>
      </c>
      <c r="E9" s="56">
        <v>166925.14259999999</v>
      </c>
      <c r="F9" s="57">
        <v>105.364518047145</v>
      </c>
      <c r="G9" s="56">
        <v>166088.15479999999</v>
      </c>
      <c r="H9" s="57">
        <v>5.8954939994312099</v>
      </c>
      <c r="I9" s="56">
        <v>36445.126900000003</v>
      </c>
      <c r="J9" s="57">
        <v>20.7216019010976</v>
      </c>
      <c r="K9" s="56">
        <v>33035.874499999998</v>
      </c>
      <c r="L9" s="57">
        <v>19.890566271737502</v>
      </c>
      <c r="M9" s="57">
        <v>0.103198491082777</v>
      </c>
      <c r="N9" s="56">
        <v>2828173.9586</v>
      </c>
      <c r="O9" s="56">
        <v>26651915.420299999</v>
      </c>
      <c r="P9" s="56">
        <v>8299</v>
      </c>
      <c r="Q9" s="56">
        <v>8363</v>
      </c>
      <c r="R9" s="57">
        <v>-0.76527561879707895</v>
      </c>
      <c r="S9" s="56">
        <v>21.192899385468099</v>
      </c>
      <c r="T9" s="56">
        <v>18.077351966997501</v>
      </c>
      <c r="U9" s="58">
        <v>14.700902230522299</v>
      </c>
    </row>
    <row r="10" spans="1:23" ht="12" thickBot="1">
      <c r="A10" s="74"/>
      <c r="B10" s="71" t="s">
        <v>8</v>
      </c>
      <c r="C10" s="72"/>
      <c r="D10" s="56">
        <v>156759.81909999999</v>
      </c>
      <c r="E10" s="56">
        <v>191391.26459999999</v>
      </c>
      <c r="F10" s="57">
        <v>81.905419992715807</v>
      </c>
      <c r="G10" s="56">
        <v>199747.13279999999</v>
      </c>
      <c r="H10" s="57">
        <v>-21.520866456211799</v>
      </c>
      <c r="I10" s="56">
        <v>39898.108800000002</v>
      </c>
      <c r="J10" s="57">
        <v>25.451744604622299</v>
      </c>
      <c r="K10" s="56">
        <v>45348.853000000003</v>
      </c>
      <c r="L10" s="57">
        <v>22.7031308856915</v>
      </c>
      <c r="M10" s="57">
        <v>-0.120195855890776</v>
      </c>
      <c r="N10" s="56">
        <v>3562695.5013000001</v>
      </c>
      <c r="O10" s="56">
        <v>44620158.551799998</v>
      </c>
      <c r="P10" s="56">
        <v>105671</v>
      </c>
      <c r="Q10" s="56">
        <v>108875</v>
      </c>
      <c r="R10" s="57">
        <v>-2.9428243398392699</v>
      </c>
      <c r="S10" s="56">
        <v>1.4834705747082899</v>
      </c>
      <c r="T10" s="56">
        <v>1.3917216009184801</v>
      </c>
      <c r="U10" s="58">
        <v>6.1847518484045301</v>
      </c>
    </row>
    <row r="11" spans="1:23" ht="12" thickBot="1">
      <c r="A11" s="74"/>
      <c r="B11" s="71" t="s">
        <v>9</v>
      </c>
      <c r="C11" s="72"/>
      <c r="D11" s="56">
        <v>44385.596299999997</v>
      </c>
      <c r="E11" s="56">
        <v>47610.6659</v>
      </c>
      <c r="F11" s="57">
        <v>93.226161535371403</v>
      </c>
      <c r="G11" s="56">
        <v>53101.027300000002</v>
      </c>
      <c r="H11" s="57">
        <v>-16.412923521726299</v>
      </c>
      <c r="I11" s="56">
        <v>7232.7029000000002</v>
      </c>
      <c r="J11" s="57">
        <v>16.295157670327399</v>
      </c>
      <c r="K11" s="56">
        <v>11899.537700000001</v>
      </c>
      <c r="L11" s="57">
        <v>22.409241977132101</v>
      </c>
      <c r="M11" s="57">
        <v>-0.39218622753722598</v>
      </c>
      <c r="N11" s="56">
        <v>1128140.243</v>
      </c>
      <c r="O11" s="56">
        <v>15244996.0221</v>
      </c>
      <c r="P11" s="56">
        <v>2301</v>
      </c>
      <c r="Q11" s="56">
        <v>2395</v>
      </c>
      <c r="R11" s="57">
        <v>-3.92484342379958</v>
      </c>
      <c r="S11" s="56">
        <v>19.289698522381599</v>
      </c>
      <c r="T11" s="56">
        <v>18.638006263047998</v>
      </c>
      <c r="U11" s="58">
        <v>3.3784470948439398</v>
      </c>
    </row>
    <row r="12" spans="1:23" ht="12" thickBot="1">
      <c r="A12" s="74"/>
      <c r="B12" s="71" t="s">
        <v>10</v>
      </c>
      <c r="C12" s="72"/>
      <c r="D12" s="56">
        <v>120071.9365</v>
      </c>
      <c r="E12" s="56">
        <v>123515.2101</v>
      </c>
      <c r="F12" s="57">
        <v>97.212267544043996</v>
      </c>
      <c r="G12" s="56">
        <v>208629.60769999999</v>
      </c>
      <c r="H12" s="57">
        <v>-42.447317126408002</v>
      </c>
      <c r="I12" s="56">
        <v>12752.9668</v>
      </c>
      <c r="J12" s="57">
        <v>10.621105290493899</v>
      </c>
      <c r="K12" s="56">
        <v>-4413.9889999999996</v>
      </c>
      <c r="L12" s="57">
        <v>-2.1157059387022001</v>
      </c>
      <c r="M12" s="57">
        <v>-3.8892158091014699</v>
      </c>
      <c r="N12" s="56">
        <v>3559929.0092000002</v>
      </c>
      <c r="O12" s="56">
        <v>54214744.503399998</v>
      </c>
      <c r="P12" s="56">
        <v>1488</v>
      </c>
      <c r="Q12" s="56">
        <v>1687</v>
      </c>
      <c r="R12" s="57">
        <v>-11.7960877296977</v>
      </c>
      <c r="S12" s="56">
        <v>80.693505712365607</v>
      </c>
      <c r="T12" s="56">
        <v>85.507792649674002</v>
      </c>
      <c r="U12" s="58">
        <v>-5.9661392757789597</v>
      </c>
    </row>
    <row r="13" spans="1:23" ht="12" thickBot="1">
      <c r="A13" s="74"/>
      <c r="B13" s="71" t="s">
        <v>11</v>
      </c>
      <c r="C13" s="72"/>
      <c r="D13" s="56">
        <v>301426.48509999999</v>
      </c>
      <c r="E13" s="56">
        <v>298577.11969999998</v>
      </c>
      <c r="F13" s="57">
        <v>100.954314718711</v>
      </c>
      <c r="G13" s="56">
        <v>300431.06910000002</v>
      </c>
      <c r="H13" s="57">
        <v>0.33132924733185698</v>
      </c>
      <c r="I13" s="56">
        <v>63990.1276</v>
      </c>
      <c r="J13" s="57">
        <v>21.229099220916499</v>
      </c>
      <c r="K13" s="56">
        <v>64900.7791</v>
      </c>
      <c r="L13" s="57">
        <v>21.602552390610899</v>
      </c>
      <c r="M13" s="57">
        <v>-1.4031441727331E-2</v>
      </c>
      <c r="N13" s="56">
        <v>6942509.7955999998</v>
      </c>
      <c r="O13" s="56">
        <v>78392479.916099995</v>
      </c>
      <c r="P13" s="56">
        <v>13434</v>
      </c>
      <c r="Q13" s="56">
        <v>14021</v>
      </c>
      <c r="R13" s="57">
        <v>-4.1865772769417298</v>
      </c>
      <c r="S13" s="56">
        <v>22.437582633616199</v>
      </c>
      <c r="T13" s="56">
        <v>21.553843477640701</v>
      </c>
      <c r="U13" s="58">
        <v>3.9386558276179602</v>
      </c>
    </row>
    <row r="14" spans="1:23" ht="12" thickBot="1">
      <c r="A14" s="74"/>
      <c r="B14" s="71" t="s">
        <v>12</v>
      </c>
      <c r="C14" s="72"/>
      <c r="D14" s="56">
        <v>93095.230100000001</v>
      </c>
      <c r="E14" s="56">
        <v>132680.69630000001</v>
      </c>
      <c r="F14" s="57">
        <v>70.164863990090495</v>
      </c>
      <c r="G14" s="56">
        <v>126080.4947</v>
      </c>
      <c r="H14" s="57">
        <v>-26.162067874563999</v>
      </c>
      <c r="I14" s="56">
        <v>14285.2197</v>
      </c>
      <c r="J14" s="57">
        <v>15.3447385914995</v>
      </c>
      <c r="K14" s="56">
        <v>19380.7261</v>
      </c>
      <c r="L14" s="57">
        <v>15.371708483628</v>
      </c>
      <c r="M14" s="57">
        <v>-0.26291617629331199</v>
      </c>
      <c r="N14" s="56">
        <v>2474926.7806000002</v>
      </c>
      <c r="O14" s="56">
        <v>34950321.755999997</v>
      </c>
      <c r="P14" s="56">
        <v>2074</v>
      </c>
      <c r="Q14" s="56">
        <v>2153</v>
      </c>
      <c r="R14" s="57">
        <v>-3.6692986530422602</v>
      </c>
      <c r="S14" s="56">
        <v>44.886803326904499</v>
      </c>
      <c r="T14" s="56">
        <v>45.765857083139799</v>
      </c>
      <c r="U14" s="58">
        <v>-1.9583790581682601</v>
      </c>
    </row>
    <row r="15" spans="1:23" ht="12" thickBot="1">
      <c r="A15" s="74"/>
      <c r="B15" s="71" t="s">
        <v>13</v>
      </c>
      <c r="C15" s="72"/>
      <c r="D15" s="56">
        <v>92408.507500000007</v>
      </c>
      <c r="E15" s="56">
        <v>111962.75509999999</v>
      </c>
      <c r="F15" s="57">
        <v>82.535042494680496</v>
      </c>
      <c r="G15" s="56">
        <v>97474.7785</v>
      </c>
      <c r="H15" s="57">
        <v>-5.1975198897220496</v>
      </c>
      <c r="I15" s="56">
        <v>-1218.5679</v>
      </c>
      <c r="J15" s="57">
        <v>-1.31867501485185</v>
      </c>
      <c r="K15" s="56">
        <v>14418.215200000001</v>
      </c>
      <c r="L15" s="57">
        <v>14.7917393831267</v>
      </c>
      <c r="M15" s="57">
        <v>-1.08451586296201</v>
      </c>
      <c r="N15" s="56">
        <v>2550586.0088</v>
      </c>
      <c r="O15" s="56">
        <v>29925452.3059</v>
      </c>
      <c r="P15" s="56">
        <v>5387</v>
      </c>
      <c r="Q15" s="56">
        <v>5475</v>
      </c>
      <c r="R15" s="57">
        <v>-1.6073059360730599</v>
      </c>
      <c r="S15" s="56">
        <v>17.153983200296999</v>
      </c>
      <c r="T15" s="56">
        <v>16.520337369863</v>
      </c>
      <c r="U15" s="58">
        <v>3.6938699486602302</v>
      </c>
    </row>
    <row r="16" spans="1:23" ht="12" thickBot="1">
      <c r="A16" s="74"/>
      <c r="B16" s="71" t="s">
        <v>14</v>
      </c>
      <c r="C16" s="72"/>
      <c r="D16" s="56">
        <v>1019914.936</v>
      </c>
      <c r="E16" s="56">
        <v>1098550.8942</v>
      </c>
      <c r="F16" s="57">
        <v>92.841846598535099</v>
      </c>
      <c r="G16" s="56">
        <v>1319909.1510000001</v>
      </c>
      <c r="H16" s="57">
        <v>-22.7283987517411</v>
      </c>
      <c r="I16" s="56">
        <v>27313.623299999999</v>
      </c>
      <c r="J16" s="57">
        <v>2.6780295430441701</v>
      </c>
      <c r="K16" s="56">
        <v>-32282.843199999999</v>
      </c>
      <c r="L16" s="57">
        <v>-2.4458382742131599</v>
      </c>
      <c r="M16" s="57">
        <v>-1.8460724209074599</v>
      </c>
      <c r="N16" s="56">
        <v>25265459.139600001</v>
      </c>
      <c r="O16" s="56">
        <v>265648616.0627</v>
      </c>
      <c r="P16" s="56">
        <v>64845</v>
      </c>
      <c r="Q16" s="56">
        <v>65583</v>
      </c>
      <c r="R16" s="57">
        <v>-1.12529161520516</v>
      </c>
      <c r="S16" s="56">
        <v>15.728505451461199</v>
      </c>
      <c r="T16" s="56">
        <v>15.4024972828324</v>
      </c>
      <c r="U16" s="58">
        <v>2.0727218465531299</v>
      </c>
    </row>
    <row r="17" spans="1:21" ht="12" thickBot="1">
      <c r="A17" s="74"/>
      <c r="B17" s="71" t="s">
        <v>15</v>
      </c>
      <c r="C17" s="72"/>
      <c r="D17" s="56">
        <v>612226.40220000001</v>
      </c>
      <c r="E17" s="56">
        <v>725905.06350000005</v>
      </c>
      <c r="F17" s="57">
        <v>84.339734351501704</v>
      </c>
      <c r="G17" s="56">
        <v>2451743.5328000002</v>
      </c>
      <c r="H17" s="57">
        <v>-75.028937814681996</v>
      </c>
      <c r="I17" s="56">
        <v>91895.871599999999</v>
      </c>
      <c r="J17" s="57">
        <v>15.010112479595399</v>
      </c>
      <c r="K17" s="56">
        <v>68767.276599999997</v>
      </c>
      <c r="L17" s="57">
        <v>2.8048315690452599</v>
      </c>
      <c r="M17" s="57">
        <v>0.33633140853508797</v>
      </c>
      <c r="N17" s="56">
        <v>19903222.383699998</v>
      </c>
      <c r="O17" s="56">
        <v>265760167.6198</v>
      </c>
      <c r="P17" s="56">
        <v>16867</v>
      </c>
      <c r="Q17" s="56">
        <v>16766</v>
      </c>
      <c r="R17" s="57">
        <v>0.60240963855422403</v>
      </c>
      <c r="S17" s="56">
        <v>36.297290697812301</v>
      </c>
      <c r="T17" s="56">
        <v>35.006848329953499</v>
      </c>
      <c r="U17" s="58">
        <v>3.5552030001418098</v>
      </c>
    </row>
    <row r="18" spans="1:21" ht="12" customHeight="1" thickBot="1">
      <c r="A18" s="74"/>
      <c r="B18" s="71" t="s">
        <v>16</v>
      </c>
      <c r="C18" s="72"/>
      <c r="D18" s="56">
        <v>1712294.5726999999</v>
      </c>
      <c r="E18" s="56">
        <v>1917321.6327</v>
      </c>
      <c r="F18" s="57">
        <v>89.306590167071903</v>
      </c>
      <c r="G18" s="56">
        <v>1967109.0989999999</v>
      </c>
      <c r="H18" s="57">
        <v>-12.9537566792578</v>
      </c>
      <c r="I18" s="56">
        <v>234621.48939999999</v>
      </c>
      <c r="J18" s="57">
        <v>13.7021686070079</v>
      </c>
      <c r="K18" s="56">
        <v>257676.82610000001</v>
      </c>
      <c r="L18" s="57">
        <v>13.0992646127758</v>
      </c>
      <c r="M18" s="57">
        <v>-8.9473846169823998E-2</v>
      </c>
      <c r="N18" s="56">
        <v>46690490.207000002</v>
      </c>
      <c r="O18" s="56">
        <v>533620387.52609998</v>
      </c>
      <c r="P18" s="56">
        <v>84336</v>
      </c>
      <c r="Q18" s="56">
        <v>85536</v>
      </c>
      <c r="R18" s="57">
        <v>-1.4029180695847401</v>
      </c>
      <c r="S18" s="56">
        <v>20.303246213953699</v>
      </c>
      <c r="T18" s="56">
        <v>20.531349136036301</v>
      </c>
      <c r="U18" s="58">
        <v>-1.12348005673011</v>
      </c>
    </row>
    <row r="19" spans="1:21" ht="12" customHeight="1" thickBot="1">
      <c r="A19" s="74"/>
      <c r="B19" s="71" t="s">
        <v>17</v>
      </c>
      <c r="C19" s="72"/>
      <c r="D19" s="56">
        <v>403449.6998</v>
      </c>
      <c r="E19" s="56">
        <v>490214.04969999997</v>
      </c>
      <c r="F19" s="57">
        <v>82.300721500516403</v>
      </c>
      <c r="G19" s="56">
        <v>506571.77480000001</v>
      </c>
      <c r="H19" s="57">
        <v>-20.356853683905602</v>
      </c>
      <c r="I19" s="56">
        <v>38086.033499999998</v>
      </c>
      <c r="J19" s="57">
        <v>9.4400946434909194</v>
      </c>
      <c r="K19" s="56">
        <v>47207.749600000003</v>
      </c>
      <c r="L19" s="57">
        <v>9.3190643356784193</v>
      </c>
      <c r="M19" s="57">
        <v>-0.193224972113477</v>
      </c>
      <c r="N19" s="56">
        <v>11384869.521299999</v>
      </c>
      <c r="O19" s="56">
        <v>153479387.45379999</v>
      </c>
      <c r="P19" s="56">
        <v>9054</v>
      </c>
      <c r="Q19" s="56">
        <v>9261</v>
      </c>
      <c r="R19" s="57">
        <v>-2.2351797862001899</v>
      </c>
      <c r="S19" s="56">
        <v>44.5603821294456</v>
      </c>
      <c r="T19" s="56">
        <v>44.0228278155707</v>
      </c>
      <c r="U19" s="58">
        <v>1.2063503232834001</v>
      </c>
    </row>
    <row r="20" spans="1:21" ht="12" thickBot="1">
      <c r="A20" s="74"/>
      <c r="B20" s="71" t="s">
        <v>18</v>
      </c>
      <c r="C20" s="72"/>
      <c r="D20" s="56">
        <v>1055645.9417000001</v>
      </c>
      <c r="E20" s="56">
        <v>1023896.8251</v>
      </c>
      <c r="F20" s="57">
        <v>103.100812095682</v>
      </c>
      <c r="G20" s="56">
        <v>1068993.2671000001</v>
      </c>
      <c r="H20" s="57">
        <v>-1.2485883504401201</v>
      </c>
      <c r="I20" s="56">
        <v>40243.197800000002</v>
      </c>
      <c r="J20" s="57">
        <v>3.8121870421055002</v>
      </c>
      <c r="K20" s="56">
        <v>78727.773799999995</v>
      </c>
      <c r="L20" s="57">
        <v>7.3646650753540603</v>
      </c>
      <c r="M20" s="57">
        <v>-0.48883099498997901</v>
      </c>
      <c r="N20" s="56">
        <v>28267977.8248</v>
      </c>
      <c r="O20" s="56">
        <v>295454000.96359998</v>
      </c>
      <c r="P20" s="56">
        <v>42157</v>
      </c>
      <c r="Q20" s="56">
        <v>42318</v>
      </c>
      <c r="R20" s="57">
        <v>-0.38045276241788201</v>
      </c>
      <c r="S20" s="56">
        <v>25.0408222050905</v>
      </c>
      <c r="T20" s="56">
        <v>26.097018661089798</v>
      </c>
      <c r="U20" s="58">
        <v>-4.217898467346</v>
      </c>
    </row>
    <row r="21" spans="1:21" ht="12" customHeight="1" thickBot="1">
      <c r="A21" s="74"/>
      <c r="B21" s="71" t="s">
        <v>19</v>
      </c>
      <c r="C21" s="72"/>
      <c r="D21" s="56">
        <v>374472.1398</v>
      </c>
      <c r="E21" s="56">
        <v>384893.02960000001</v>
      </c>
      <c r="F21" s="57">
        <v>97.292523117181503</v>
      </c>
      <c r="G21" s="56">
        <v>384821.16389999999</v>
      </c>
      <c r="H21" s="57">
        <v>-2.68930741623383</v>
      </c>
      <c r="I21" s="56">
        <v>47183.809500000003</v>
      </c>
      <c r="J21" s="57">
        <v>12.6000854229637</v>
      </c>
      <c r="K21" s="56">
        <v>53292.976000000002</v>
      </c>
      <c r="L21" s="57">
        <v>13.848764309087899</v>
      </c>
      <c r="M21" s="57">
        <v>-0.11463361513157</v>
      </c>
      <c r="N21" s="56">
        <v>9362263.9371000007</v>
      </c>
      <c r="O21" s="56">
        <v>98142816.443499997</v>
      </c>
      <c r="P21" s="56">
        <v>32182</v>
      </c>
      <c r="Q21" s="56">
        <v>33016</v>
      </c>
      <c r="R21" s="57">
        <v>-2.5260479767385502</v>
      </c>
      <c r="S21" s="56">
        <v>11.636074196756001</v>
      </c>
      <c r="T21" s="56">
        <v>10.9736786982069</v>
      </c>
      <c r="U21" s="58">
        <v>5.6926029118454204</v>
      </c>
    </row>
    <row r="22" spans="1:21" ht="12" customHeight="1" thickBot="1">
      <c r="A22" s="74"/>
      <c r="B22" s="71" t="s">
        <v>20</v>
      </c>
      <c r="C22" s="72"/>
      <c r="D22" s="56">
        <v>1466584.5623000001</v>
      </c>
      <c r="E22" s="56">
        <v>1547857.9966</v>
      </c>
      <c r="F22" s="57">
        <v>94.749296480780302</v>
      </c>
      <c r="G22" s="56">
        <v>1599488.5419999999</v>
      </c>
      <c r="H22" s="57">
        <v>-8.3091548460745308</v>
      </c>
      <c r="I22" s="56">
        <v>87138.798599999995</v>
      </c>
      <c r="J22" s="57">
        <v>5.9416143357831901</v>
      </c>
      <c r="K22" s="56">
        <v>179425.24950000001</v>
      </c>
      <c r="L22" s="57">
        <v>11.2176639462291</v>
      </c>
      <c r="M22" s="57">
        <v>-0.51434483807141096</v>
      </c>
      <c r="N22" s="56">
        <v>35415037.3983</v>
      </c>
      <c r="O22" s="56">
        <v>347398969.53890002</v>
      </c>
      <c r="P22" s="56">
        <v>88677</v>
      </c>
      <c r="Q22" s="56">
        <v>89466</v>
      </c>
      <c r="R22" s="57">
        <v>-0.88189926899604498</v>
      </c>
      <c r="S22" s="56">
        <v>16.538499975190899</v>
      </c>
      <c r="T22" s="56">
        <v>16.6332460767219</v>
      </c>
      <c r="U22" s="58">
        <v>-0.57288207318164297</v>
      </c>
    </row>
    <row r="23" spans="1:21" ht="12" thickBot="1">
      <c r="A23" s="74"/>
      <c r="B23" s="71" t="s">
        <v>21</v>
      </c>
      <c r="C23" s="72"/>
      <c r="D23" s="56">
        <v>2719112.3418000001</v>
      </c>
      <c r="E23" s="56">
        <v>3211853.2278</v>
      </c>
      <c r="F23" s="57">
        <v>84.658673636294694</v>
      </c>
      <c r="G23" s="56">
        <v>3619090.4271999998</v>
      </c>
      <c r="H23" s="57">
        <v>-24.867521370453598</v>
      </c>
      <c r="I23" s="56">
        <v>144806.2542</v>
      </c>
      <c r="J23" s="57">
        <v>5.32549729461127</v>
      </c>
      <c r="K23" s="56">
        <v>284821.10560000001</v>
      </c>
      <c r="L23" s="57">
        <v>7.8699637748581797</v>
      </c>
      <c r="M23" s="57">
        <v>-0.49158875043703898</v>
      </c>
      <c r="N23" s="56">
        <v>67370687.921700001</v>
      </c>
      <c r="O23" s="56">
        <v>748400996.6164</v>
      </c>
      <c r="P23" s="56">
        <v>82615</v>
      </c>
      <c r="Q23" s="56">
        <v>85301</v>
      </c>
      <c r="R23" s="57">
        <v>-3.1488493687061099</v>
      </c>
      <c r="S23" s="56">
        <v>32.9130586673122</v>
      </c>
      <c r="T23" s="56">
        <v>32.848681448048701</v>
      </c>
      <c r="U23" s="58">
        <v>0.19559780181564199</v>
      </c>
    </row>
    <row r="24" spans="1:21" ht="12" thickBot="1">
      <c r="A24" s="74"/>
      <c r="B24" s="71" t="s">
        <v>22</v>
      </c>
      <c r="C24" s="72"/>
      <c r="D24" s="56">
        <v>287287.53810000001</v>
      </c>
      <c r="E24" s="56">
        <v>287797.9927</v>
      </c>
      <c r="F24" s="57">
        <v>99.822634412696502</v>
      </c>
      <c r="G24" s="56">
        <v>322504.71710000001</v>
      </c>
      <c r="H24" s="57">
        <v>-10.9198957822003</v>
      </c>
      <c r="I24" s="56">
        <v>47464.611199999999</v>
      </c>
      <c r="J24" s="57">
        <v>16.521639439674701</v>
      </c>
      <c r="K24" s="56">
        <v>53579.475700000003</v>
      </c>
      <c r="L24" s="57">
        <v>16.613547913901201</v>
      </c>
      <c r="M24" s="57">
        <v>-0.11412699396758</v>
      </c>
      <c r="N24" s="56">
        <v>7435288.7598000001</v>
      </c>
      <c r="O24" s="56">
        <v>72259774.916899994</v>
      </c>
      <c r="P24" s="56">
        <v>27790</v>
      </c>
      <c r="Q24" s="56">
        <v>27866</v>
      </c>
      <c r="R24" s="57">
        <v>-0.27273379745926801</v>
      </c>
      <c r="S24" s="56">
        <v>10.3378027383951</v>
      </c>
      <c r="T24" s="56">
        <v>10.310498639919601</v>
      </c>
      <c r="U24" s="58">
        <v>0.26411897350373298</v>
      </c>
    </row>
    <row r="25" spans="1:21" ht="12" thickBot="1">
      <c r="A25" s="74"/>
      <c r="B25" s="71" t="s">
        <v>23</v>
      </c>
      <c r="C25" s="72"/>
      <c r="D25" s="56">
        <v>292482.27110000001</v>
      </c>
      <c r="E25" s="56">
        <v>303127.81939999998</v>
      </c>
      <c r="F25" s="57">
        <v>96.488099204793699</v>
      </c>
      <c r="G25" s="56">
        <v>336108.72619999998</v>
      </c>
      <c r="H25" s="57">
        <v>-12.979863865254201</v>
      </c>
      <c r="I25" s="56">
        <v>25773.819800000001</v>
      </c>
      <c r="J25" s="57">
        <v>8.8120964402618096</v>
      </c>
      <c r="K25" s="56">
        <v>22856.779699999999</v>
      </c>
      <c r="L25" s="57">
        <v>6.8004124612936003</v>
      </c>
      <c r="M25" s="57">
        <v>0.12762253205774199</v>
      </c>
      <c r="N25" s="56">
        <v>7597220.4327999996</v>
      </c>
      <c r="O25" s="56">
        <v>85508089.107099995</v>
      </c>
      <c r="P25" s="56">
        <v>19989</v>
      </c>
      <c r="Q25" s="56">
        <v>19924</v>
      </c>
      <c r="R25" s="57">
        <v>0.32623971090142101</v>
      </c>
      <c r="S25" s="56">
        <v>14.632161243683999</v>
      </c>
      <c r="T25" s="56">
        <v>14.7111924713913</v>
      </c>
      <c r="U25" s="58">
        <v>-0.54011998905063896</v>
      </c>
    </row>
    <row r="26" spans="1:21" ht="12" thickBot="1">
      <c r="A26" s="74"/>
      <c r="B26" s="71" t="s">
        <v>24</v>
      </c>
      <c r="C26" s="72"/>
      <c r="D26" s="56">
        <v>568713.13870000001</v>
      </c>
      <c r="E26" s="56">
        <v>582224.99349999998</v>
      </c>
      <c r="F26" s="57">
        <v>97.679272626416406</v>
      </c>
      <c r="G26" s="56">
        <v>554302.49450000003</v>
      </c>
      <c r="H26" s="57">
        <v>2.5997797850429798</v>
      </c>
      <c r="I26" s="56">
        <v>126803.8523</v>
      </c>
      <c r="J26" s="57">
        <v>22.2966278904434</v>
      </c>
      <c r="K26" s="56">
        <v>110744.8661</v>
      </c>
      <c r="L26" s="57">
        <v>19.979139043907001</v>
      </c>
      <c r="M26" s="57">
        <v>0.145008854726495</v>
      </c>
      <c r="N26" s="56">
        <v>15315568.3972</v>
      </c>
      <c r="O26" s="56">
        <v>168919078.4488</v>
      </c>
      <c r="P26" s="56">
        <v>42076</v>
      </c>
      <c r="Q26" s="56">
        <v>43209</v>
      </c>
      <c r="R26" s="57">
        <v>-2.62213890624639</v>
      </c>
      <c r="S26" s="56">
        <v>13.5163308940964</v>
      </c>
      <c r="T26" s="56">
        <v>13.5324177833322</v>
      </c>
      <c r="U26" s="58">
        <v>-0.119018166703851</v>
      </c>
    </row>
    <row r="27" spans="1:21" ht="12" thickBot="1">
      <c r="A27" s="74"/>
      <c r="B27" s="71" t="s">
        <v>25</v>
      </c>
      <c r="C27" s="72"/>
      <c r="D27" s="56">
        <v>267894.2611</v>
      </c>
      <c r="E27" s="56">
        <v>331169.73859999998</v>
      </c>
      <c r="F27" s="57">
        <v>80.893339540172605</v>
      </c>
      <c r="G27" s="56">
        <v>316367.70289999997</v>
      </c>
      <c r="H27" s="57">
        <v>-15.3218679895785</v>
      </c>
      <c r="I27" s="56">
        <v>70243.781900000002</v>
      </c>
      <c r="J27" s="57">
        <v>26.220711713484299</v>
      </c>
      <c r="K27" s="56">
        <v>87501.009099999996</v>
      </c>
      <c r="L27" s="57">
        <v>27.658009429507999</v>
      </c>
      <c r="M27" s="57">
        <v>-0.19722317922388399</v>
      </c>
      <c r="N27" s="56">
        <v>6199842.7421000004</v>
      </c>
      <c r="O27" s="56">
        <v>57778307.584700003</v>
      </c>
      <c r="P27" s="56">
        <v>32817</v>
      </c>
      <c r="Q27" s="56">
        <v>33122</v>
      </c>
      <c r="R27" s="57">
        <v>-0.92083811364047596</v>
      </c>
      <c r="S27" s="56">
        <v>8.1632769936313494</v>
      </c>
      <c r="T27" s="56">
        <v>8.2196180997524309</v>
      </c>
      <c r="U27" s="58">
        <v>-0.69017756184231804</v>
      </c>
    </row>
    <row r="28" spans="1:21" ht="12" thickBot="1">
      <c r="A28" s="74"/>
      <c r="B28" s="71" t="s">
        <v>26</v>
      </c>
      <c r="C28" s="72"/>
      <c r="D28" s="56">
        <v>958872.18460000004</v>
      </c>
      <c r="E28" s="56">
        <v>948722.19499999995</v>
      </c>
      <c r="F28" s="57">
        <v>101.069858980162</v>
      </c>
      <c r="G28" s="56">
        <v>1075449.6824</v>
      </c>
      <c r="H28" s="57">
        <v>-10.839883976704799</v>
      </c>
      <c r="I28" s="56">
        <v>51155.752399999998</v>
      </c>
      <c r="J28" s="57">
        <v>5.3349917978213099</v>
      </c>
      <c r="K28" s="56">
        <v>73723.262400000007</v>
      </c>
      <c r="L28" s="57">
        <v>6.8551103418876203</v>
      </c>
      <c r="M28" s="57">
        <v>-0.30611111425801502</v>
      </c>
      <c r="N28" s="56">
        <v>24371493.988600001</v>
      </c>
      <c r="O28" s="56">
        <v>244036505.44780001</v>
      </c>
      <c r="P28" s="56">
        <v>44643</v>
      </c>
      <c r="Q28" s="56">
        <v>44617</v>
      </c>
      <c r="R28" s="57">
        <v>5.8273752157255998E-2</v>
      </c>
      <c r="S28" s="56">
        <v>21.478668203301702</v>
      </c>
      <c r="T28" s="56">
        <v>21.531490145012</v>
      </c>
      <c r="U28" s="58">
        <v>-0.24592745327722701</v>
      </c>
    </row>
    <row r="29" spans="1:21" ht="12" thickBot="1">
      <c r="A29" s="74"/>
      <c r="B29" s="71" t="s">
        <v>27</v>
      </c>
      <c r="C29" s="72"/>
      <c r="D29" s="56">
        <v>737007.13249999995</v>
      </c>
      <c r="E29" s="56">
        <v>745222.24639999995</v>
      </c>
      <c r="F29" s="57">
        <v>98.8976290040072</v>
      </c>
      <c r="G29" s="56">
        <v>852523.99589999998</v>
      </c>
      <c r="H29" s="57">
        <v>-13.5499838075584</v>
      </c>
      <c r="I29" s="56">
        <v>116522.7185</v>
      </c>
      <c r="J29" s="57">
        <v>15.810256558134499</v>
      </c>
      <c r="K29" s="56">
        <v>143739.23939999999</v>
      </c>
      <c r="L29" s="57">
        <v>16.8604332653717</v>
      </c>
      <c r="M29" s="57">
        <v>-0.189346493091294</v>
      </c>
      <c r="N29" s="56">
        <v>18057045.5035</v>
      </c>
      <c r="O29" s="56">
        <v>178235797.58559999</v>
      </c>
      <c r="P29" s="56">
        <v>114242</v>
      </c>
      <c r="Q29" s="56">
        <v>116045</v>
      </c>
      <c r="R29" s="57">
        <v>-1.5537076134258301</v>
      </c>
      <c r="S29" s="56">
        <v>6.4512800239841699</v>
      </c>
      <c r="T29" s="56">
        <v>6.5224692257313999</v>
      </c>
      <c r="U29" s="58">
        <v>-1.1034895630411301</v>
      </c>
    </row>
    <row r="30" spans="1:21" ht="12" thickBot="1">
      <c r="A30" s="74"/>
      <c r="B30" s="71" t="s">
        <v>28</v>
      </c>
      <c r="C30" s="72"/>
      <c r="D30" s="56">
        <v>1296674.8293999999</v>
      </c>
      <c r="E30" s="56">
        <v>1429700.2172999999</v>
      </c>
      <c r="F30" s="57">
        <v>90.6955747582371</v>
      </c>
      <c r="G30" s="56">
        <v>1392146.3139</v>
      </c>
      <c r="H30" s="57">
        <v>-6.8578628228051297</v>
      </c>
      <c r="I30" s="56">
        <v>169624.1519</v>
      </c>
      <c r="J30" s="57">
        <v>13.081471781054701</v>
      </c>
      <c r="K30" s="56">
        <v>148792.67790000001</v>
      </c>
      <c r="L30" s="57">
        <v>10.688005737210799</v>
      </c>
      <c r="M30" s="57">
        <v>0.14000335429140101</v>
      </c>
      <c r="N30" s="56">
        <v>30089668.4221</v>
      </c>
      <c r="O30" s="56">
        <v>283311668.84039998</v>
      </c>
      <c r="P30" s="56">
        <v>91145</v>
      </c>
      <c r="Q30" s="56">
        <v>92893</v>
      </c>
      <c r="R30" s="57">
        <v>-1.8817348992927301</v>
      </c>
      <c r="S30" s="56">
        <v>14.226505342037401</v>
      </c>
      <c r="T30" s="56">
        <v>14.513729028021499</v>
      </c>
      <c r="U30" s="58">
        <v>-2.0189335263901</v>
      </c>
    </row>
    <row r="31" spans="1:21" ht="12" thickBot="1">
      <c r="A31" s="74"/>
      <c r="B31" s="71" t="s">
        <v>29</v>
      </c>
      <c r="C31" s="72"/>
      <c r="D31" s="56">
        <v>804308.64630000002</v>
      </c>
      <c r="E31" s="56">
        <v>992864.95970000001</v>
      </c>
      <c r="F31" s="57">
        <v>81.008866154670898</v>
      </c>
      <c r="G31" s="56">
        <v>1166258.8709</v>
      </c>
      <c r="H31" s="57">
        <v>-31.035152969141699</v>
      </c>
      <c r="I31" s="56">
        <v>42802.660199999998</v>
      </c>
      <c r="J31" s="57">
        <v>5.3216710272731502</v>
      </c>
      <c r="K31" s="56">
        <v>36693.701500000003</v>
      </c>
      <c r="L31" s="57">
        <v>3.1462741605286602</v>
      </c>
      <c r="M31" s="57">
        <v>0.16648521272785699</v>
      </c>
      <c r="N31" s="56">
        <v>23448243.786499999</v>
      </c>
      <c r="O31" s="56">
        <v>294559876.08520001</v>
      </c>
      <c r="P31" s="56">
        <v>32263</v>
      </c>
      <c r="Q31" s="56">
        <v>34375</v>
      </c>
      <c r="R31" s="57">
        <v>-6.1440000000000099</v>
      </c>
      <c r="S31" s="56">
        <v>24.929753782971201</v>
      </c>
      <c r="T31" s="56">
        <v>24.713363415272699</v>
      </c>
      <c r="U31" s="58">
        <v>0.86800042063105598</v>
      </c>
    </row>
    <row r="32" spans="1:21" ht="12" thickBot="1">
      <c r="A32" s="74"/>
      <c r="B32" s="71" t="s">
        <v>30</v>
      </c>
      <c r="C32" s="72"/>
      <c r="D32" s="56">
        <v>121819.0289</v>
      </c>
      <c r="E32" s="56">
        <v>122943.3702</v>
      </c>
      <c r="F32" s="57">
        <v>99.085480332797999</v>
      </c>
      <c r="G32" s="56">
        <v>130363.2432</v>
      </c>
      <c r="H32" s="57">
        <v>-6.5541590484149701</v>
      </c>
      <c r="I32" s="56">
        <v>27927.9156</v>
      </c>
      <c r="J32" s="57">
        <v>22.9257414479356</v>
      </c>
      <c r="K32" s="56">
        <v>32768.973700000002</v>
      </c>
      <c r="L32" s="57">
        <v>25.136666513985599</v>
      </c>
      <c r="M32" s="57">
        <v>-0.147732978893996</v>
      </c>
      <c r="N32" s="56">
        <v>2904744.4624999999</v>
      </c>
      <c r="O32" s="56">
        <v>29366716.6589</v>
      </c>
      <c r="P32" s="56">
        <v>23172</v>
      </c>
      <c r="Q32" s="56">
        <v>23423</v>
      </c>
      <c r="R32" s="57">
        <v>-1.07159629424071</v>
      </c>
      <c r="S32" s="56">
        <v>5.2571650655964097</v>
      </c>
      <c r="T32" s="56">
        <v>5.3670391495538601</v>
      </c>
      <c r="U32" s="58">
        <v>-2.0899873332203001</v>
      </c>
    </row>
    <row r="33" spans="1:21" ht="12" thickBot="1">
      <c r="A33" s="74"/>
      <c r="B33" s="71" t="s">
        <v>69</v>
      </c>
      <c r="C33" s="72"/>
      <c r="D33" s="56">
        <v>1.1111</v>
      </c>
      <c r="E33" s="59"/>
      <c r="F33" s="59"/>
      <c r="G33" s="59"/>
      <c r="H33" s="59"/>
      <c r="I33" s="56">
        <v>0.1709</v>
      </c>
      <c r="J33" s="57">
        <v>15.3811538115381</v>
      </c>
      <c r="K33" s="59"/>
      <c r="L33" s="59"/>
      <c r="M33" s="59"/>
      <c r="N33" s="56">
        <v>31.1769</v>
      </c>
      <c r="O33" s="56">
        <v>493.45690000000002</v>
      </c>
      <c r="P33" s="56">
        <v>1</v>
      </c>
      <c r="Q33" s="59"/>
      <c r="R33" s="59"/>
      <c r="S33" s="56">
        <v>1.1111</v>
      </c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193189.70600000001</v>
      </c>
      <c r="E35" s="56">
        <v>207953.11410000001</v>
      </c>
      <c r="F35" s="57">
        <v>92.900607348971704</v>
      </c>
      <c r="G35" s="56">
        <v>210232.99849999999</v>
      </c>
      <c r="H35" s="57">
        <v>-8.1068588763909109</v>
      </c>
      <c r="I35" s="56">
        <v>27746.547999999999</v>
      </c>
      <c r="J35" s="57">
        <v>14.362332535461301</v>
      </c>
      <c r="K35" s="56">
        <v>27246.658899999999</v>
      </c>
      <c r="L35" s="57">
        <v>12.960219896211999</v>
      </c>
      <c r="M35" s="57">
        <v>1.8346803614883E-2</v>
      </c>
      <c r="N35" s="56">
        <v>4800197.4101999998</v>
      </c>
      <c r="O35" s="56">
        <v>47218437.537699997</v>
      </c>
      <c r="P35" s="56">
        <v>13739</v>
      </c>
      <c r="Q35" s="56">
        <v>13957</v>
      </c>
      <c r="R35" s="57">
        <v>-1.56194024503833</v>
      </c>
      <c r="S35" s="56">
        <v>14.0614095640148</v>
      </c>
      <c r="T35" s="56">
        <v>14.183832198896599</v>
      </c>
      <c r="U35" s="58">
        <v>-0.87062846953167805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282339.34000000003</v>
      </c>
      <c r="E37" s="59"/>
      <c r="F37" s="59"/>
      <c r="G37" s="56">
        <v>62955.61</v>
      </c>
      <c r="H37" s="57">
        <v>348.473678517292</v>
      </c>
      <c r="I37" s="56">
        <v>-29097.14</v>
      </c>
      <c r="J37" s="57">
        <v>-10.3057335191051</v>
      </c>
      <c r="K37" s="56">
        <v>2740.22</v>
      </c>
      <c r="L37" s="57">
        <v>4.35262242713556</v>
      </c>
      <c r="M37" s="57">
        <v>-11.618541576953699</v>
      </c>
      <c r="N37" s="56">
        <v>3723540.43</v>
      </c>
      <c r="O37" s="56">
        <v>38594474.799999997</v>
      </c>
      <c r="P37" s="56">
        <v>78</v>
      </c>
      <c r="Q37" s="56">
        <v>104</v>
      </c>
      <c r="R37" s="57">
        <v>-25</v>
      </c>
      <c r="S37" s="56">
        <v>3619.73512820513</v>
      </c>
      <c r="T37" s="56">
        <v>1168.71346153846</v>
      </c>
      <c r="U37" s="58">
        <v>67.712735320554302</v>
      </c>
    </row>
    <row r="38" spans="1:21" ht="12" thickBot="1">
      <c r="A38" s="74"/>
      <c r="B38" s="71" t="s">
        <v>35</v>
      </c>
      <c r="C38" s="72"/>
      <c r="D38" s="56">
        <v>153570.12</v>
      </c>
      <c r="E38" s="59"/>
      <c r="F38" s="59"/>
      <c r="G38" s="56">
        <v>151652.18</v>
      </c>
      <c r="H38" s="57">
        <v>1.2646966235500201</v>
      </c>
      <c r="I38" s="56">
        <v>-13049.88</v>
      </c>
      <c r="J38" s="57">
        <v>-8.4976686871117906</v>
      </c>
      <c r="K38" s="56">
        <v>-15494.14</v>
      </c>
      <c r="L38" s="57">
        <v>-10.2168923651477</v>
      </c>
      <c r="M38" s="57">
        <v>-0.15775383467556101</v>
      </c>
      <c r="N38" s="56">
        <v>5122129.47</v>
      </c>
      <c r="O38" s="56">
        <v>92748860.340000004</v>
      </c>
      <c r="P38" s="56">
        <v>76</v>
      </c>
      <c r="Q38" s="56">
        <v>84</v>
      </c>
      <c r="R38" s="57">
        <v>-9.5238095238095202</v>
      </c>
      <c r="S38" s="56">
        <v>2020.6594736842101</v>
      </c>
      <c r="T38" s="56">
        <v>2015.5792857142901</v>
      </c>
      <c r="U38" s="58">
        <v>0.25141237482544099</v>
      </c>
    </row>
    <row r="39" spans="1:21" ht="12" thickBot="1">
      <c r="A39" s="74"/>
      <c r="B39" s="71" t="s">
        <v>36</v>
      </c>
      <c r="C39" s="72"/>
      <c r="D39" s="56">
        <v>205823.12</v>
      </c>
      <c r="E39" s="59"/>
      <c r="F39" s="59"/>
      <c r="G39" s="56">
        <v>55115.37</v>
      </c>
      <c r="H39" s="57">
        <v>273.44051214751897</v>
      </c>
      <c r="I39" s="56">
        <v>-1440.7</v>
      </c>
      <c r="J39" s="57">
        <v>-0.69996995478447699</v>
      </c>
      <c r="K39" s="56">
        <v>-3560.71</v>
      </c>
      <c r="L39" s="57">
        <v>-6.4604664724195802</v>
      </c>
      <c r="M39" s="57">
        <v>-0.59538968351817501</v>
      </c>
      <c r="N39" s="56">
        <v>5844829.1399999997</v>
      </c>
      <c r="O39" s="56">
        <v>89139851.430000007</v>
      </c>
      <c r="P39" s="56">
        <v>81</v>
      </c>
      <c r="Q39" s="56">
        <v>86</v>
      </c>
      <c r="R39" s="57">
        <v>-5.81395348837209</v>
      </c>
      <c r="S39" s="56">
        <v>2541.0261728395099</v>
      </c>
      <c r="T39" s="56">
        <v>2465.42406976744</v>
      </c>
      <c r="U39" s="58">
        <v>2.9752587313015302</v>
      </c>
    </row>
    <row r="40" spans="1:21" ht="12" thickBot="1">
      <c r="A40" s="74"/>
      <c r="B40" s="71" t="s">
        <v>37</v>
      </c>
      <c r="C40" s="72"/>
      <c r="D40" s="56">
        <v>142012.95000000001</v>
      </c>
      <c r="E40" s="59"/>
      <c r="F40" s="59"/>
      <c r="G40" s="56">
        <v>156130.56</v>
      </c>
      <c r="H40" s="57">
        <v>-9.0421823888929804</v>
      </c>
      <c r="I40" s="56">
        <v>-23123.96</v>
      </c>
      <c r="J40" s="57">
        <v>-16.282993910062402</v>
      </c>
      <c r="K40" s="56">
        <v>-23483.35</v>
      </c>
      <c r="L40" s="57">
        <v>-15.040841459865399</v>
      </c>
      <c r="M40" s="57">
        <v>-1.5304034560656999E-2</v>
      </c>
      <c r="N40" s="56">
        <v>5048871.5</v>
      </c>
      <c r="O40" s="56">
        <v>65631883.539999999</v>
      </c>
      <c r="P40" s="56">
        <v>96</v>
      </c>
      <c r="Q40" s="56">
        <v>90</v>
      </c>
      <c r="R40" s="57">
        <v>6.6666666666666696</v>
      </c>
      <c r="S40" s="56">
        <v>1479.3015625</v>
      </c>
      <c r="T40" s="56">
        <v>1846.7915555555601</v>
      </c>
      <c r="U40" s="58">
        <v>-24.8421283645846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33956.410300000003</v>
      </c>
      <c r="E42" s="59"/>
      <c r="F42" s="59"/>
      <c r="G42" s="56">
        <v>120098.291</v>
      </c>
      <c r="H42" s="57">
        <v>-71.726150291347594</v>
      </c>
      <c r="I42" s="56">
        <v>2535.0691000000002</v>
      </c>
      <c r="J42" s="57">
        <v>7.4656569337071499</v>
      </c>
      <c r="K42" s="56">
        <v>7752.5895</v>
      </c>
      <c r="L42" s="57">
        <v>6.4552038463228403</v>
      </c>
      <c r="M42" s="57">
        <v>-0.67300356867856903</v>
      </c>
      <c r="N42" s="56">
        <v>847926.49439999997</v>
      </c>
      <c r="O42" s="56">
        <v>17135349.132599998</v>
      </c>
      <c r="P42" s="56">
        <v>66</v>
      </c>
      <c r="Q42" s="56">
        <v>79</v>
      </c>
      <c r="R42" s="57">
        <v>-16.455696202531598</v>
      </c>
      <c r="S42" s="56">
        <v>514.49106515151504</v>
      </c>
      <c r="T42" s="56">
        <v>320.09087848101302</v>
      </c>
      <c r="U42" s="58">
        <v>37.784949018162699</v>
      </c>
    </row>
    <row r="43" spans="1:21" ht="12" thickBot="1">
      <c r="A43" s="74"/>
      <c r="B43" s="71" t="s">
        <v>33</v>
      </c>
      <c r="C43" s="72"/>
      <c r="D43" s="56">
        <v>293004.76630000002</v>
      </c>
      <c r="E43" s="56">
        <v>783297.90370000002</v>
      </c>
      <c r="F43" s="57">
        <v>37.406555656022803</v>
      </c>
      <c r="G43" s="56">
        <v>383622.34649999999</v>
      </c>
      <c r="H43" s="57">
        <v>-23.621559334787101</v>
      </c>
      <c r="I43" s="56">
        <v>11670.364100000001</v>
      </c>
      <c r="J43" s="57">
        <v>3.9829946274836399</v>
      </c>
      <c r="K43" s="56">
        <v>26787.7837</v>
      </c>
      <c r="L43" s="57">
        <v>6.9828527833166802</v>
      </c>
      <c r="M43" s="57">
        <v>-0.56434006520666402</v>
      </c>
      <c r="N43" s="56">
        <v>7951412.4283999996</v>
      </c>
      <c r="O43" s="56">
        <v>112548668.235</v>
      </c>
      <c r="P43" s="56">
        <v>1478</v>
      </c>
      <c r="Q43" s="56">
        <v>1475</v>
      </c>
      <c r="R43" s="57">
        <v>0.20338983050847101</v>
      </c>
      <c r="S43" s="56">
        <v>198.24409086603501</v>
      </c>
      <c r="T43" s="56">
        <v>192.638699254237</v>
      </c>
      <c r="U43" s="58">
        <v>2.8275201481722001</v>
      </c>
    </row>
    <row r="44" spans="1:21" ht="12" thickBot="1">
      <c r="A44" s="74"/>
      <c r="B44" s="71" t="s">
        <v>38</v>
      </c>
      <c r="C44" s="72"/>
      <c r="D44" s="56">
        <v>66895.8</v>
      </c>
      <c r="E44" s="59"/>
      <c r="F44" s="59"/>
      <c r="G44" s="56">
        <v>81347.08</v>
      </c>
      <c r="H44" s="57">
        <v>-17.764964642861202</v>
      </c>
      <c r="I44" s="56">
        <v>-9956.0300000000007</v>
      </c>
      <c r="J44" s="57">
        <v>-14.8828924984827</v>
      </c>
      <c r="K44" s="56">
        <v>-3982.05</v>
      </c>
      <c r="L44" s="57">
        <v>-4.8951357565631097</v>
      </c>
      <c r="M44" s="57">
        <v>1.5002272698735599</v>
      </c>
      <c r="N44" s="56">
        <v>2620496.38</v>
      </c>
      <c r="O44" s="56">
        <v>43822844.899999999</v>
      </c>
      <c r="P44" s="56">
        <v>54</v>
      </c>
      <c r="Q44" s="56">
        <v>65</v>
      </c>
      <c r="R44" s="57">
        <v>-16.923076923076898</v>
      </c>
      <c r="S44" s="56">
        <v>1238.81111111111</v>
      </c>
      <c r="T44" s="56">
        <v>1233.14969230769</v>
      </c>
      <c r="U44" s="58">
        <v>0.45700419964275701</v>
      </c>
    </row>
    <row r="45" spans="1:21" ht="12" thickBot="1">
      <c r="A45" s="74"/>
      <c r="B45" s="71" t="s">
        <v>39</v>
      </c>
      <c r="C45" s="72"/>
      <c r="D45" s="56">
        <v>56693.16</v>
      </c>
      <c r="E45" s="59"/>
      <c r="F45" s="59"/>
      <c r="G45" s="56">
        <v>59464.92</v>
      </c>
      <c r="H45" s="57">
        <v>-4.6611682988894803</v>
      </c>
      <c r="I45" s="56">
        <v>8013.51</v>
      </c>
      <c r="J45" s="57">
        <v>14.134879763273</v>
      </c>
      <c r="K45" s="56">
        <v>8110.02</v>
      </c>
      <c r="L45" s="57">
        <v>13.638326596588399</v>
      </c>
      <c r="M45" s="57">
        <v>-1.1900093957845E-2</v>
      </c>
      <c r="N45" s="56">
        <v>1478669.06</v>
      </c>
      <c r="O45" s="56">
        <v>19128858.02</v>
      </c>
      <c r="P45" s="56">
        <v>58</v>
      </c>
      <c r="Q45" s="56">
        <v>34</v>
      </c>
      <c r="R45" s="57">
        <v>70.588235294117595</v>
      </c>
      <c r="S45" s="56">
        <v>977.46827586206905</v>
      </c>
      <c r="T45" s="56">
        <v>1057.7688235294099</v>
      </c>
      <c r="U45" s="58">
        <v>-8.2151564045925092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6">
        <v>1</v>
      </c>
      <c r="R46" s="59"/>
      <c r="S46" s="59"/>
      <c r="T46" s="56">
        <v>-3564.1026000000002</v>
      </c>
      <c r="U46" s="60"/>
    </row>
    <row r="47" spans="1:21" ht="12" thickBot="1">
      <c r="A47" s="75"/>
      <c r="B47" s="71" t="s">
        <v>34</v>
      </c>
      <c r="C47" s="72"/>
      <c r="D47" s="61">
        <v>16970.531599999998</v>
      </c>
      <c r="E47" s="62"/>
      <c r="F47" s="62"/>
      <c r="G47" s="61">
        <v>37133.419600000001</v>
      </c>
      <c r="H47" s="63">
        <v>-54.2984950408392</v>
      </c>
      <c r="I47" s="61">
        <v>1611.4496999999999</v>
      </c>
      <c r="J47" s="63">
        <v>9.4955758486669897</v>
      </c>
      <c r="K47" s="61">
        <v>1730.8580999999999</v>
      </c>
      <c r="L47" s="63">
        <v>4.6611869271528104</v>
      </c>
      <c r="M47" s="63">
        <v>-6.8987977697304997E-2</v>
      </c>
      <c r="N47" s="61">
        <v>277488.70299999998</v>
      </c>
      <c r="O47" s="61">
        <v>6077538.2248999998</v>
      </c>
      <c r="P47" s="61">
        <v>11</v>
      </c>
      <c r="Q47" s="61">
        <v>11</v>
      </c>
      <c r="R47" s="63">
        <v>0</v>
      </c>
      <c r="S47" s="61">
        <v>1542.7755999999999</v>
      </c>
      <c r="T47" s="61">
        <v>1198.0647181818199</v>
      </c>
      <c r="U47" s="64">
        <v>22.343552867843002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3" sqref="B33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74298</v>
      </c>
      <c r="D2" s="37">
        <v>641103.52434957295</v>
      </c>
      <c r="E2" s="37">
        <v>491325.93062393198</v>
      </c>
      <c r="F2" s="37">
        <v>149748.944152991</v>
      </c>
      <c r="G2" s="37">
        <v>491325.93062393198</v>
      </c>
      <c r="H2" s="37">
        <v>0.23359041204835901</v>
      </c>
    </row>
    <row r="3" spans="1:8">
      <c r="A3" s="37">
        <v>2</v>
      </c>
      <c r="B3" s="37">
        <v>13</v>
      </c>
      <c r="C3" s="37">
        <v>17634</v>
      </c>
      <c r="D3" s="37">
        <v>175880.069581196</v>
      </c>
      <c r="E3" s="37">
        <v>139434.75691196599</v>
      </c>
      <c r="F3" s="37">
        <v>36441.852669230801</v>
      </c>
      <c r="G3" s="37">
        <v>139434.75691196599</v>
      </c>
      <c r="H3" s="37">
        <v>0.20720124612367399</v>
      </c>
    </row>
    <row r="4" spans="1:8">
      <c r="A4" s="37">
        <v>3</v>
      </c>
      <c r="B4" s="37">
        <v>14</v>
      </c>
      <c r="C4" s="37">
        <v>118866</v>
      </c>
      <c r="D4" s="37">
        <v>156762.11120114999</v>
      </c>
      <c r="E4" s="37">
        <v>116861.709749416</v>
      </c>
      <c r="F4" s="37">
        <v>39879.777520109397</v>
      </c>
      <c r="G4" s="37">
        <v>116861.709749416</v>
      </c>
      <c r="H4" s="37">
        <v>0.25443026102932098</v>
      </c>
    </row>
    <row r="5" spans="1:8">
      <c r="A5" s="37">
        <v>4</v>
      </c>
      <c r="B5" s="37">
        <v>15</v>
      </c>
      <c r="C5" s="37">
        <v>3104</v>
      </c>
      <c r="D5" s="37">
        <v>44385.639844618403</v>
      </c>
      <c r="E5" s="37">
        <v>37152.893055865701</v>
      </c>
      <c r="F5" s="37">
        <v>7231.9775579835105</v>
      </c>
      <c r="G5" s="37">
        <v>37152.893055865701</v>
      </c>
      <c r="H5" s="37">
        <v>0.16293789883724399</v>
      </c>
    </row>
    <row r="6" spans="1:8">
      <c r="A6" s="37">
        <v>5</v>
      </c>
      <c r="B6" s="37">
        <v>16</v>
      </c>
      <c r="C6" s="37">
        <v>2573</v>
      </c>
      <c r="D6" s="37">
        <v>120071.94223162399</v>
      </c>
      <c r="E6" s="37">
        <v>107318.969576923</v>
      </c>
      <c r="F6" s="37">
        <v>12752.9726547009</v>
      </c>
      <c r="G6" s="37">
        <v>107318.969576923</v>
      </c>
      <c r="H6" s="37">
        <v>0.10621109659490501</v>
      </c>
    </row>
    <row r="7" spans="1:8">
      <c r="A7" s="37">
        <v>6</v>
      </c>
      <c r="B7" s="37">
        <v>17</v>
      </c>
      <c r="C7" s="37">
        <v>24822</v>
      </c>
      <c r="D7" s="37">
        <v>301426.84802820499</v>
      </c>
      <c r="E7" s="37">
        <v>237436.35645299099</v>
      </c>
      <c r="F7" s="37">
        <v>63989.893284615398</v>
      </c>
      <c r="G7" s="37">
        <v>237436.35645299099</v>
      </c>
      <c r="H7" s="37">
        <v>0.21229038061654901</v>
      </c>
    </row>
    <row r="8" spans="1:8">
      <c r="A8" s="37">
        <v>7</v>
      </c>
      <c r="B8" s="37">
        <v>18</v>
      </c>
      <c r="C8" s="37">
        <v>42554</v>
      </c>
      <c r="D8" s="37">
        <v>93095.240381196607</v>
      </c>
      <c r="E8" s="37">
        <v>78810.007445299096</v>
      </c>
      <c r="F8" s="37">
        <v>14285.2329358974</v>
      </c>
      <c r="G8" s="37">
        <v>78810.007445299096</v>
      </c>
      <c r="H8" s="37">
        <v>0.153447511144541</v>
      </c>
    </row>
    <row r="9" spans="1:8">
      <c r="A9" s="37">
        <v>8</v>
      </c>
      <c r="B9" s="37">
        <v>19</v>
      </c>
      <c r="C9" s="37">
        <v>19314</v>
      </c>
      <c r="D9" s="37">
        <v>92408.5575282051</v>
      </c>
      <c r="E9" s="37">
        <v>93627.075779487204</v>
      </c>
      <c r="F9" s="37">
        <v>-1219.1507299145301</v>
      </c>
      <c r="G9" s="37">
        <v>93627.075779487204</v>
      </c>
      <c r="H9" s="37">
        <v>-1.3193140407172999E-2</v>
      </c>
    </row>
    <row r="10" spans="1:8">
      <c r="A10" s="37">
        <v>9</v>
      </c>
      <c r="B10" s="37">
        <v>21</v>
      </c>
      <c r="C10" s="37">
        <v>281715</v>
      </c>
      <c r="D10" s="37">
        <v>1019914.01876654</v>
      </c>
      <c r="E10" s="37">
        <v>992601.31263333303</v>
      </c>
      <c r="F10" s="37">
        <v>20068.643732478598</v>
      </c>
      <c r="G10" s="37">
        <v>992601.31263333303</v>
      </c>
      <c r="H10" s="37">
        <v>1.9817556160646201E-2</v>
      </c>
    </row>
    <row r="11" spans="1:8">
      <c r="A11" s="37">
        <v>10</v>
      </c>
      <c r="B11" s="37">
        <v>22</v>
      </c>
      <c r="C11" s="37">
        <v>44619.006999999998</v>
      </c>
      <c r="D11" s="37">
        <v>612226.35696837597</v>
      </c>
      <c r="E11" s="37">
        <v>520330.53995299101</v>
      </c>
      <c r="F11" s="37">
        <v>91889.004365811998</v>
      </c>
      <c r="G11" s="37">
        <v>520330.53995299101</v>
      </c>
      <c r="H11" s="37">
        <v>0.15009158923218299</v>
      </c>
    </row>
    <row r="12" spans="1:8">
      <c r="A12" s="37">
        <v>11</v>
      </c>
      <c r="B12" s="37">
        <v>23</v>
      </c>
      <c r="C12" s="37">
        <v>224643.12400000001</v>
      </c>
      <c r="D12" s="37">
        <v>1712294.40127436</v>
      </c>
      <c r="E12" s="37">
        <v>1477673.0755658101</v>
      </c>
      <c r="F12" s="37">
        <v>234580.519640171</v>
      </c>
      <c r="G12" s="37">
        <v>1477673.0755658101</v>
      </c>
      <c r="H12" s="37">
        <v>0.137001037870182</v>
      </c>
    </row>
    <row r="13" spans="1:8">
      <c r="A13" s="37">
        <v>12</v>
      </c>
      <c r="B13" s="37">
        <v>24</v>
      </c>
      <c r="C13" s="37">
        <v>14272</v>
      </c>
      <c r="D13" s="37">
        <v>403449.65456153802</v>
      </c>
      <c r="E13" s="37">
        <v>365363.66708461498</v>
      </c>
      <c r="F13" s="37">
        <v>38084.611408547004</v>
      </c>
      <c r="G13" s="37">
        <v>365363.66708461498</v>
      </c>
      <c r="H13" s="37">
        <v>9.4397754157705405E-2</v>
      </c>
    </row>
    <row r="14" spans="1:8">
      <c r="A14" s="37">
        <v>13</v>
      </c>
      <c r="B14" s="37">
        <v>25</v>
      </c>
      <c r="C14" s="37">
        <v>86271</v>
      </c>
      <c r="D14" s="37">
        <v>1055646.05609294</v>
      </c>
      <c r="E14" s="37">
        <v>1015402.7439</v>
      </c>
      <c r="F14" s="37">
        <v>40229.3249</v>
      </c>
      <c r="G14" s="37">
        <v>1015402.7439</v>
      </c>
      <c r="H14" s="37">
        <v>3.8109229616083103E-2</v>
      </c>
    </row>
    <row r="15" spans="1:8">
      <c r="A15" s="37">
        <v>14</v>
      </c>
      <c r="B15" s="37">
        <v>26</v>
      </c>
      <c r="C15" s="37">
        <v>66762</v>
      </c>
      <c r="D15" s="37">
        <v>374471.29706882202</v>
      </c>
      <c r="E15" s="37">
        <v>327288.33011776698</v>
      </c>
      <c r="F15" s="37">
        <v>47182.869605922402</v>
      </c>
      <c r="G15" s="37">
        <v>327288.33011776698</v>
      </c>
      <c r="H15" s="37">
        <v>0.12599866061992801</v>
      </c>
    </row>
    <row r="16" spans="1:8">
      <c r="A16" s="37">
        <v>15</v>
      </c>
      <c r="B16" s="37">
        <v>27</v>
      </c>
      <c r="C16" s="37">
        <v>200849.68400000001</v>
      </c>
      <c r="D16" s="37">
        <v>1466586.1924314799</v>
      </c>
      <c r="E16" s="37">
        <v>1379445.7639421099</v>
      </c>
      <c r="F16" s="37">
        <v>87120.278122524804</v>
      </c>
      <c r="G16" s="37">
        <v>1379445.7639421099</v>
      </c>
      <c r="H16" s="37">
        <v>5.9404265218003002E-2</v>
      </c>
    </row>
    <row r="17" spans="1:8">
      <c r="A17" s="37">
        <v>16</v>
      </c>
      <c r="B17" s="37">
        <v>29</v>
      </c>
      <c r="C17" s="37">
        <v>206252</v>
      </c>
      <c r="D17" s="37">
        <v>2719114.41001197</v>
      </c>
      <c r="E17" s="37">
        <v>2574306.1207162398</v>
      </c>
      <c r="F17" s="37">
        <v>138386.57989401699</v>
      </c>
      <c r="G17" s="37">
        <v>2574306.1207162398</v>
      </c>
      <c r="H17" s="37">
        <v>5.1014469815502901E-2</v>
      </c>
    </row>
    <row r="18" spans="1:8">
      <c r="A18" s="37">
        <v>17</v>
      </c>
      <c r="B18" s="37">
        <v>31</v>
      </c>
      <c r="C18" s="37">
        <v>30588.059000000001</v>
      </c>
      <c r="D18" s="37">
        <v>287287.61090751103</v>
      </c>
      <c r="E18" s="37">
        <v>239822.92585806901</v>
      </c>
      <c r="F18" s="37">
        <v>47464.685049441701</v>
      </c>
      <c r="G18" s="37">
        <v>239822.92585806901</v>
      </c>
      <c r="H18" s="37">
        <v>0.16521660958335699</v>
      </c>
    </row>
    <row r="19" spans="1:8">
      <c r="A19" s="37">
        <v>18</v>
      </c>
      <c r="B19" s="37">
        <v>32</v>
      </c>
      <c r="C19" s="37">
        <v>18397.406999999999</v>
      </c>
      <c r="D19" s="37">
        <v>292482.24180663301</v>
      </c>
      <c r="E19" s="37">
        <v>266708.44443732698</v>
      </c>
      <c r="F19" s="37">
        <v>25770.235245412601</v>
      </c>
      <c r="G19" s="37">
        <v>266708.44443732698</v>
      </c>
      <c r="H19" s="37">
        <v>8.8109790680696201E-2</v>
      </c>
    </row>
    <row r="20" spans="1:8">
      <c r="A20" s="37">
        <v>19</v>
      </c>
      <c r="B20" s="37">
        <v>33</v>
      </c>
      <c r="C20" s="37">
        <v>45122.474999999999</v>
      </c>
      <c r="D20" s="37">
        <v>568713.06782567897</v>
      </c>
      <c r="E20" s="37">
        <v>441909.29375942098</v>
      </c>
      <c r="F20" s="37">
        <v>126803.774066258</v>
      </c>
      <c r="G20" s="37">
        <v>441909.29375942098</v>
      </c>
      <c r="H20" s="37">
        <v>0.222966169128235</v>
      </c>
    </row>
    <row r="21" spans="1:8">
      <c r="A21" s="37">
        <v>20</v>
      </c>
      <c r="B21" s="37">
        <v>34</v>
      </c>
      <c r="C21" s="37">
        <v>48190.296999999999</v>
      </c>
      <c r="D21" s="37">
        <v>267893.95912716899</v>
      </c>
      <c r="E21" s="37">
        <v>197650.475778208</v>
      </c>
      <c r="F21" s="37">
        <v>70239.398306226096</v>
      </c>
      <c r="G21" s="37">
        <v>197650.475778208</v>
      </c>
      <c r="H21" s="37">
        <v>0.26219504767129798</v>
      </c>
    </row>
    <row r="22" spans="1:8">
      <c r="A22" s="37">
        <v>21</v>
      </c>
      <c r="B22" s="37">
        <v>35</v>
      </c>
      <c r="C22" s="37">
        <v>30013.661</v>
      </c>
      <c r="D22" s="37">
        <v>958872.21903097304</v>
      </c>
      <c r="E22" s="37">
        <v>907716.43470442505</v>
      </c>
      <c r="F22" s="37">
        <v>51149.962326548703</v>
      </c>
      <c r="G22" s="37">
        <v>907716.43470442505</v>
      </c>
      <c r="H22" s="37">
        <v>5.3344201533111403E-2</v>
      </c>
    </row>
    <row r="23" spans="1:8">
      <c r="A23" s="37">
        <v>22</v>
      </c>
      <c r="B23" s="37">
        <v>36</v>
      </c>
      <c r="C23" s="37">
        <v>161993.63099999999</v>
      </c>
      <c r="D23" s="37">
        <v>737007.38183451304</v>
      </c>
      <c r="E23" s="37">
        <v>620484.37742489995</v>
      </c>
      <c r="F23" s="37">
        <v>116521.371809613</v>
      </c>
      <c r="G23" s="37">
        <v>620484.37742489995</v>
      </c>
      <c r="H23" s="37">
        <v>0.15810103507420001</v>
      </c>
    </row>
    <row r="24" spans="1:8">
      <c r="A24" s="37">
        <v>23</v>
      </c>
      <c r="B24" s="37">
        <v>37</v>
      </c>
      <c r="C24" s="37">
        <v>171661.399</v>
      </c>
      <c r="D24" s="37">
        <v>1296674.90203097</v>
      </c>
      <c r="E24" s="37">
        <v>1127050.67771564</v>
      </c>
      <c r="F24" s="37">
        <v>169616.13882860899</v>
      </c>
      <c r="G24" s="37">
        <v>1127050.67771564</v>
      </c>
      <c r="H24" s="37">
        <v>0.13080934644464301</v>
      </c>
    </row>
    <row r="25" spans="1:8">
      <c r="A25" s="37">
        <v>24</v>
      </c>
      <c r="B25" s="37">
        <v>38</v>
      </c>
      <c r="C25" s="37">
        <v>173677.18900000001</v>
      </c>
      <c r="D25" s="37">
        <v>804308.55541681405</v>
      </c>
      <c r="E25" s="37">
        <v>761505.96557699097</v>
      </c>
      <c r="F25" s="37">
        <v>42796.2763884956</v>
      </c>
      <c r="G25" s="37">
        <v>761505.96557699097</v>
      </c>
      <c r="H25" s="37">
        <v>5.3209196935611699E-2</v>
      </c>
    </row>
    <row r="26" spans="1:8">
      <c r="A26" s="37">
        <v>25</v>
      </c>
      <c r="B26" s="37">
        <v>39</v>
      </c>
      <c r="C26" s="37">
        <v>61935.339</v>
      </c>
      <c r="D26" s="37">
        <v>121818.954127819</v>
      </c>
      <c r="E26" s="37">
        <v>93891.141053806394</v>
      </c>
      <c r="F26" s="37">
        <v>27927.813074013</v>
      </c>
      <c r="G26" s="37">
        <v>93891.141053806394</v>
      </c>
      <c r="H26" s="37">
        <v>0.229256713571104</v>
      </c>
    </row>
    <row r="27" spans="1:8">
      <c r="A27" s="37">
        <v>26</v>
      </c>
      <c r="B27" s="37">
        <v>40</v>
      </c>
      <c r="C27" s="37">
        <v>1</v>
      </c>
      <c r="D27" s="37">
        <v>1.1111</v>
      </c>
      <c r="E27" s="37">
        <v>0.94020000000000004</v>
      </c>
      <c r="F27" s="37">
        <v>0.1709</v>
      </c>
      <c r="G27" s="37">
        <v>0.94020000000000004</v>
      </c>
      <c r="H27" s="37">
        <v>0.15381153811538101</v>
      </c>
    </row>
    <row r="28" spans="1:8">
      <c r="A28" s="37">
        <v>27</v>
      </c>
      <c r="B28" s="37">
        <v>42</v>
      </c>
      <c r="C28" s="37">
        <v>9199.4570000000003</v>
      </c>
      <c r="D28" s="37">
        <v>193189.7052</v>
      </c>
      <c r="E28" s="37">
        <v>165443.1544</v>
      </c>
      <c r="F28" s="37">
        <v>27745.878799999999</v>
      </c>
      <c r="G28" s="37">
        <v>165443.1544</v>
      </c>
      <c r="H28" s="37">
        <v>0.14362036157236699</v>
      </c>
    </row>
    <row r="29" spans="1:8">
      <c r="A29" s="37">
        <v>28</v>
      </c>
      <c r="B29" s="37">
        <v>75</v>
      </c>
      <c r="C29" s="37">
        <v>68</v>
      </c>
      <c r="D29" s="37">
        <v>33956.410256410301</v>
      </c>
      <c r="E29" s="37">
        <v>31421.341880341901</v>
      </c>
      <c r="F29" s="37">
        <v>2535.0683760683801</v>
      </c>
      <c r="G29" s="37">
        <v>31421.341880341901</v>
      </c>
      <c r="H29" s="37">
        <v>7.4656548113468807E-2</v>
      </c>
    </row>
    <row r="30" spans="1:8">
      <c r="A30" s="37">
        <v>29</v>
      </c>
      <c r="B30" s="37">
        <v>76</v>
      </c>
      <c r="C30" s="37">
        <v>1686</v>
      </c>
      <c r="D30" s="37">
        <v>293004.76152564102</v>
      </c>
      <c r="E30" s="37">
        <v>281334.401436752</v>
      </c>
      <c r="F30" s="37">
        <v>11670.3600888889</v>
      </c>
      <c r="G30" s="37">
        <v>281334.401436752</v>
      </c>
      <c r="H30" s="37">
        <v>3.9829933234267999E-2</v>
      </c>
    </row>
    <row r="31" spans="1:8">
      <c r="A31" s="30">
        <v>30</v>
      </c>
      <c r="B31" s="39">
        <v>99</v>
      </c>
      <c r="C31" s="40">
        <v>11</v>
      </c>
      <c r="D31" s="40">
        <v>16970.531729823801</v>
      </c>
      <c r="E31" s="40">
        <v>15359.0821723016</v>
      </c>
      <c r="F31" s="40">
        <v>1611.4495575221199</v>
      </c>
      <c r="G31" s="40">
        <v>15359.0821723016</v>
      </c>
      <c r="H31" s="40">
        <v>9.4955749364658101E-2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136</v>
      </c>
      <c r="D34" s="34">
        <v>282339.34000000003</v>
      </c>
      <c r="E34" s="34">
        <v>311436.48</v>
      </c>
      <c r="F34" s="30"/>
      <c r="G34" s="30"/>
      <c r="H34" s="30"/>
    </row>
    <row r="35" spans="1:8">
      <c r="A35" s="30"/>
      <c r="B35" s="33">
        <v>71</v>
      </c>
      <c r="C35" s="34">
        <v>66</v>
      </c>
      <c r="D35" s="34">
        <v>153570.12</v>
      </c>
      <c r="E35" s="34">
        <v>166620</v>
      </c>
      <c r="F35" s="30"/>
      <c r="G35" s="30"/>
      <c r="H35" s="30"/>
    </row>
    <row r="36" spans="1:8">
      <c r="A36" s="30"/>
      <c r="B36" s="33">
        <v>72</v>
      </c>
      <c r="C36" s="34">
        <v>79</v>
      </c>
      <c r="D36" s="34">
        <v>205823.12</v>
      </c>
      <c r="E36" s="34">
        <v>207263.82</v>
      </c>
      <c r="F36" s="30"/>
      <c r="G36" s="30"/>
      <c r="H36" s="30"/>
    </row>
    <row r="37" spans="1:8">
      <c r="A37" s="30"/>
      <c r="B37" s="33">
        <v>73</v>
      </c>
      <c r="C37" s="34">
        <v>88</v>
      </c>
      <c r="D37" s="34">
        <v>142012.95000000001</v>
      </c>
      <c r="E37" s="34">
        <v>165136.91</v>
      </c>
      <c r="F37" s="30"/>
      <c r="G37" s="30"/>
      <c r="H37" s="30"/>
    </row>
    <row r="38" spans="1:8">
      <c r="A38" s="30"/>
      <c r="B38" s="33">
        <v>77</v>
      </c>
      <c r="C38" s="34">
        <v>52</v>
      </c>
      <c r="D38" s="34">
        <v>66895.8</v>
      </c>
      <c r="E38" s="34">
        <v>76851.83</v>
      </c>
      <c r="F38" s="30"/>
      <c r="G38" s="30"/>
      <c r="H38" s="30"/>
    </row>
    <row r="39" spans="1:8">
      <c r="A39" s="30"/>
      <c r="B39" s="33">
        <v>78</v>
      </c>
      <c r="C39" s="34">
        <v>54</v>
      </c>
      <c r="D39" s="34">
        <v>56693.16</v>
      </c>
      <c r="E39" s="34">
        <v>48679.65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2016-08-24T00:10:38Z</dcterms:modified>
</cp:coreProperties>
</file>