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<sst xmlns="http://schemas.openxmlformats.org/spreadsheetml/2006/main" count="121" uniqueCount="80">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</sst>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26003799.291899998</v>
      </c>
      <c r="F3" s="25">
        <f>RA!I7</f>
        <v>653450.2193</v>
      </c>
      <c r="G3" s="16">
        <f>SUM(G4:G42)</f>
        <v>25350349.072599992</v>
      </c>
      <c r="H3" s="27">
        <f>RA!J7</f>
        <v>2.5129028722489202</v>
      </c>
      <c r="I3" s="20">
        <f>SUM(I4:I42)</f>
        <v>26003806.779710229</v>
      </c>
      <c r="J3" s="21">
        <f>SUM(J4:J42)</f>
        <v>25350348.828817196</v>
      </c>
      <c r="K3" s="22">
        <f>E3-I3</f>
        <v>-7.4878102317452431</v>
      </c>
      <c r="L3" s="22">
        <f>G3-J3</f>
        <v>0.24378279596567154</v>
      </c>
    </row>
    <row r="4" spans="1:13">
      <c r="A4" s="68">
        <f>RA!A8</f>
        <v>42608</v>
      </c>
      <c r="B4" s="12">
        <v>12</v>
      </c>
      <c r="C4" s="66" t="s">
        <v>6</v>
      </c>
      <c r="D4" s="66"/>
      <c r="E4" s="15">
        <f>VLOOKUP(C4,RA!B8:D35,3,0)</f>
        <v>734659.0013</v>
      </c>
      <c r="F4" s="25">
        <f>VLOOKUP(C4,RA!B8:I38,8,0)</f>
        <v>176061.45860000001</v>
      </c>
      <c r="G4" s="16">
        <f t="shared" ref="G4:G42" si="0">E4-F4</f>
        <v>558597.54269999999</v>
      </c>
      <c r="H4" s="27">
        <f>RA!J8</f>
        <v>23.965058386061301</v>
      </c>
      <c r="I4" s="20">
        <f>VLOOKUP(B4,RMS!B:D,3,FALSE)</f>
        <v>734659.84047863202</v>
      </c>
      <c r="J4" s="21">
        <f>VLOOKUP(B4,RMS!B:E,4,FALSE)</f>
        <v>558597.55622051295</v>
      </c>
      <c r="K4" s="22">
        <f t="shared" ref="K4:K42" si="1">E4-I4</f>
        <v>-0.83917863201349974</v>
      </c>
      <c r="L4" s="22">
        <f t="shared" ref="L4:L42" si="2">G4-J4</f>
        <v>-1.3520512962713838E-2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191179.79980000001</v>
      </c>
      <c r="F5" s="25">
        <f>VLOOKUP(C5,RA!B9:I39,8,0)</f>
        <v>40147.205399999999</v>
      </c>
      <c r="G5" s="16">
        <f t="shared" si="0"/>
        <v>151032.5944</v>
      </c>
      <c r="H5" s="27">
        <f>RA!J9</f>
        <v>20.9997109746947</v>
      </c>
      <c r="I5" s="20">
        <f>VLOOKUP(B5,RMS!B:D,3,FALSE)</f>
        <v>191180.046047863</v>
      </c>
      <c r="J5" s="21">
        <f>VLOOKUP(B5,RMS!B:E,4,FALSE)</f>
        <v>151032.64562393201</v>
      </c>
      <c r="K5" s="22">
        <f t="shared" si="1"/>
        <v>-0.24624786298954859</v>
      </c>
      <c r="L5" s="22">
        <f t="shared" si="2"/>
        <v>-5.122393200872466E-2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225340.24789999999</v>
      </c>
      <c r="F6" s="25">
        <f>VLOOKUP(C6,RA!B10:I40,8,0)</f>
        <v>43535.453000000001</v>
      </c>
      <c r="G6" s="16">
        <f t="shared" si="0"/>
        <v>181804.79489999998</v>
      </c>
      <c r="H6" s="27">
        <f>RA!J10</f>
        <v>19.319874459053501</v>
      </c>
      <c r="I6" s="20">
        <f>VLOOKUP(B6,RMS!B:D,3,FALSE)</f>
        <v>225342.684720694</v>
      </c>
      <c r="J6" s="21">
        <f>VLOOKUP(B6,RMS!B:E,4,FALSE)</f>
        <v>181804.79635362199</v>
      </c>
      <c r="K6" s="22">
        <f>E6-I6</f>
        <v>-2.4368206940125674</v>
      </c>
      <c r="L6" s="22">
        <f t="shared" si="2"/>
        <v>-1.4536220114678144E-3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48745.061999999998</v>
      </c>
      <c r="F7" s="25">
        <f>VLOOKUP(C7,RA!B11:I41,8,0)</f>
        <v>10039.7309</v>
      </c>
      <c r="G7" s="16">
        <f t="shared" si="0"/>
        <v>38705.331099999996</v>
      </c>
      <c r="H7" s="27">
        <f>RA!J11</f>
        <v>20.596406052371002</v>
      </c>
      <c r="I7" s="20">
        <f>VLOOKUP(B7,RMS!B:D,3,FALSE)</f>
        <v>48745.111519711099</v>
      </c>
      <c r="J7" s="21">
        <f>VLOOKUP(B7,RMS!B:E,4,FALSE)</f>
        <v>38705.330981068</v>
      </c>
      <c r="K7" s="22">
        <f t="shared" si="1"/>
        <v>-4.9519711101311259E-2</v>
      </c>
      <c r="L7" s="22">
        <f t="shared" si="2"/>
        <v>1.1893199553014711E-4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133762.72260000001</v>
      </c>
      <c r="F8" s="25">
        <f>VLOOKUP(C8,RA!B12:I42,8,0)</f>
        <v>16723.21</v>
      </c>
      <c r="G8" s="16">
        <f t="shared" si="0"/>
        <v>117039.51260000002</v>
      </c>
      <c r="H8" s="27">
        <f>RA!J12</f>
        <v>12.5021453473316</v>
      </c>
      <c r="I8" s="20">
        <f>VLOOKUP(B8,RMS!B:D,3,FALSE)</f>
        <v>133762.72831623899</v>
      </c>
      <c r="J8" s="21">
        <f>VLOOKUP(B8,RMS!B:E,4,FALSE)</f>
        <v>117039.511523932</v>
      </c>
      <c r="K8" s="22">
        <f t="shared" si="1"/>
        <v>-5.7162389857694507E-3</v>
      </c>
      <c r="L8" s="22">
        <f t="shared" si="2"/>
        <v>1.07606801611837E-3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294854.74619999999</v>
      </c>
      <c r="F9" s="25">
        <f>VLOOKUP(C9,RA!B13:I43,8,0)</f>
        <v>77827.152600000001</v>
      </c>
      <c r="G9" s="16">
        <f t="shared" si="0"/>
        <v>217027.59359999999</v>
      </c>
      <c r="H9" s="27">
        <f>RA!J13</f>
        <v>26.3950821897945</v>
      </c>
      <c r="I9" s="20">
        <f>VLOOKUP(B9,RMS!B:D,3,FALSE)</f>
        <v>294855.11923076899</v>
      </c>
      <c r="J9" s="21">
        <f>VLOOKUP(B9,RMS!B:E,4,FALSE)</f>
        <v>217027.59255897399</v>
      </c>
      <c r="K9" s="22">
        <f t="shared" si="1"/>
        <v>-0.3730307689984329</v>
      </c>
      <c r="L9" s="22">
        <f t="shared" si="2"/>
        <v>1.0410260001663119E-3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102421.27619999999</v>
      </c>
      <c r="F10" s="25">
        <f>VLOOKUP(C10,RA!B14:I43,8,0)</f>
        <v>17103.523300000001</v>
      </c>
      <c r="G10" s="16">
        <f t="shared" si="0"/>
        <v>85317.752899999992</v>
      </c>
      <c r="H10" s="27">
        <f>RA!J14</f>
        <v>16.699189791974099</v>
      </c>
      <c r="I10" s="20">
        <f>VLOOKUP(B10,RMS!B:D,3,FALSE)</f>
        <v>102421.281186325</v>
      </c>
      <c r="J10" s="21">
        <f>VLOOKUP(B10,RMS!B:E,4,FALSE)</f>
        <v>85317.751152991506</v>
      </c>
      <c r="K10" s="22">
        <f t="shared" si="1"/>
        <v>-4.9863250023918226E-3</v>
      </c>
      <c r="L10" s="22">
        <f t="shared" si="2"/>
        <v>1.7470084858359769E-3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91866.540500000003</v>
      </c>
      <c r="F11" s="25">
        <f>VLOOKUP(C11,RA!B15:I44,8,0)</f>
        <v>-2865.3912</v>
      </c>
      <c r="G11" s="16">
        <f t="shared" si="0"/>
        <v>94731.931700000001</v>
      </c>
      <c r="H11" s="27">
        <f>RA!J15</f>
        <v>-3.1190803358922601</v>
      </c>
      <c r="I11" s="20">
        <f>VLOOKUP(B11,RMS!B:D,3,FALSE)</f>
        <v>91866.591848717901</v>
      </c>
      <c r="J11" s="21">
        <f>VLOOKUP(B11,RMS!B:E,4,FALSE)</f>
        <v>94731.930414529896</v>
      </c>
      <c r="K11" s="22">
        <f t="shared" si="1"/>
        <v>-5.1348717897781171E-2</v>
      </c>
      <c r="L11" s="22">
        <f t="shared" si="2"/>
        <v>1.2854701053583995E-3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1212054.2475999999</v>
      </c>
      <c r="F12" s="25">
        <f>VLOOKUP(C12,RA!B16:I45,8,0)</f>
        <v>-45568.9951</v>
      </c>
      <c r="G12" s="16">
        <f t="shared" si="0"/>
        <v>1257623.2426999998</v>
      </c>
      <c r="H12" s="27">
        <f>RA!J16</f>
        <v>-3.7596498003477601</v>
      </c>
      <c r="I12" s="20">
        <f>VLOOKUP(B12,RMS!B:D,3,FALSE)</f>
        <v>1212053.4864310201</v>
      </c>
      <c r="J12" s="21">
        <f>VLOOKUP(B12,RMS!B:E,4,FALSE)</f>
        <v>1257623.24273333</v>
      </c>
      <c r="K12" s="22">
        <f t="shared" si="1"/>
        <v>0.76116897980682552</v>
      </c>
      <c r="L12" s="22">
        <f t="shared" si="2"/>
        <v>-3.3330172300338745E-5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688392.31610000005</v>
      </c>
      <c r="F13" s="25">
        <f>VLOOKUP(C13,RA!B17:I46,8,0)</f>
        <v>77487.178100000005</v>
      </c>
      <c r="G13" s="16">
        <f t="shared" si="0"/>
        <v>610905.13800000004</v>
      </c>
      <c r="H13" s="27">
        <f>RA!J17</f>
        <v>11.256252617547201</v>
      </c>
      <c r="I13" s="20">
        <f>VLOOKUP(B13,RMS!B:D,3,FALSE)</f>
        <v>688392.30132307694</v>
      </c>
      <c r="J13" s="21">
        <f>VLOOKUP(B13,RMS!B:E,4,FALSE)</f>
        <v>610905.14499743597</v>
      </c>
      <c r="K13" s="22">
        <f t="shared" si="1"/>
        <v>1.4776923111639917E-2</v>
      </c>
      <c r="L13" s="22">
        <f t="shared" si="2"/>
        <v>-6.9974359357729554E-3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1968502.5607</v>
      </c>
      <c r="F14" s="25">
        <f>VLOOKUP(C14,RA!B18:I47,8,0)</f>
        <v>240764.15289999999</v>
      </c>
      <c r="G14" s="16">
        <f t="shared" si="0"/>
        <v>1727738.4078000002</v>
      </c>
      <c r="H14" s="27">
        <f>RA!J18</f>
        <v>12.230827518679201</v>
      </c>
      <c r="I14" s="20">
        <f>VLOOKUP(B14,RMS!B:D,3,FALSE)</f>
        <v>1968502.72523419</v>
      </c>
      <c r="J14" s="21">
        <f>VLOOKUP(B14,RMS!B:E,4,FALSE)</f>
        <v>1727738.39414872</v>
      </c>
      <c r="K14" s="22">
        <f t="shared" si="1"/>
        <v>-0.16453418997116387</v>
      </c>
      <c r="L14" s="22">
        <f t="shared" si="2"/>
        <v>1.3651280198246241E-2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608196.51450000005</v>
      </c>
      <c r="F15" s="25">
        <f>VLOOKUP(C15,RA!B19:I48,8,0)</f>
        <v>4699.9134999999997</v>
      </c>
      <c r="G15" s="16">
        <f t="shared" si="0"/>
        <v>603496.60100000002</v>
      </c>
      <c r="H15" s="27">
        <f>RA!J19</f>
        <v>0.77276232072191497</v>
      </c>
      <c r="I15" s="20">
        <f>VLOOKUP(B15,RMS!B:D,3,FALSE)</f>
        <v>608196.46342393197</v>
      </c>
      <c r="J15" s="21">
        <f>VLOOKUP(B15,RMS!B:E,4,FALSE)</f>
        <v>603496.60032820504</v>
      </c>
      <c r="K15" s="22">
        <f t="shared" si="1"/>
        <v>5.1076068077236414E-2</v>
      </c>
      <c r="L15" s="22">
        <f t="shared" si="2"/>
        <v>6.7179498728364706E-4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1193566.2449</v>
      </c>
      <c r="F16" s="25">
        <f>VLOOKUP(C16,RA!B20:I49,8,0)</f>
        <v>63395.1872</v>
      </c>
      <c r="G16" s="16">
        <f t="shared" si="0"/>
        <v>1130171.0577</v>
      </c>
      <c r="H16" s="27">
        <f>RA!J20</f>
        <v>5.3114091882944798</v>
      </c>
      <c r="I16" s="20">
        <f>VLOOKUP(B16,RMS!B:D,3,FALSE)</f>
        <v>1193566.3771174001</v>
      </c>
      <c r="J16" s="21">
        <f>VLOOKUP(B16,RMS!B:E,4,FALSE)</f>
        <v>1130171.0577</v>
      </c>
      <c r="K16" s="22">
        <f t="shared" si="1"/>
        <v>-0.13221740000881255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382729.94530000002</v>
      </c>
      <c r="F17" s="25">
        <f>VLOOKUP(C17,RA!B21:I50,8,0)</f>
        <v>51793.938199999997</v>
      </c>
      <c r="G17" s="16">
        <f t="shared" si="0"/>
        <v>330936.00710000005</v>
      </c>
      <c r="H17" s="27">
        <f>RA!J21</f>
        <v>13.5327634631259</v>
      </c>
      <c r="I17" s="20">
        <f>VLOOKUP(B17,RMS!B:D,3,FALSE)</f>
        <v>382729.06418422202</v>
      </c>
      <c r="J17" s="21">
        <f>VLOOKUP(B17,RMS!B:E,4,FALSE)</f>
        <v>330936.00707000197</v>
      </c>
      <c r="K17" s="22">
        <f t="shared" si="1"/>
        <v>0.881115778000094</v>
      </c>
      <c r="L17" s="22">
        <f t="shared" si="2"/>
        <v>2.9998074751347303E-5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1474061.1139</v>
      </c>
      <c r="F18" s="25">
        <f>VLOOKUP(C18,RA!B22:I51,8,0)</f>
        <v>83652.720600000001</v>
      </c>
      <c r="G18" s="16">
        <f t="shared" si="0"/>
        <v>1390408.3933000001</v>
      </c>
      <c r="H18" s="27">
        <f>RA!J22</f>
        <v>5.6749832019295097</v>
      </c>
      <c r="I18" s="20">
        <f>VLOOKUP(B18,RMS!B:D,3,FALSE)</f>
        <v>1474062.78851251</v>
      </c>
      <c r="J18" s="21">
        <f>VLOOKUP(B18,RMS!B:E,4,FALSE)</f>
        <v>1390408.3933560699</v>
      </c>
      <c r="K18" s="22">
        <f t="shared" si="1"/>
        <v>-1.6746125100180507</v>
      </c>
      <c r="L18" s="22">
        <f t="shared" si="2"/>
        <v>-5.6069809943437576E-5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5951365.2293999996</v>
      </c>
      <c r="F19" s="25">
        <f>VLOOKUP(C19,RA!B23:I52,8,0)</f>
        <v>-621601.42579999997</v>
      </c>
      <c r="G19" s="16">
        <f t="shared" si="0"/>
        <v>6572966.6551999999</v>
      </c>
      <c r="H19" s="27">
        <f>RA!J23</f>
        <v>-10.4446862499593</v>
      </c>
      <c r="I19" s="20">
        <f>VLOOKUP(B19,RMS!B:D,3,FALSE)</f>
        <v>5951366.9731128197</v>
      </c>
      <c r="J19" s="21">
        <f>VLOOKUP(B19,RMS!B:E,4,FALSE)</f>
        <v>6572966.6759982901</v>
      </c>
      <c r="K19" s="22">
        <f t="shared" si="1"/>
        <v>-1.7437128201127052</v>
      </c>
      <c r="L19" s="22">
        <f t="shared" si="2"/>
        <v>-2.0798290148377419E-2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355491.766</v>
      </c>
      <c r="F20" s="25">
        <f>VLOOKUP(C20,RA!B24:I53,8,0)</f>
        <v>46554.986799999999</v>
      </c>
      <c r="G20" s="16">
        <f t="shared" si="0"/>
        <v>308936.77919999999</v>
      </c>
      <c r="H20" s="27">
        <f>RA!J24</f>
        <v>13.0959395554608</v>
      </c>
      <c r="I20" s="20">
        <f>VLOOKUP(B20,RMS!B:D,3,FALSE)</f>
        <v>355491.98369027302</v>
      </c>
      <c r="J20" s="21">
        <f>VLOOKUP(B20,RMS!B:E,4,FALSE)</f>
        <v>308936.78729795699</v>
      </c>
      <c r="K20" s="22">
        <f t="shared" si="1"/>
        <v>-0.21769027301343158</v>
      </c>
      <c r="L20" s="22">
        <f t="shared" si="2"/>
        <v>-8.0979570047929883E-3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336326.5528</v>
      </c>
      <c r="F21" s="25">
        <f>VLOOKUP(C21,RA!B25:I54,8,0)</f>
        <v>21178.011699999999</v>
      </c>
      <c r="G21" s="16">
        <f t="shared" si="0"/>
        <v>315148.54110000003</v>
      </c>
      <c r="H21" s="27">
        <f>RA!J25</f>
        <v>6.2968598594692899</v>
      </c>
      <c r="I21" s="20">
        <f>VLOOKUP(B21,RMS!B:D,3,FALSE)</f>
        <v>336326.520653944</v>
      </c>
      <c r="J21" s="21">
        <f>VLOOKUP(B21,RMS!B:E,4,FALSE)</f>
        <v>315148.53638489998</v>
      </c>
      <c r="K21" s="22">
        <f t="shared" si="1"/>
        <v>3.2146056008059531E-2</v>
      </c>
      <c r="L21" s="22">
        <f t="shared" si="2"/>
        <v>4.7151000471785665E-3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652660.22109999997</v>
      </c>
      <c r="F22" s="25">
        <f>VLOOKUP(C22,RA!B26:I55,8,0)</f>
        <v>129316.85709999999</v>
      </c>
      <c r="G22" s="16">
        <f t="shared" si="0"/>
        <v>523343.36399999994</v>
      </c>
      <c r="H22" s="27">
        <f>RA!J26</f>
        <v>19.813810144894099</v>
      </c>
      <c r="I22" s="20">
        <f>VLOOKUP(B22,RMS!B:D,3,FALSE)</f>
        <v>652660.18791607302</v>
      </c>
      <c r="J22" s="21">
        <f>VLOOKUP(B22,RMS!B:E,4,FALSE)</f>
        <v>523343.37401214498</v>
      </c>
      <c r="K22" s="22">
        <f t="shared" si="1"/>
        <v>3.318392694927752E-2</v>
      </c>
      <c r="L22" s="22">
        <f t="shared" si="2"/>
        <v>-1.0012145037762821E-2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316320.01500000001</v>
      </c>
      <c r="F23" s="25">
        <f>VLOOKUP(C23,RA!B27:I56,8,0)</f>
        <v>79642.6633</v>
      </c>
      <c r="G23" s="16">
        <f t="shared" si="0"/>
        <v>236677.3517</v>
      </c>
      <c r="H23" s="27">
        <f>RA!J27</f>
        <v>25.1778766828903</v>
      </c>
      <c r="I23" s="20">
        <f>VLOOKUP(B23,RMS!B:D,3,FALSE)</f>
        <v>316319.718320293</v>
      </c>
      <c r="J23" s="21">
        <f>VLOOKUP(B23,RMS!B:E,4,FALSE)</f>
        <v>236677.353389581</v>
      </c>
      <c r="K23" s="22">
        <f t="shared" si="1"/>
        <v>0.29667970701120794</v>
      </c>
      <c r="L23" s="22">
        <f t="shared" si="2"/>
        <v>-1.6895809967536479E-3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1078640.0985999999</v>
      </c>
      <c r="F24" s="25">
        <f>VLOOKUP(C24,RA!B28:I57,8,0)</f>
        <v>67191.558399999994</v>
      </c>
      <c r="G24" s="16">
        <f t="shared" si="0"/>
        <v>1011448.5401999999</v>
      </c>
      <c r="H24" s="27">
        <f>RA!J28</f>
        <v>6.22928430782519</v>
      </c>
      <c r="I24" s="20">
        <f>VLOOKUP(B24,RMS!B:D,3,FALSE)</f>
        <v>1078641.1187787601</v>
      </c>
      <c r="J24" s="21">
        <f>VLOOKUP(B24,RMS!B:E,4,FALSE)</f>
        <v>1011448.54483982</v>
      </c>
      <c r="K24" s="22">
        <f t="shared" si="1"/>
        <v>-1.0201787601690739</v>
      </c>
      <c r="L24" s="22">
        <f t="shared" si="2"/>
        <v>-4.6398200793191791E-3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752011.91859999998</v>
      </c>
      <c r="F25" s="25">
        <f>VLOOKUP(C25,RA!B29:I58,8,0)</f>
        <v>124689.675</v>
      </c>
      <c r="G25" s="16">
        <f t="shared" si="0"/>
        <v>627322.24359999993</v>
      </c>
      <c r="H25" s="27">
        <f>RA!J29</f>
        <v>16.5808110105663</v>
      </c>
      <c r="I25" s="20">
        <f>VLOOKUP(B25,RMS!B:D,3,FALSE)</f>
        <v>752012.19598672597</v>
      </c>
      <c r="J25" s="21">
        <f>VLOOKUP(B25,RMS!B:E,4,FALSE)</f>
        <v>627322.21090252395</v>
      </c>
      <c r="K25" s="22">
        <f t="shared" si="1"/>
        <v>-0.27738672599662095</v>
      </c>
      <c r="L25" s="22">
        <f t="shared" si="2"/>
        <v>3.2697475980967283E-2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1498688.9269999999</v>
      </c>
      <c r="F26" s="25">
        <f>VLOOKUP(C26,RA!B30:I59,8,0)</f>
        <v>146480.946</v>
      </c>
      <c r="G26" s="16">
        <f t="shared" si="0"/>
        <v>1352207.9809999999</v>
      </c>
      <c r="H26" s="27">
        <f>RA!J30</f>
        <v>9.7739392986120297</v>
      </c>
      <c r="I26" s="20">
        <f>VLOOKUP(B26,RMS!B:D,3,FALSE)</f>
        <v>1498688.9452088501</v>
      </c>
      <c r="J26" s="21">
        <f>VLOOKUP(B26,RMS!B:E,4,FALSE)</f>
        <v>1352207.96566083</v>
      </c>
      <c r="K26" s="22">
        <f t="shared" si="1"/>
        <v>-1.8208850175142288E-2</v>
      </c>
      <c r="L26" s="22">
        <f t="shared" si="2"/>
        <v>1.5339169884100556E-2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3384767.0279000001</v>
      </c>
      <c r="F27" s="25">
        <f>VLOOKUP(C27,RA!B31:I60,8,0)</f>
        <v>-170854.88870000001</v>
      </c>
      <c r="G27" s="16">
        <f t="shared" si="0"/>
        <v>3555621.9166000001</v>
      </c>
      <c r="H27" s="27">
        <f>RA!J31</f>
        <v>-5.0477591896776097</v>
      </c>
      <c r="I27" s="20">
        <f>VLOOKUP(B27,RMS!B:D,3,FALSE)</f>
        <v>3384767.38430796</v>
      </c>
      <c r="J27" s="21">
        <f>VLOOKUP(B27,RMS!B:E,4,FALSE)</f>
        <v>3555621.60792566</v>
      </c>
      <c r="K27" s="22">
        <f t="shared" si="1"/>
        <v>-0.3564079599454999</v>
      </c>
      <c r="L27" s="22">
        <f t="shared" si="2"/>
        <v>0.3086743401363492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140984.82999999999</v>
      </c>
      <c r="F28" s="25">
        <f>VLOOKUP(C28,RA!B32:I61,8,0)</f>
        <v>30218.899399999998</v>
      </c>
      <c r="G28" s="16">
        <f t="shared" si="0"/>
        <v>110765.93059999999</v>
      </c>
      <c r="H28" s="27">
        <f>RA!J32</f>
        <v>21.434149617373699</v>
      </c>
      <c r="I28" s="20">
        <f>VLOOKUP(B28,RMS!B:D,3,FALSE)</f>
        <v>140984.743842939</v>
      </c>
      <c r="J28" s="21">
        <f>VLOOKUP(B28,RMS!B:E,4,FALSE)</f>
        <v>110765.953910368</v>
      </c>
      <c r="K28" s="22">
        <f t="shared" si="1"/>
        <v>8.6157060984987766E-2</v>
      </c>
      <c r="L28" s="22">
        <f t="shared" si="2"/>
        <v>-2.3310368007514626E-2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236102.66680000001</v>
      </c>
      <c r="F30" s="25">
        <f>VLOOKUP(C30,RA!B34:I64,8,0)</f>
        <v>35663.128599999996</v>
      </c>
      <c r="G30" s="16">
        <f t="shared" si="0"/>
        <v>200439.53820000001</v>
      </c>
      <c r="H30" s="27">
        <f>RA!J34</f>
        <v>0</v>
      </c>
      <c r="I30" s="20">
        <f>VLOOKUP(B30,RMS!B:D,3,FALSE)</f>
        <v>236102.70600000001</v>
      </c>
      <c r="J30" s="21">
        <f>VLOOKUP(B30,RMS!B:E,4,FALSE)</f>
        <v>200439.53020000001</v>
      </c>
      <c r="K30" s="22">
        <f t="shared" si="1"/>
        <v>-3.9199999999254942E-2</v>
      </c>
      <c r="L30" s="22">
        <f t="shared" si="2"/>
        <v>8.0000000016298145E-3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15.104924092284801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133832.48000000001</v>
      </c>
      <c r="F32" s="25">
        <f>VLOOKUP(C32,RA!B34:I65,8,0)</f>
        <v>4057.8</v>
      </c>
      <c r="G32" s="16">
        <f t="shared" si="0"/>
        <v>129774.68000000001</v>
      </c>
      <c r="H32" s="27">
        <f>RA!J34</f>
        <v>0</v>
      </c>
      <c r="I32" s="20">
        <f>VLOOKUP(B32,RMS!B:D,3,FALSE)</f>
        <v>133832.48000000001</v>
      </c>
      <c r="J32" s="21">
        <f>VLOOKUP(B32,RMS!B:E,4,FALSE)</f>
        <v>129774.68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501352.33</v>
      </c>
      <c r="F33" s="25">
        <f>VLOOKUP(C33,RA!B34:I65,8,0)</f>
        <v>-60183.83</v>
      </c>
      <c r="G33" s="16">
        <f t="shared" si="0"/>
        <v>561536.16</v>
      </c>
      <c r="H33" s="27">
        <f>RA!J34</f>
        <v>0</v>
      </c>
      <c r="I33" s="20">
        <f>VLOOKUP(B33,RMS!B:D,3,FALSE)</f>
        <v>501352.33</v>
      </c>
      <c r="J33" s="21">
        <f>VLOOKUP(B33,RMS!B:E,4,FALSE)</f>
        <v>561536.16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254939.38</v>
      </c>
      <c r="F34" s="25">
        <f>VLOOKUP(C34,RA!B34:I66,8,0)</f>
        <v>0.04</v>
      </c>
      <c r="G34" s="16">
        <f t="shared" si="0"/>
        <v>254939.34</v>
      </c>
      <c r="H34" s="27">
        <f>RA!J35</f>
        <v>15.104924092284801</v>
      </c>
      <c r="I34" s="20">
        <f>VLOOKUP(B34,RMS!B:D,3,FALSE)</f>
        <v>254939.38</v>
      </c>
      <c r="J34" s="21">
        <f>VLOOKUP(B34,RMS!B:E,4,FALSE)</f>
        <v>254939.34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328454.07</v>
      </c>
      <c r="F35" s="25">
        <f>VLOOKUP(C35,RA!B34:I67,8,0)</f>
        <v>-47453.919999999998</v>
      </c>
      <c r="G35" s="16">
        <f t="shared" si="0"/>
        <v>375907.99</v>
      </c>
      <c r="H35" s="27">
        <f>RA!J34</f>
        <v>0</v>
      </c>
      <c r="I35" s="20">
        <f>VLOOKUP(B35,RMS!B:D,3,FALSE)</f>
        <v>328454.07</v>
      </c>
      <c r="J35" s="21">
        <f>VLOOKUP(B35,RMS!B:E,4,FALSE)</f>
        <v>375907.99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15.104924092284801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35499.145499999999</v>
      </c>
      <c r="F37" s="25">
        <f>VLOOKUP(C37,RA!B8:I68,8,0)</f>
        <v>2765.1024000000002</v>
      </c>
      <c r="G37" s="16">
        <f t="shared" si="0"/>
        <v>32734.043099999999</v>
      </c>
      <c r="H37" s="27">
        <f>RA!J35</f>
        <v>15.104924092284801</v>
      </c>
      <c r="I37" s="20">
        <f>VLOOKUP(B37,RMS!B:D,3,FALSE)</f>
        <v>35499.145299145297</v>
      </c>
      <c r="J37" s="21">
        <f>VLOOKUP(B37,RMS!B:E,4,FALSE)</f>
        <v>32734.042735042702</v>
      </c>
      <c r="K37" s="22">
        <f t="shared" si="1"/>
        <v>2.0085470168851316E-4</v>
      </c>
      <c r="L37" s="22">
        <f t="shared" si="2"/>
        <v>3.6495729727903381E-4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355331.33929999999</v>
      </c>
      <c r="F38" s="25">
        <f>VLOOKUP(C38,RA!B8:I69,8,0)</f>
        <v>16789.450400000002</v>
      </c>
      <c r="G38" s="16">
        <f t="shared" si="0"/>
        <v>338541.88890000002</v>
      </c>
      <c r="H38" s="27">
        <f>RA!J36</f>
        <v>0</v>
      </c>
      <c r="I38" s="20">
        <f>VLOOKUP(B38,RMS!B:D,3,FALSE)</f>
        <v>355331.33262564102</v>
      </c>
      <c r="J38" s="21">
        <f>VLOOKUP(B38,RMS!B:E,4,FALSE)</f>
        <v>338541.89276495698</v>
      </c>
      <c r="K38" s="22">
        <f t="shared" si="1"/>
        <v>6.6743589704856277E-3</v>
      </c>
      <c r="L38" s="22">
        <f t="shared" si="2"/>
        <v>-3.864956961479038E-3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173272.76</v>
      </c>
      <c r="F39" s="25">
        <f>VLOOKUP(C39,RA!B9:I70,8,0)</f>
        <v>-27378.67</v>
      </c>
      <c r="G39" s="16">
        <f t="shared" si="0"/>
        <v>200651.43</v>
      </c>
      <c r="H39" s="27">
        <f>RA!J37</f>
        <v>3.0319994070198799</v>
      </c>
      <c r="I39" s="20">
        <f>VLOOKUP(B39,RMS!B:D,3,FALSE)</f>
        <v>173272.76</v>
      </c>
      <c r="J39" s="21">
        <f>VLOOKUP(B39,RMS!B:E,4,FALSE)</f>
        <v>200651.43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155035.04999999999</v>
      </c>
      <c r="F40" s="25">
        <f>VLOOKUP(C40,RA!B10:I71,8,0)</f>
        <v>20919.560000000001</v>
      </c>
      <c r="G40" s="16">
        <f t="shared" si="0"/>
        <v>134115.49</v>
      </c>
      <c r="H40" s="27">
        <f>RA!J38</f>
        <v>-12.004298454142999</v>
      </c>
      <c r="I40" s="20">
        <f>VLOOKUP(B40,RMS!B:D,3,FALSE)</f>
        <v>155035.04999999999</v>
      </c>
      <c r="J40" s="21">
        <f>VLOOKUP(B40,RMS!B:E,4,FALSE)</f>
        <v>134115.49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1.5690004423999999E-5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12391.144399999999</v>
      </c>
      <c r="F42" s="25">
        <f>VLOOKUP(C42,RA!B8:I72,8,0)</f>
        <v>657.83669999999995</v>
      </c>
      <c r="G42" s="16">
        <f t="shared" si="0"/>
        <v>11733.307699999999</v>
      </c>
      <c r="H42" s="27">
        <f>RA!J39</f>
        <v>1.5690004423999999E-5</v>
      </c>
      <c r="I42" s="20">
        <f>VLOOKUP(B42,RMS!B:D,3,FALSE)</f>
        <v>12391.144391498399</v>
      </c>
      <c r="J42" s="21">
        <f>VLOOKUP(B42,RMS!B:E,4,FALSE)</f>
        <v>11733.307631797899</v>
      </c>
      <c r="K42" s="22">
        <f t="shared" si="1"/>
        <v>8.5015999502502382E-6</v>
      </c>
      <c r="L42" s="22">
        <f t="shared" si="2"/>
        <v>6.8202100010239519E-5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26003799.291900001</v>
      </c>
      <c r="E7" s="53">
        <v>21637301.1877</v>
      </c>
      <c r="F7" s="54">
        <v>120.180419296849</v>
      </c>
      <c r="G7" s="53">
        <v>16530043.173699999</v>
      </c>
      <c r="H7" s="54">
        <v>57.312349512027502</v>
      </c>
      <c r="I7" s="53">
        <v>653450.2193</v>
      </c>
      <c r="J7" s="54">
        <v>2.5129028722489202</v>
      </c>
      <c r="K7" s="53">
        <v>2198967.1074999999</v>
      </c>
      <c r="L7" s="54">
        <v>13.3028515678571</v>
      </c>
      <c r="M7" s="54">
        <v>-0.70283765633815898</v>
      </c>
      <c r="N7" s="53">
        <v>517834926.9738</v>
      </c>
      <c r="O7" s="53">
        <v>5183922555.0251999</v>
      </c>
      <c r="P7" s="53">
        <v>1144193</v>
      </c>
      <c r="Q7" s="53">
        <v>1038578</v>
      </c>
      <c r="R7" s="54">
        <v>10.169192877184001</v>
      </c>
      <c r="S7" s="53">
        <v>22.726759639239202</v>
      </c>
      <c r="T7" s="53">
        <v>17.8510417074115</v>
      </c>
      <c r="U7" s="55">
        <v>21.4536432347772</v>
      </c>
    </row>
    <row r="8" spans="1:23" ht="12" thickBot="1">
      <c r="A8" s="73">
        <v>42608</v>
      </c>
      <c r="B8" s="69" t="s">
        <v>6</v>
      </c>
      <c r="C8" s="70"/>
      <c r="D8" s="56">
        <v>734659.0013</v>
      </c>
      <c r="E8" s="56">
        <v>841183.88789999997</v>
      </c>
      <c r="F8" s="57">
        <v>87.336313957945904</v>
      </c>
      <c r="G8" s="56">
        <v>575354.8713</v>
      </c>
      <c r="H8" s="57">
        <v>27.687977967416199</v>
      </c>
      <c r="I8" s="56">
        <v>176061.45860000001</v>
      </c>
      <c r="J8" s="57">
        <v>23.965058386061301</v>
      </c>
      <c r="K8" s="56">
        <v>152510.63</v>
      </c>
      <c r="L8" s="57">
        <v>26.507228426763099</v>
      </c>
      <c r="M8" s="57">
        <v>0.15442089905470799</v>
      </c>
      <c r="N8" s="56">
        <v>17499364.860599998</v>
      </c>
      <c r="O8" s="56">
        <v>185066445.93309999</v>
      </c>
      <c r="P8" s="56">
        <v>30828</v>
      </c>
      <c r="Q8" s="56">
        <v>28442</v>
      </c>
      <c r="R8" s="57">
        <v>8.38900217987484</v>
      </c>
      <c r="S8" s="56">
        <v>23.830900522252499</v>
      </c>
      <c r="T8" s="56">
        <v>23.256647841220701</v>
      </c>
      <c r="U8" s="58">
        <v>2.4096977808100499</v>
      </c>
    </row>
    <row r="9" spans="1:23" ht="12" thickBot="1">
      <c r="A9" s="74"/>
      <c r="B9" s="69" t="s">
        <v>7</v>
      </c>
      <c r="C9" s="70"/>
      <c r="D9" s="56">
        <v>191179.79980000001</v>
      </c>
      <c r="E9" s="56">
        <v>203308.02530000001</v>
      </c>
      <c r="F9" s="57">
        <v>94.034556441092903</v>
      </c>
      <c r="G9" s="56">
        <v>146712.9902</v>
      </c>
      <c r="H9" s="57">
        <v>30.3087065019823</v>
      </c>
      <c r="I9" s="56">
        <v>40147.205399999999</v>
      </c>
      <c r="J9" s="57">
        <v>20.9997109746947</v>
      </c>
      <c r="K9" s="56">
        <v>33118.9084</v>
      </c>
      <c r="L9" s="57">
        <v>22.573944103280901</v>
      </c>
      <c r="M9" s="57">
        <v>0.212214029373021</v>
      </c>
      <c r="N9" s="56">
        <v>3399103.5625</v>
      </c>
      <c r="O9" s="56">
        <v>27222845.0242</v>
      </c>
      <c r="P9" s="56">
        <v>9610</v>
      </c>
      <c r="Q9" s="56">
        <v>8401</v>
      </c>
      <c r="R9" s="57">
        <v>14.3911439114391</v>
      </c>
      <c r="S9" s="56">
        <v>19.893839729448501</v>
      </c>
      <c r="T9" s="56">
        <v>24.252794929175099</v>
      </c>
      <c r="U9" s="58">
        <v>-21.911080309318699</v>
      </c>
    </row>
    <row r="10" spans="1:23" ht="12" thickBot="1">
      <c r="A10" s="74"/>
      <c r="B10" s="69" t="s">
        <v>8</v>
      </c>
      <c r="C10" s="70"/>
      <c r="D10" s="56">
        <v>225340.24789999999</v>
      </c>
      <c r="E10" s="56">
        <v>205876.37710000001</v>
      </c>
      <c r="F10" s="57">
        <v>109.45415451455401</v>
      </c>
      <c r="G10" s="56">
        <v>151586.386</v>
      </c>
      <c r="H10" s="57">
        <v>48.654673975801501</v>
      </c>
      <c r="I10" s="56">
        <v>43535.453000000001</v>
      </c>
      <c r="J10" s="57">
        <v>19.319874459053501</v>
      </c>
      <c r="K10" s="56">
        <v>41707.895400000001</v>
      </c>
      <c r="L10" s="57">
        <v>27.514275193551999</v>
      </c>
      <c r="M10" s="57">
        <v>4.3818024920048999E-2</v>
      </c>
      <c r="N10" s="56">
        <v>4089917.8289999999</v>
      </c>
      <c r="O10" s="56">
        <v>45147380.879500002</v>
      </c>
      <c r="P10" s="56">
        <v>114481</v>
      </c>
      <c r="Q10" s="56">
        <v>107467</v>
      </c>
      <c r="R10" s="57">
        <v>6.5266546939990899</v>
      </c>
      <c r="S10" s="56">
        <v>1.96836372760545</v>
      </c>
      <c r="T10" s="56">
        <v>1.4360842379521199</v>
      </c>
      <c r="U10" s="58">
        <v>27.0417241584138</v>
      </c>
    </row>
    <row r="11" spans="1:23" ht="12" thickBot="1">
      <c r="A11" s="74"/>
      <c r="B11" s="69" t="s">
        <v>9</v>
      </c>
      <c r="C11" s="70"/>
      <c r="D11" s="56">
        <v>48745.061999999998</v>
      </c>
      <c r="E11" s="56">
        <v>63531.292600000001</v>
      </c>
      <c r="F11" s="57">
        <v>76.726066801291594</v>
      </c>
      <c r="G11" s="56">
        <v>42047.432000000001</v>
      </c>
      <c r="H11" s="57">
        <v>15.928749227776899</v>
      </c>
      <c r="I11" s="56">
        <v>10039.7309</v>
      </c>
      <c r="J11" s="57">
        <v>20.596406052371002</v>
      </c>
      <c r="K11" s="56">
        <v>9680.4843000000001</v>
      </c>
      <c r="L11" s="57">
        <v>23.0227717592837</v>
      </c>
      <c r="M11" s="57">
        <v>3.7110395396229998E-2</v>
      </c>
      <c r="N11" s="56">
        <v>1263848.1051</v>
      </c>
      <c r="O11" s="56">
        <v>15380703.884199999</v>
      </c>
      <c r="P11" s="56">
        <v>2494</v>
      </c>
      <c r="Q11" s="56">
        <v>2342</v>
      </c>
      <c r="R11" s="57">
        <v>6.4901793339026597</v>
      </c>
      <c r="S11" s="56">
        <v>19.544932638332</v>
      </c>
      <c r="T11" s="56">
        <v>19.432644150298898</v>
      </c>
      <c r="U11" s="58">
        <v>0.57451458191716698</v>
      </c>
    </row>
    <row r="12" spans="1:23" ht="12" thickBot="1">
      <c r="A12" s="74"/>
      <c r="B12" s="69" t="s">
        <v>10</v>
      </c>
      <c r="C12" s="70"/>
      <c r="D12" s="56">
        <v>133762.72260000001</v>
      </c>
      <c r="E12" s="56">
        <v>155806.36919999999</v>
      </c>
      <c r="F12" s="57">
        <v>85.851896354953396</v>
      </c>
      <c r="G12" s="56">
        <v>101837.1828</v>
      </c>
      <c r="H12" s="57">
        <v>31.349590515184602</v>
      </c>
      <c r="I12" s="56">
        <v>16723.21</v>
      </c>
      <c r="J12" s="57">
        <v>12.5021453473316</v>
      </c>
      <c r="K12" s="56">
        <v>17705.379499999999</v>
      </c>
      <c r="L12" s="57">
        <v>17.385967495557999</v>
      </c>
      <c r="M12" s="57">
        <v>-5.5472942559632997E-2</v>
      </c>
      <c r="N12" s="56">
        <v>3959060.3139</v>
      </c>
      <c r="O12" s="56">
        <v>54613875.8081</v>
      </c>
      <c r="P12" s="56">
        <v>1696</v>
      </c>
      <c r="Q12" s="56">
        <v>1600</v>
      </c>
      <c r="R12" s="57">
        <v>6.0000000000000098</v>
      </c>
      <c r="S12" s="56">
        <v>78.869529834905705</v>
      </c>
      <c r="T12" s="56">
        <v>85.891337750000005</v>
      </c>
      <c r="U12" s="58">
        <v>-8.9030680540289797</v>
      </c>
    </row>
    <row r="13" spans="1:23" ht="12" thickBot="1">
      <c r="A13" s="74"/>
      <c r="B13" s="69" t="s">
        <v>11</v>
      </c>
      <c r="C13" s="70"/>
      <c r="D13" s="56">
        <v>294854.74619999999</v>
      </c>
      <c r="E13" s="56">
        <v>329906.87099999998</v>
      </c>
      <c r="F13" s="57">
        <v>89.375145569490101</v>
      </c>
      <c r="G13" s="56">
        <v>238920.56</v>
      </c>
      <c r="H13" s="57">
        <v>23.411206720761101</v>
      </c>
      <c r="I13" s="56">
        <v>77827.152600000001</v>
      </c>
      <c r="J13" s="57">
        <v>26.3950821897945</v>
      </c>
      <c r="K13" s="56">
        <v>59941.675499999998</v>
      </c>
      <c r="L13" s="57">
        <v>25.088538006105502</v>
      </c>
      <c r="M13" s="57">
        <v>0.298381334035282</v>
      </c>
      <c r="N13" s="56">
        <v>7826812.7490999997</v>
      </c>
      <c r="O13" s="56">
        <v>79276782.869599998</v>
      </c>
      <c r="P13" s="56">
        <v>13920</v>
      </c>
      <c r="Q13" s="56">
        <v>13625</v>
      </c>
      <c r="R13" s="57">
        <v>2.1651376146788901</v>
      </c>
      <c r="S13" s="56">
        <v>21.182093836206899</v>
      </c>
      <c r="T13" s="56">
        <v>21.088016110091701</v>
      </c>
      <c r="U13" s="58">
        <v>0.444137991468737</v>
      </c>
    </row>
    <row r="14" spans="1:23" ht="12" thickBot="1">
      <c r="A14" s="74"/>
      <c r="B14" s="69" t="s">
        <v>12</v>
      </c>
      <c r="C14" s="70"/>
      <c r="D14" s="56">
        <v>102421.27619999999</v>
      </c>
      <c r="E14" s="56">
        <v>151551.08799999999</v>
      </c>
      <c r="F14" s="57">
        <v>67.582013136058805</v>
      </c>
      <c r="G14" s="56">
        <v>110189.60830000001</v>
      </c>
      <c r="H14" s="57">
        <v>-7.0499679777879898</v>
      </c>
      <c r="I14" s="56">
        <v>17103.523300000001</v>
      </c>
      <c r="J14" s="57">
        <v>16.699189791974099</v>
      </c>
      <c r="K14" s="56">
        <v>16064.5797</v>
      </c>
      <c r="L14" s="57">
        <v>14.579033311619501</v>
      </c>
      <c r="M14" s="57">
        <v>6.4672940058306996E-2</v>
      </c>
      <c r="N14" s="56">
        <v>2762502.0088</v>
      </c>
      <c r="O14" s="56">
        <v>35237896.984200001</v>
      </c>
      <c r="P14" s="56">
        <v>2162</v>
      </c>
      <c r="Q14" s="56">
        <v>2034</v>
      </c>
      <c r="R14" s="57">
        <v>6.2930186823992198</v>
      </c>
      <c r="S14" s="56">
        <v>47.373393246993501</v>
      </c>
      <c r="T14" s="56">
        <v>44.526138298918397</v>
      </c>
      <c r="U14" s="58">
        <v>6.0102406708133103</v>
      </c>
    </row>
    <row r="15" spans="1:23" ht="12" thickBot="1">
      <c r="A15" s="74"/>
      <c r="B15" s="69" t="s">
        <v>13</v>
      </c>
      <c r="C15" s="70"/>
      <c r="D15" s="56">
        <v>91866.540500000003</v>
      </c>
      <c r="E15" s="56">
        <v>124847.0364</v>
      </c>
      <c r="F15" s="57">
        <v>73.5832769034796</v>
      </c>
      <c r="G15" s="56">
        <v>81064.539699999994</v>
      </c>
      <c r="H15" s="57">
        <v>13.3251861294415</v>
      </c>
      <c r="I15" s="56">
        <v>-2865.3912</v>
      </c>
      <c r="J15" s="57">
        <v>-3.1190803358922601</v>
      </c>
      <c r="K15" s="56">
        <v>14820.6559</v>
      </c>
      <c r="L15" s="57">
        <v>18.282538770771598</v>
      </c>
      <c r="M15" s="57">
        <v>-1.1933376781253</v>
      </c>
      <c r="N15" s="56">
        <v>2825650.9866999998</v>
      </c>
      <c r="O15" s="56">
        <v>30200517.283799998</v>
      </c>
      <c r="P15" s="56">
        <v>5467</v>
      </c>
      <c r="Q15" s="56">
        <v>5414</v>
      </c>
      <c r="R15" s="57">
        <v>0.97894347986700103</v>
      </c>
      <c r="S15" s="56">
        <v>16.803830345710601</v>
      </c>
      <c r="T15" s="56">
        <v>16.759464462504599</v>
      </c>
      <c r="U15" s="58">
        <v>0.26402244186747098</v>
      </c>
    </row>
    <row r="16" spans="1:23" ht="12" thickBot="1">
      <c r="A16" s="74"/>
      <c r="B16" s="69" t="s">
        <v>14</v>
      </c>
      <c r="C16" s="70"/>
      <c r="D16" s="56">
        <v>1212054.2475999999</v>
      </c>
      <c r="E16" s="56">
        <v>1160994.6163000001</v>
      </c>
      <c r="F16" s="57">
        <v>104.397921453135</v>
      </c>
      <c r="G16" s="56">
        <v>959880.81700000004</v>
      </c>
      <c r="H16" s="57">
        <v>26.271327245411499</v>
      </c>
      <c r="I16" s="56">
        <v>-45568.9951</v>
      </c>
      <c r="J16" s="57">
        <v>-3.7596498003477601</v>
      </c>
      <c r="K16" s="56">
        <v>75633.808900000004</v>
      </c>
      <c r="L16" s="57">
        <v>7.8794999921328799</v>
      </c>
      <c r="M16" s="57">
        <v>-1.60249504504328</v>
      </c>
      <c r="N16" s="56">
        <v>28704471.1153</v>
      </c>
      <c r="O16" s="56">
        <v>269087628.03839999</v>
      </c>
      <c r="P16" s="56">
        <v>62095</v>
      </c>
      <c r="Q16" s="56">
        <v>72256</v>
      </c>
      <c r="R16" s="57">
        <v>-14.0625</v>
      </c>
      <c r="S16" s="56">
        <v>19.519353371447</v>
      </c>
      <c r="T16" s="56">
        <v>16.044772481178001</v>
      </c>
      <c r="U16" s="58">
        <v>17.800696693936501</v>
      </c>
    </row>
    <row r="17" spans="1:21" ht="12" thickBot="1">
      <c r="A17" s="74"/>
      <c r="B17" s="69" t="s">
        <v>15</v>
      </c>
      <c r="C17" s="70"/>
      <c r="D17" s="56">
        <v>688392.31610000005</v>
      </c>
      <c r="E17" s="56">
        <v>890616.88040000002</v>
      </c>
      <c r="F17" s="57">
        <v>77.293877002513597</v>
      </c>
      <c r="G17" s="56">
        <v>879745.30870000005</v>
      </c>
      <c r="H17" s="57">
        <v>-21.750953452967298</v>
      </c>
      <c r="I17" s="56">
        <v>77487.178100000005</v>
      </c>
      <c r="J17" s="57">
        <v>11.256252617547201</v>
      </c>
      <c r="K17" s="56">
        <v>84171.2641</v>
      </c>
      <c r="L17" s="57">
        <v>9.5676854730126308</v>
      </c>
      <c r="M17" s="57">
        <v>-7.9410545528446994E-2</v>
      </c>
      <c r="N17" s="56">
        <v>22266747.483100001</v>
      </c>
      <c r="O17" s="56">
        <v>268123692.71919999</v>
      </c>
      <c r="P17" s="56">
        <v>18077</v>
      </c>
      <c r="Q17" s="56">
        <v>17388</v>
      </c>
      <c r="R17" s="57">
        <v>3.96250287554636</v>
      </c>
      <c r="S17" s="56">
        <v>38.081115013553102</v>
      </c>
      <c r="T17" s="56">
        <v>60.8059627444214</v>
      </c>
      <c r="U17" s="58">
        <v>-59.674848603515102</v>
      </c>
    </row>
    <row r="18" spans="1:21" ht="12" customHeight="1" thickBot="1">
      <c r="A18" s="74"/>
      <c r="B18" s="69" t="s">
        <v>16</v>
      </c>
      <c r="C18" s="70"/>
      <c r="D18" s="56">
        <v>1968502.5607</v>
      </c>
      <c r="E18" s="56">
        <v>2078878.1723</v>
      </c>
      <c r="F18" s="57">
        <v>94.690616647444799</v>
      </c>
      <c r="G18" s="56">
        <v>1744164.9731000001</v>
      </c>
      <c r="H18" s="57">
        <v>12.8621770910393</v>
      </c>
      <c r="I18" s="56">
        <v>240764.15289999999</v>
      </c>
      <c r="J18" s="57">
        <v>12.230827518679201</v>
      </c>
      <c r="K18" s="56">
        <v>280643.77990000002</v>
      </c>
      <c r="L18" s="57">
        <v>16.090437787040099</v>
      </c>
      <c r="M18" s="57">
        <v>-0.14210051979135299</v>
      </c>
      <c r="N18" s="56">
        <v>51986267.832999997</v>
      </c>
      <c r="O18" s="56">
        <v>538916165.15209997</v>
      </c>
      <c r="P18" s="56">
        <v>91958</v>
      </c>
      <c r="Q18" s="56">
        <v>80762</v>
      </c>
      <c r="R18" s="57">
        <v>13.8629553502885</v>
      </c>
      <c r="S18" s="56">
        <v>21.406539514778501</v>
      </c>
      <c r="T18" s="56">
        <v>20.4910214321092</v>
      </c>
      <c r="U18" s="58">
        <v>4.2768149519789596</v>
      </c>
    </row>
    <row r="19" spans="1:21" ht="12" customHeight="1" thickBot="1">
      <c r="A19" s="74"/>
      <c r="B19" s="69" t="s">
        <v>17</v>
      </c>
      <c r="C19" s="70"/>
      <c r="D19" s="56">
        <v>608196.51450000005</v>
      </c>
      <c r="E19" s="56">
        <v>552538.56980000006</v>
      </c>
      <c r="F19" s="57">
        <v>110.07313294348801</v>
      </c>
      <c r="G19" s="56">
        <v>559902.09680000006</v>
      </c>
      <c r="H19" s="57">
        <v>8.6255111341815507</v>
      </c>
      <c r="I19" s="56">
        <v>4699.9134999999997</v>
      </c>
      <c r="J19" s="57">
        <v>0.77276232072191497</v>
      </c>
      <c r="K19" s="56">
        <v>46480.641900000002</v>
      </c>
      <c r="L19" s="57">
        <v>8.3015659640587405</v>
      </c>
      <c r="M19" s="57">
        <v>-0.89888449668764203</v>
      </c>
      <c r="N19" s="56">
        <v>12882535.271299999</v>
      </c>
      <c r="O19" s="56">
        <v>154977053.20379999</v>
      </c>
      <c r="P19" s="56">
        <v>10571</v>
      </c>
      <c r="Q19" s="56">
        <v>8515</v>
      </c>
      <c r="R19" s="57">
        <v>24.145625366999401</v>
      </c>
      <c r="S19" s="56">
        <v>57.534435200075698</v>
      </c>
      <c r="T19" s="56">
        <v>44.923223123899</v>
      </c>
      <c r="U19" s="58">
        <v>21.9194157939002</v>
      </c>
    </row>
    <row r="20" spans="1:21" ht="12" thickBot="1">
      <c r="A20" s="74"/>
      <c r="B20" s="69" t="s">
        <v>18</v>
      </c>
      <c r="C20" s="70"/>
      <c r="D20" s="56">
        <v>1193566.2449</v>
      </c>
      <c r="E20" s="56">
        <v>1128309.6401</v>
      </c>
      <c r="F20" s="57">
        <v>105.783572388358</v>
      </c>
      <c r="G20" s="56">
        <v>855186.12399999995</v>
      </c>
      <c r="H20" s="57">
        <v>39.568008811611598</v>
      </c>
      <c r="I20" s="56">
        <v>63395.1872</v>
      </c>
      <c r="J20" s="57">
        <v>5.3114091882944798</v>
      </c>
      <c r="K20" s="56">
        <v>86040.272299999997</v>
      </c>
      <c r="L20" s="57">
        <v>10.0609995748715</v>
      </c>
      <c r="M20" s="57">
        <v>-0.26319169494306699</v>
      </c>
      <c r="N20" s="56">
        <v>31472933.520599999</v>
      </c>
      <c r="O20" s="56">
        <v>298658956.65939999</v>
      </c>
      <c r="P20" s="56">
        <v>45568</v>
      </c>
      <c r="Q20" s="56">
        <v>39658</v>
      </c>
      <c r="R20" s="57">
        <v>14.902415653840301</v>
      </c>
      <c r="S20" s="56">
        <v>26.193079461464201</v>
      </c>
      <c r="T20" s="56">
        <v>25.0245200110949</v>
      </c>
      <c r="U20" s="58">
        <v>4.46132900138194</v>
      </c>
    </row>
    <row r="21" spans="1:21" ht="12" customHeight="1" thickBot="1">
      <c r="A21" s="74"/>
      <c r="B21" s="69" t="s">
        <v>19</v>
      </c>
      <c r="C21" s="70"/>
      <c r="D21" s="56">
        <v>382729.94530000002</v>
      </c>
      <c r="E21" s="56">
        <v>440166.56180000002</v>
      </c>
      <c r="F21" s="57">
        <v>86.951163153983998</v>
      </c>
      <c r="G21" s="56">
        <v>319514.18440000003</v>
      </c>
      <c r="H21" s="57">
        <v>19.7849622916459</v>
      </c>
      <c r="I21" s="56">
        <v>51793.938199999997</v>
      </c>
      <c r="J21" s="57">
        <v>13.5327634631259</v>
      </c>
      <c r="K21" s="56">
        <v>51420.791400000002</v>
      </c>
      <c r="L21" s="57">
        <v>16.093429935375401</v>
      </c>
      <c r="M21" s="57">
        <v>7.2567300082430003E-3</v>
      </c>
      <c r="N21" s="56">
        <v>10430339.7926</v>
      </c>
      <c r="O21" s="56">
        <v>99210892.298999995</v>
      </c>
      <c r="P21" s="56">
        <v>33654</v>
      </c>
      <c r="Q21" s="56">
        <v>29521</v>
      </c>
      <c r="R21" s="57">
        <v>14.0002032451475</v>
      </c>
      <c r="S21" s="56">
        <v>11.372494957508801</v>
      </c>
      <c r="T21" s="56">
        <v>11.3803788760543</v>
      </c>
      <c r="U21" s="58">
        <v>-6.9324440899056997E-2</v>
      </c>
    </row>
    <row r="22" spans="1:21" ht="12" customHeight="1" thickBot="1">
      <c r="A22" s="74"/>
      <c r="B22" s="69" t="s">
        <v>20</v>
      </c>
      <c r="C22" s="70"/>
      <c r="D22" s="56">
        <v>1474061.1139</v>
      </c>
      <c r="E22" s="56">
        <v>1595336.6083</v>
      </c>
      <c r="F22" s="57">
        <v>92.398125024584502</v>
      </c>
      <c r="G22" s="56">
        <v>1321009.929</v>
      </c>
      <c r="H22" s="57">
        <v>11.5859223719733</v>
      </c>
      <c r="I22" s="56">
        <v>83652.720600000001</v>
      </c>
      <c r="J22" s="57">
        <v>5.6749832019295097</v>
      </c>
      <c r="K22" s="56">
        <v>155124.4711</v>
      </c>
      <c r="L22" s="57">
        <v>11.7428694285007</v>
      </c>
      <c r="M22" s="57">
        <v>-0.46073807693388502</v>
      </c>
      <c r="N22" s="56">
        <v>39783437.256800003</v>
      </c>
      <c r="O22" s="56">
        <v>351767369.39740002</v>
      </c>
      <c r="P22" s="56">
        <v>88706</v>
      </c>
      <c r="Q22" s="56">
        <v>87983</v>
      </c>
      <c r="R22" s="57">
        <v>0.82174965618357898</v>
      </c>
      <c r="S22" s="56">
        <v>16.61737778617</v>
      </c>
      <c r="T22" s="56">
        <v>16.425403563188301</v>
      </c>
      <c r="U22" s="58">
        <v>1.1552618316319101</v>
      </c>
    </row>
    <row r="23" spans="1:21" ht="12" thickBot="1">
      <c r="A23" s="74"/>
      <c r="B23" s="69" t="s">
        <v>21</v>
      </c>
      <c r="C23" s="70"/>
      <c r="D23" s="56">
        <v>5951365.2293999996</v>
      </c>
      <c r="E23" s="56">
        <v>4431630.0416000001</v>
      </c>
      <c r="F23" s="57">
        <v>134.29291645589001</v>
      </c>
      <c r="G23" s="56">
        <v>2483113.2755999998</v>
      </c>
      <c r="H23" s="57">
        <v>139.67352951153501</v>
      </c>
      <c r="I23" s="56">
        <v>-621601.42579999997</v>
      </c>
      <c r="J23" s="57">
        <v>-10.4446862499593</v>
      </c>
      <c r="K23" s="56">
        <v>386822.94900000002</v>
      </c>
      <c r="L23" s="57">
        <v>15.578143486286599</v>
      </c>
      <c r="M23" s="57">
        <v>-2.6069404036315298</v>
      </c>
      <c r="N23" s="56">
        <v>78915832.499300003</v>
      </c>
      <c r="O23" s="56">
        <v>759946141.19400001</v>
      </c>
      <c r="P23" s="56">
        <v>96633</v>
      </c>
      <c r="Q23" s="56">
        <v>82244</v>
      </c>
      <c r="R23" s="57">
        <v>17.495501191576299</v>
      </c>
      <c r="S23" s="56">
        <v>61.587296569494903</v>
      </c>
      <c r="T23" s="56">
        <v>34.528525442585497</v>
      </c>
      <c r="U23" s="58">
        <v>43.9356371104492</v>
      </c>
    </row>
    <row r="24" spans="1:21" ht="12" thickBot="1">
      <c r="A24" s="74"/>
      <c r="B24" s="69" t="s">
        <v>22</v>
      </c>
      <c r="C24" s="70"/>
      <c r="D24" s="56">
        <v>355491.766</v>
      </c>
      <c r="E24" s="56">
        <v>308520.73139999999</v>
      </c>
      <c r="F24" s="57">
        <v>115.22459589242401</v>
      </c>
      <c r="G24" s="56">
        <v>298663.24959999998</v>
      </c>
      <c r="H24" s="57">
        <v>19.027622741033799</v>
      </c>
      <c r="I24" s="56">
        <v>46554.986799999999</v>
      </c>
      <c r="J24" s="57">
        <v>13.0959395554608</v>
      </c>
      <c r="K24" s="56">
        <v>49245.7399</v>
      </c>
      <c r="L24" s="57">
        <v>16.488717632971198</v>
      </c>
      <c r="M24" s="57">
        <v>-5.4639306982978003E-2</v>
      </c>
      <c r="N24" s="56">
        <v>8369349.6716999998</v>
      </c>
      <c r="O24" s="56">
        <v>73193835.828799993</v>
      </c>
      <c r="P24" s="56">
        <v>32544</v>
      </c>
      <c r="Q24" s="56">
        <v>28731</v>
      </c>
      <c r="R24" s="57">
        <v>13.271379346350599</v>
      </c>
      <c r="S24" s="56">
        <v>10.9234195550639</v>
      </c>
      <c r="T24" s="56">
        <v>10.446083540426701</v>
      </c>
      <c r="U24" s="58">
        <v>4.3698405268697398</v>
      </c>
    </row>
    <row r="25" spans="1:21" ht="12" thickBot="1">
      <c r="A25" s="74"/>
      <c r="B25" s="69" t="s">
        <v>23</v>
      </c>
      <c r="C25" s="70"/>
      <c r="D25" s="56">
        <v>336326.5528</v>
      </c>
      <c r="E25" s="56">
        <v>339252.3836</v>
      </c>
      <c r="F25" s="57">
        <v>99.137565145761897</v>
      </c>
      <c r="G25" s="56">
        <v>272752.3762</v>
      </c>
      <c r="H25" s="57">
        <v>23.308385974750699</v>
      </c>
      <c r="I25" s="56">
        <v>21178.011699999999</v>
      </c>
      <c r="J25" s="57">
        <v>6.2968598594692899</v>
      </c>
      <c r="K25" s="56">
        <v>23473.118299999998</v>
      </c>
      <c r="L25" s="57">
        <v>8.6060178932366007</v>
      </c>
      <c r="M25" s="57">
        <v>-9.7775956763272998E-2</v>
      </c>
      <c r="N25" s="56">
        <v>8533446.3483000007</v>
      </c>
      <c r="O25" s="56">
        <v>86444315.022599995</v>
      </c>
      <c r="P25" s="56">
        <v>24290</v>
      </c>
      <c r="Q25" s="56">
        <v>21559</v>
      </c>
      <c r="R25" s="57">
        <v>12.667563430585799</v>
      </c>
      <c r="S25" s="56">
        <v>13.846296945244999</v>
      </c>
      <c r="T25" s="56">
        <v>13.8774638897908</v>
      </c>
      <c r="U25" s="58">
        <v>-0.22509227318393901</v>
      </c>
    </row>
    <row r="26" spans="1:21" ht="12" thickBot="1">
      <c r="A26" s="74"/>
      <c r="B26" s="69" t="s">
        <v>24</v>
      </c>
      <c r="C26" s="70"/>
      <c r="D26" s="56">
        <v>652660.22109999997</v>
      </c>
      <c r="E26" s="56">
        <v>668913.48459999997</v>
      </c>
      <c r="F26" s="57">
        <v>97.570199454161198</v>
      </c>
      <c r="G26" s="56">
        <v>477755.08639999997</v>
      </c>
      <c r="H26" s="57">
        <v>36.609790178886897</v>
      </c>
      <c r="I26" s="56">
        <v>129316.85709999999</v>
      </c>
      <c r="J26" s="57">
        <v>19.813810144894099</v>
      </c>
      <c r="K26" s="56">
        <v>98016.918600000005</v>
      </c>
      <c r="L26" s="57">
        <v>20.5161433944286</v>
      </c>
      <c r="M26" s="57">
        <v>0.319331998465824</v>
      </c>
      <c r="N26" s="56">
        <v>17155708.475699998</v>
      </c>
      <c r="O26" s="56">
        <v>170759218.5273</v>
      </c>
      <c r="P26" s="56">
        <v>45876</v>
      </c>
      <c r="Q26" s="56">
        <v>44031</v>
      </c>
      <c r="R26" s="57">
        <v>4.1902296109559201</v>
      </c>
      <c r="S26" s="56">
        <v>14.2266156835818</v>
      </c>
      <c r="T26" s="56">
        <v>13.846745772296799</v>
      </c>
      <c r="U26" s="58">
        <v>2.6701354681523002</v>
      </c>
    </row>
    <row r="27" spans="1:21" ht="12" thickBot="1">
      <c r="A27" s="74"/>
      <c r="B27" s="69" t="s">
        <v>25</v>
      </c>
      <c r="C27" s="70"/>
      <c r="D27" s="56">
        <v>316320.01500000001</v>
      </c>
      <c r="E27" s="56">
        <v>389718.98869999999</v>
      </c>
      <c r="F27" s="57">
        <v>81.166179778706805</v>
      </c>
      <c r="G27" s="56">
        <v>309869.43030000001</v>
      </c>
      <c r="H27" s="57">
        <v>2.0817105752428899</v>
      </c>
      <c r="I27" s="56">
        <v>79642.6633</v>
      </c>
      <c r="J27" s="57">
        <v>25.1778766828903</v>
      </c>
      <c r="K27" s="56">
        <v>84898.265599999999</v>
      </c>
      <c r="L27" s="57">
        <v>27.398077157145099</v>
      </c>
      <c r="M27" s="57">
        <v>-6.1904707509125002E-2</v>
      </c>
      <c r="N27" s="56">
        <v>7023341.1430000002</v>
      </c>
      <c r="O27" s="56">
        <v>58601805.985600002</v>
      </c>
      <c r="P27" s="56">
        <v>37427</v>
      </c>
      <c r="Q27" s="56">
        <v>30398</v>
      </c>
      <c r="R27" s="57">
        <v>23.1232317915652</v>
      </c>
      <c r="S27" s="56">
        <v>8.4516529510781009</v>
      </c>
      <c r="T27" s="56">
        <v>8.0215446147772909</v>
      </c>
      <c r="U27" s="58">
        <v>5.0890439869037296</v>
      </c>
    </row>
    <row r="28" spans="1:21" ht="12" thickBot="1">
      <c r="A28" s="74"/>
      <c r="B28" s="69" t="s">
        <v>26</v>
      </c>
      <c r="C28" s="70"/>
      <c r="D28" s="56">
        <v>1078640.0985999999</v>
      </c>
      <c r="E28" s="56">
        <v>1037465.3864</v>
      </c>
      <c r="F28" s="57">
        <v>103.96877936746201</v>
      </c>
      <c r="G28" s="56">
        <v>935030.08600000001</v>
      </c>
      <c r="H28" s="57">
        <v>15.3588654258554</v>
      </c>
      <c r="I28" s="56">
        <v>67191.558399999994</v>
      </c>
      <c r="J28" s="57">
        <v>6.22928430782519</v>
      </c>
      <c r="K28" s="56">
        <v>59692.626799999998</v>
      </c>
      <c r="L28" s="57">
        <v>6.3840327379583401</v>
      </c>
      <c r="M28" s="57">
        <v>0.125625759863528</v>
      </c>
      <c r="N28" s="56">
        <v>27686353.3281</v>
      </c>
      <c r="O28" s="56">
        <v>247351364.78729999</v>
      </c>
      <c r="P28" s="56">
        <v>47988</v>
      </c>
      <c r="Q28" s="56">
        <v>43819</v>
      </c>
      <c r="R28" s="57">
        <v>9.5141377028229694</v>
      </c>
      <c r="S28" s="56">
        <v>22.477288042843998</v>
      </c>
      <c r="T28" s="56">
        <v>29.181747687076399</v>
      </c>
      <c r="U28" s="58">
        <v>-29.827707112410302</v>
      </c>
    </row>
    <row r="29" spans="1:21" ht="12" thickBot="1">
      <c r="A29" s="74"/>
      <c r="B29" s="69" t="s">
        <v>27</v>
      </c>
      <c r="C29" s="70"/>
      <c r="D29" s="56">
        <v>752011.91859999998</v>
      </c>
      <c r="E29" s="56">
        <v>853748.03520000004</v>
      </c>
      <c r="F29" s="57">
        <v>88.083589957994207</v>
      </c>
      <c r="G29" s="56">
        <v>682077.11549999996</v>
      </c>
      <c r="H29" s="57">
        <v>10.2532105990294</v>
      </c>
      <c r="I29" s="56">
        <v>124689.675</v>
      </c>
      <c r="J29" s="57">
        <v>16.5808110105663</v>
      </c>
      <c r="K29" s="56">
        <v>118876.0162</v>
      </c>
      <c r="L29" s="57">
        <v>17.428530220202099</v>
      </c>
      <c r="M29" s="57">
        <v>4.8905229043165001E-2</v>
      </c>
      <c r="N29" s="56">
        <v>20269215.776900001</v>
      </c>
      <c r="O29" s="56">
        <v>180447967.859</v>
      </c>
      <c r="P29" s="56">
        <v>117269</v>
      </c>
      <c r="Q29" s="56">
        <v>112255</v>
      </c>
      <c r="R29" s="57">
        <v>4.4666161863614198</v>
      </c>
      <c r="S29" s="56">
        <v>6.41270854701584</v>
      </c>
      <c r="T29" s="56">
        <v>6.5290856558727901</v>
      </c>
      <c r="U29" s="58">
        <v>-1.8147886810029701</v>
      </c>
    </row>
    <row r="30" spans="1:21" ht="12" thickBot="1">
      <c r="A30" s="74"/>
      <c r="B30" s="69" t="s">
        <v>28</v>
      </c>
      <c r="C30" s="70"/>
      <c r="D30" s="56">
        <v>1498688.9269999999</v>
      </c>
      <c r="E30" s="56">
        <v>1365848.4254000001</v>
      </c>
      <c r="F30" s="57">
        <v>109.725859702265</v>
      </c>
      <c r="G30" s="56">
        <v>1068945.1431</v>
      </c>
      <c r="H30" s="57">
        <v>40.202604097504903</v>
      </c>
      <c r="I30" s="56">
        <v>146480.946</v>
      </c>
      <c r="J30" s="57">
        <v>9.7739392986120297</v>
      </c>
      <c r="K30" s="56">
        <v>159080.5551</v>
      </c>
      <c r="L30" s="57">
        <v>14.882012994479499</v>
      </c>
      <c r="M30" s="57">
        <v>-7.9202697602355002E-2</v>
      </c>
      <c r="N30" s="56">
        <v>34361601.440399997</v>
      </c>
      <c r="O30" s="56">
        <v>287583601.85869998</v>
      </c>
      <c r="P30" s="56">
        <v>101105</v>
      </c>
      <c r="Q30" s="56">
        <v>102971</v>
      </c>
      <c r="R30" s="57">
        <v>-1.81216070544133</v>
      </c>
      <c r="S30" s="56">
        <v>14.823094080411501</v>
      </c>
      <c r="T30" s="56">
        <v>14.2700810684562</v>
      </c>
      <c r="U30" s="58">
        <v>3.7307528978453202</v>
      </c>
    </row>
    <row r="31" spans="1:21" ht="12" thickBot="1">
      <c r="A31" s="74"/>
      <c r="B31" s="69" t="s">
        <v>29</v>
      </c>
      <c r="C31" s="70"/>
      <c r="D31" s="56">
        <v>3384767.0279000001</v>
      </c>
      <c r="E31" s="56">
        <v>1120229.9861999999</v>
      </c>
      <c r="F31" s="57">
        <v>302.14929698335197</v>
      </c>
      <c r="G31" s="56">
        <v>826051.43039999995</v>
      </c>
      <c r="H31" s="57">
        <v>309.75257754362701</v>
      </c>
      <c r="I31" s="56">
        <v>-170854.88870000001</v>
      </c>
      <c r="J31" s="57">
        <v>-5.0477591896776097</v>
      </c>
      <c r="K31" s="56">
        <v>40523.093699999998</v>
      </c>
      <c r="L31" s="57">
        <v>4.9056381005692904</v>
      </c>
      <c r="M31" s="57">
        <v>-5.2162350674622902</v>
      </c>
      <c r="N31" s="56">
        <v>28287261.039500002</v>
      </c>
      <c r="O31" s="56">
        <v>299398893.33819997</v>
      </c>
      <c r="P31" s="56">
        <v>63322</v>
      </c>
      <c r="Q31" s="56">
        <v>29625</v>
      </c>
      <c r="R31" s="57">
        <v>113.745147679325</v>
      </c>
      <c r="S31" s="56">
        <v>53.4532552335681</v>
      </c>
      <c r="T31" s="56">
        <v>23.3176786565401</v>
      </c>
      <c r="U31" s="58">
        <v>56.377439400740499</v>
      </c>
    </row>
    <row r="32" spans="1:21" ht="12" thickBot="1">
      <c r="A32" s="74"/>
      <c r="B32" s="69" t="s">
        <v>30</v>
      </c>
      <c r="C32" s="70"/>
      <c r="D32" s="56">
        <v>140984.82999999999</v>
      </c>
      <c r="E32" s="56">
        <v>126519.7604</v>
      </c>
      <c r="F32" s="57">
        <v>111.43305168636699</v>
      </c>
      <c r="G32" s="56">
        <v>118646.08070000001</v>
      </c>
      <c r="H32" s="57">
        <v>18.828054975102098</v>
      </c>
      <c r="I32" s="56">
        <v>30218.899399999998</v>
      </c>
      <c r="J32" s="57">
        <v>21.434149617373699</v>
      </c>
      <c r="K32" s="56">
        <v>30232.0524</v>
      </c>
      <c r="L32" s="57">
        <v>25.480869002696</v>
      </c>
      <c r="M32" s="57">
        <v>-4.3506804718300001E-4</v>
      </c>
      <c r="N32" s="56">
        <v>3282076.5819999999</v>
      </c>
      <c r="O32" s="56">
        <v>29744048.7784</v>
      </c>
      <c r="P32" s="56">
        <v>27738</v>
      </c>
      <c r="Q32" s="56">
        <v>22187</v>
      </c>
      <c r="R32" s="57">
        <v>25.019155361247599</v>
      </c>
      <c r="S32" s="56">
        <v>5.0827323527291099</v>
      </c>
      <c r="T32" s="56">
        <v>5.2141208951187599</v>
      </c>
      <c r="U32" s="58">
        <v>-2.58499825038214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31.1769</v>
      </c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236102.66680000001</v>
      </c>
      <c r="E35" s="56">
        <v>212899.62409999999</v>
      </c>
      <c r="F35" s="57">
        <v>110.89858321642799</v>
      </c>
      <c r="G35" s="56">
        <v>182225.44209999999</v>
      </c>
      <c r="H35" s="57">
        <v>29.566247215047898</v>
      </c>
      <c r="I35" s="56">
        <v>35663.128599999996</v>
      </c>
      <c r="J35" s="57">
        <v>15.104924092284801</v>
      </c>
      <c r="K35" s="56">
        <v>23459.879799999999</v>
      </c>
      <c r="L35" s="57">
        <v>12.874096794412401</v>
      </c>
      <c r="M35" s="57">
        <v>0.52017524829773398</v>
      </c>
      <c r="N35" s="56">
        <v>5417607.6202999996</v>
      </c>
      <c r="O35" s="56">
        <v>47835847.7478</v>
      </c>
      <c r="P35" s="56">
        <v>16245</v>
      </c>
      <c r="Q35" s="56">
        <v>13409</v>
      </c>
      <c r="R35" s="57">
        <v>21.149973898128099</v>
      </c>
      <c r="S35" s="56">
        <v>14.5338668390274</v>
      </c>
      <c r="T35" s="56">
        <v>14.3676213737042</v>
      </c>
      <c r="U35" s="58">
        <v>1.14384882677438</v>
      </c>
    </row>
    <row r="36" spans="1:21" ht="12" customHeight="1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69" t="s">
        <v>64</v>
      </c>
      <c r="C37" s="70"/>
      <c r="D37" s="56">
        <v>133832.48000000001</v>
      </c>
      <c r="E37" s="59"/>
      <c r="F37" s="59"/>
      <c r="G37" s="56">
        <v>75482.990000000005</v>
      </c>
      <c r="H37" s="57">
        <v>77.301508591538294</v>
      </c>
      <c r="I37" s="56">
        <v>4057.8</v>
      </c>
      <c r="J37" s="57">
        <v>3.0319994070198799</v>
      </c>
      <c r="K37" s="56">
        <v>3102.82</v>
      </c>
      <c r="L37" s="57">
        <v>4.1106214790908497</v>
      </c>
      <c r="M37" s="57">
        <v>0.30777808574135801</v>
      </c>
      <c r="N37" s="56">
        <v>4393472.75</v>
      </c>
      <c r="O37" s="56">
        <v>39264407.119999997</v>
      </c>
      <c r="P37" s="56">
        <v>101</v>
      </c>
      <c r="Q37" s="56">
        <v>77</v>
      </c>
      <c r="R37" s="57">
        <v>31.168831168831201</v>
      </c>
      <c r="S37" s="56">
        <v>1325.07405940594</v>
      </c>
      <c r="T37" s="56">
        <v>1469.77519480519</v>
      </c>
      <c r="U37" s="58">
        <v>-10.920230033340699</v>
      </c>
    </row>
    <row r="38" spans="1:21" ht="12" thickBot="1">
      <c r="A38" s="74"/>
      <c r="B38" s="69" t="s">
        <v>35</v>
      </c>
      <c r="C38" s="70"/>
      <c r="D38" s="56">
        <v>501352.33</v>
      </c>
      <c r="E38" s="59"/>
      <c r="F38" s="59"/>
      <c r="G38" s="56">
        <v>123929.15</v>
      </c>
      <c r="H38" s="57">
        <v>304.54754188179299</v>
      </c>
      <c r="I38" s="56">
        <v>-60183.83</v>
      </c>
      <c r="J38" s="57">
        <v>-12.004298454142999</v>
      </c>
      <c r="K38" s="56">
        <v>-14865.8</v>
      </c>
      <c r="L38" s="57">
        <v>-11.995402211666899</v>
      </c>
      <c r="M38" s="57">
        <v>3.04847569589259</v>
      </c>
      <c r="N38" s="56">
        <v>5935804.1399999997</v>
      </c>
      <c r="O38" s="56">
        <v>93562535.010000005</v>
      </c>
      <c r="P38" s="56">
        <v>207</v>
      </c>
      <c r="Q38" s="56">
        <v>71</v>
      </c>
      <c r="R38" s="57">
        <v>191.54929577464799</v>
      </c>
      <c r="S38" s="56">
        <v>2421.9919323671502</v>
      </c>
      <c r="T38" s="56">
        <v>1974.10676056338</v>
      </c>
      <c r="U38" s="58">
        <v>18.492430375935498</v>
      </c>
    </row>
    <row r="39" spans="1:21" ht="12" thickBot="1">
      <c r="A39" s="74"/>
      <c r="B39" s="69" t="s">
        <v>36</v>
      </c>
      <c r="C39" s="70"/>
      <c r="D39" s="56">
        <v>254939.38</v>
      </c>
      <c r="E39" s="59"/>
      <c r="F39" s="59"/>
      <c r="G39" s="56">
        <v>30555.55</v>
      </c>
      <c r="H39" s="57">
        <v>734.34721351767496</v>
      </c>
      <c r="I39" s="56">
        <v>0.04</v>
      </c>
      <c r="J39" s="57">
        <v>1.5690004423999999E-5</v>
      </c>
      <c r="K39" s="56">
        <v>-1039.32</v>
      </c>
      <c r="L39" s="57">
        <v>-3.4014115275293699</v>
      </c>
      <c r="M39" s="57">
        <v>-1.00003848670284</v>
      </c>
      <c r="N39" s="56">
        <v>6545398.46</v>
      </c>
      <c r="O39" s="56">
        <v>89840420.75</v>
      </c>
      <c r="P39" s="56">
        <v>89</v>
      </c>
      <c r="Q39" s="56">
        <v>94</v>
      </c>
      <c r="R39" s="57">
        <v>-5.3191489361702198</v>
      </c>
      <c r="S39" s="56">
        <v>2864.4874157303402</v>
      </c>
      <c r="T39" s="56">
        <v>2506.63808510638</v>
      </c>
      <c r="U39" s="58">
        <v>12.492613116707201</v>
      </c>
    </row>
    <row r="40" spans="1:21" ht="12" thickBot="1">
      <c r="A40" s="74"/>
      <c r="B40" s="69" t="s">
        <v>37</v>
      </c>
      <c r="C40" s="70"/>
      <c r="D40" s="56">
        <v>328454.07</v>
      </c>
      <c r="E40" s="59"/>
      <c r="F40" s="59"/>
      <c r="G40" s="56">
        <v>92039.03</v>
      </c>
      <c r="H40" s="57">
        <v>256.86389784855402</v>
      </c>
      <c r="I40" s="56">
        <v>-47453.919999999998</v>
      </c>
      <c r="J40" s="57">
        <v>-14.4476577805841</v>
      </c>
      <c r="K40" s="56">
        <v>-16014.07</v>
      </c>
      <c r="L40" s="57">
        <v>-17.3992163976522</v>
      </c>
      <c r="M40" s="57">
        <v>1.9632641795621</v>
      </c>
      <c r="N40" s="56">
        <v>5668678</v>
      </c>
      <c r="O40" s="56">
        <v>66251690.039999999</v>
      </c>
      <c r="P40" s="56">
        <v>179</v>
      </c>
      <c r="Q40" s="56">
        <v>75</v>
      </c>
      <c r="R40" s="57">
        <v>138.666666666667</v>
      </c>
      <c r="S40" s="56">
        <v>1834.9389385474899</v>
      </c>
      <c r="T40" s="56">
        <v>1830.2919999999999</v>
      </c>
      <c r="U40" s="58">
        <v>0.25324758496675498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1.7</v>
      </c>
      <c r="H41" s="59"/>
      <c r="I41" s="59"/>
      <c r="J41" s="59"/>
      <c r="K41" s="56">
        <v>1.52</v>
      </c>
      <c r="L41" s="57">
        <v>89.411764705882405</v>
      </c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69" t="s">
        <v>32</v>
      </c>
      <c r="C42" s="70"/>
      <c r="D42" s="56">
        <v>35499.145499999999</v>
      </c>
      <c r="E42" s="59"/>
      <c r="F42" s="59"/>
      <c r="G42" s="56">
        <v>133092.3077</v>
      </c>
      <c r="H42" s="57">
        <v>-73.327425068007898</v>
      </c>
      <c r="I42" s="56">
        <v>2765.1024000000002</v>
      </c>
      <c r="J42" s="57">
        <v>7.7892083346062497</v>
      </c>
      <c r="K42" s="56">
        <v>9066.0251000000007</v>
      </c>
      <c r="L42" s="57">
        <v>6.8118325218580598</v>
      </c>
      <c r="M42" s="57">
        <v>-0.69500388874943697</v>
      </c>
      <c r="N42" s="56">
        <v>949627.77579999994</v>
      </c>
      <c r="O42" s="56">
        <v>17237050.414000001</v>
      </c>
      <c r="P42" s="56">
        <v>72</v>
      </c>
      <c r="Q42" s="56">
        <v>75</v>
      </c>
      <c r="R42" s="57">
        <v>-4</v>
      </c>
      <c r="S42" s="56">
        <v>493.04368749999998</v>
      </c>
      <c r="T42" s="56">
        <v>471.43588666666699</v>
      </c>
      <c r="U42" s="58">
        <v>4.3825327006814696</v>
      </c>
    </row>
    <row r="43" spans="1:21" ht="12" thickBot="1">
      <c r="A43" s="74"/>
      <c r="B43" s="69" t="s">
        <v>33</v>
      </c>
      <c r="C43" s="70"/>
      <c r="D43" s="56">
        <v>355331.33929999999</v>
      </c>
      <c r="E43" s="56">
        <v>859702.34360000002</v>
      </c>
      <c r="F43" s="57">
        <v>41.331903064501503</v>
      </c>
      <c r="G43" s="56">
        <v>246288.5576</v>
      </c>
      <c r="H43" s="57">
        <v>44.274400224917301</v>
      </c>
      <c r="I43" s="56">
        <v>16789.450400000002</v>
      </c>
      <c r="J43" s="57">
        <v>4.7250125567519898</v>
      </c>
      <c r="K43" s="56">
        <v>17285.394499999999</v>
      </c>
      <c r="L43" s="57">
        <v>7.0183506162204301</v>
      </c>
      <c r="M43" s="57">
        <v>-2.8691511784703999E-2</v>
      </c>
      <c r="N43" s="56">
        <v>8883554.2305999994</v>
      </c>
      <c r="O43" s="56">
        <v>113480810.0372</v>
      </c>
      <c r="P43" s="56">
        <v>1585</v>
      </c>
      <c r="Q43" s="56">
        <v>1439</v>
      </c>
      <c r="R43" s="57">
        <v>10.1459346768589</v>
      </c>
      <c r="S43" s="56">
        <v>224.18381028391201</v>
      </c>
      <c r="T43" s="56">
        <v>193.09414371091</v>
      </c>
      <c r="U43" s="58">
        <v>13.8679356612008</v>
      </c>
    </row>
    <row r="44" spans="1:21" ht="12" thickBot="1">
      <c r="A44" s="74"/>
      <c r="B44" s="69" t="s">
        <v>38</v>
      </c>
      <c r="C44" s="70"/>
      <c r="D44" s="56">
        <v>173272.76</v>
      </c>
      <c r="E44" s="59"/>
      <c r="F44" s="59"/>
      <c r="G44" s="56">
        <v>46465.84</v>
      </c>
      <c r="H44" s="57">
        <v>272.90353515614902</v>
      </c>
      <c r="I44" s="56">
        <v>-27378.67</v>
      </c>
      <c r="J44" s="57">
        <v>-15.800908348202</v>
      </c>
      <c r="K44" s="56">
        <v>-2574.34</v>
      </c>
      <c r="L44" s="57">
        <v>-5.5402850782424302</v>
      </c>
      <c r="M44" s="57">
        <v>9.6352191241250207</v>
      </c>
      <c r="N44" s="56">
        <v>2933896.54</v>
      </c>
      <c r="O44" s="56">
        <v>44136245.060000002</v>
      </c>
      <c r="P44" s="56">
        <v>132</v>
      </c>
      <c r="Q44" s="56">
        <v>47</v>
      </c>
      <c r="R44" s="57">
        <v>180.85106382978699</v>
      </c>
      <c r="S44" s="56">
        <v>1312.67242424242</v>
      </c>
      <c r="T44" s="56">
        <v>1349.6634042553201</v>
      </c>
      <c r="U44" s="58">
        <v>-2.8179901801657201</v>
      </c>
    </row>
    <row r="45" spans="1:21" ht="12" thickBot="1">
      <c r="A45" s="74"/>
      <c r="B45" s="69" t="s">
        <v>39</v>
      </c>
      <c r="C45" s="70"/>
      <c r="D45" s="56">
        <v>155035.04999999999</v>
      </c>
      <c r="E45" s="59"/>
      <c r="F45" s="59"/>
      <c r="G45" s="56">
        <v>27636.77</v>
      </c>
      <c r="H45" s="57">
        <v>460.97384028596701</v>
      </c>
      <c r="I45" s="56">
        <v>20919.560000000001</v>
      </c>
      <c r="J45" s="57">
        <v>13.4934390642632</v>
      </c>
      <c r="K45" s="56">
        <v>3838.8</v>
      </c>
      <c r="L45" s="57">
        <v>13.890190496212099</v>
      </c>
      <c r="M45" s="57">
        <v>4.4495050536626</v>
      </c>
      <c r="N45" s="56">
        <v>1765246.05</v>
      </c>
      <c r="O45" s="56">
        <v>19415435.010000002</v>
      </c>
      <c r="P45" s="56">
        <v>89</v>
      </c>
      <c r="Q45" s="56">
        <v>53</v>
      </c>
      <c r="R45" s="57">
        <v>67.924528301886795</v>
      </c>
      <c r="S45" s="56">
        <v>1741.9668539325801</v>
      </c>
      <c r="T45" s="56">
        <v>1004.67698113208</v>
      </c>
      <c r="U45" s="58">
        <v>42.325137882849901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6">
        <v>-3564.1026000000002</v>
      </c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12391.144399999999</v>
      </c>
      <c r="E47" s="62"/>
      <c r="F47" s="62"/>
      <c r="G47" s="61">
        <v>12305.5592</v>
      </c>
      <c r="H47" s="63">
        <v>0.69550029063287799</v>
      </c>
      <c r="I47" s="61">
        <v>657.83669999999995</v>
      </c>
      <c r="J47" s="63">
        <v>5.3089261069381104</v>
      </c>
      <c r="K47" s="61">
        <v>779.62419999999997</v>
      </c>
      <c r="L47" s="63">
        <v>6.3355446699244702</v>
      </c>
      <c r="M47" s="63">
        <v>-0.15621308317520199</v>
      </c>
      <c r="N47" s="61">
        <v>307986.71539999999</v>
      </c>
      <c r="O47" s="61">
        <v>6108036.2373000002</v>
      </c>
      <c r="P47" s="61">
        <v>15</v>
      </c>
      <c r="Q47" s="61">
        <v>10</v>
      </c>
      <c r="R47" s="63">
        <v>50</v>
      </c>
      <c r="S47" s="61">
        <v>826.07629333333296</v>
      </c>
      <c r="T47" s="61">
        <v>1210.8100899999999</v>
      </c>
      <c r="U47" s="64">
        <v>-46.573639719669501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88438</v>
      </c>
      <c r="D2" s="37">
        <v>734659.84047863202</v>
      </c>
      <c r="E2" s="37">
        <v>558597.55622051295</v>
      </c>
      <c r="F2" s="37">
        <v>175635.908189743</v>
      </c>
      <c r="G2" s="37">
        <v>558597.55622051295</v>
      </c>
      <c r="H2" s="37">
        <v>0.23920989263383099</v>
      </c>
    </row>
    <row r="3" spans="1:8">
      <c r="A3" s="37">
        <v>2</v>
      </c>
      <c r="B3" s="37">
        <v>13</v>
      </c>
      <c r="C3" s="37">
        <v>23082</v>
      </c>
      <c r="D3" s="37">
        <v>191180.046047863</v>
      </c>
      <c r="E3" s="37">
        <v>151032.64562393201</v>
      </c>
      <c r="F3" s="37">
        <v>40064.1319623932</v>
      </c>
      <c r="G3" s="37">
        <v>151032.64562393201</v>
      </c>
      <c r="H3" s="37">
        <v>0.209653624035051</v>
      </c>
    </row>
    <row r="4" spans="1:8">
      <c r="A4" s="37">
        <v>3</v>
      </c>
      <c r="B4" s="37">
        <v>14</v>
      </c>
      <c r="C4" s="37">
        <v>133887</v>
      </c>
      <c r="D4" s="37">
        <v>225342.684720694</v>
      </c>
      <c r="E4" s="37">
        <v>181804.79635362199</v>
      </c>
      <c r="F4" s="37">
        <v>43440.025119209196</v>
      </c>
      <c r="G4" s="37">
        <v>181804.79635362199</v>
      </c>
      <c r="H4" s="37">
        <v>0.192856931560795</v>
      </c>
    </row>
    <row r="5" spans="1:8">
      <c r="A5" s="37">
        <v>4</v>
      </c>
      <c r="B5" s="37">
        <v>15</v>
      </c>
      <c r="C5" s="37">
        <v>3230</v>
      </c>
      <c r="D5" s="37">
        <v>48745.111519711099</v>
      </c>
      <c r="E5" s="37">
        <v>38705.330981068</v>
      </c>
      <c r="F5" s="37">
        <v>10017.5241283867</v>
      </c>
      <c r="G5" s="37">
        <v>38705.330981068</v>
      </c>
      <c r="H5" s="37">
        <v>0.205602157465578</v>
      </c>
    </row>
    <row r="6" spans="1:8">
      <c r="A6" s="37">
        <v>5</v>
      </c>
      <c r="B6" s="37">
        <v>16</v>
      </c>
      <c r="C6" s="37">
        <v>3502</v>
      </c>
      <c r="D6" s="37">
        <v>133762.72831623899</v>
      </c>
      <c r="E6" s="37">
        <v>117039.511523932</v>
      </c>
      <c r="F6" s="37">
        <v>16541.387732478601</v>
      </c>
      <c r="G6" s="37">
        <v>117039.511523932</v>
      </c>
      <c r="H6" s="37">
        <v>0.123830486428507</v>
      </c>
    </row>
    <row r="7" spans="1:8">
      <c r="A7" s="37">
        <v>6</v>
      </c>
      <c r="B7" s="37">
        <v>17</v>
      </c>
      <c r="C7" s="37">
        <v>24215</v>
      </c>
      <c r="D7" s="37">
        <v>294855.11923076899</v>
      </c>
      <c r="E7" s="37">
        <v>217027.59255897399</v>
      </c>
      <c r="F7" s="37">
        <v>77668.030945299106</v>
      </c>
      <c r="G7" s="37">
        <v>217027.59255897399</v>
      </c>
      <c r="H7" s="37">
        <v>0.26355339119643501</v>
      </c>
    </row>
    <row r="8" spans="1:8">
      <c r="A8" s="37">
        <v>7</v>
      </c>
      <c r="B8" s="37">
        <v>18</v>
      </c>
      <c r="C8" s="37">
        <v>53760</v>
      </c>
      <c r="D8" s="37">
        <v>102421.281186325</v>
      </c>
      <c r="E8" s="37">
        <v>85317.751152991506</v>
      </c>
      <c r="F8" s="37">
        <v>17085.760802564098</v>
      </c>
      <c r="G8" s="37">
        <v>85317.751152991506</v>
      </c>
      <c r="H8" s="37">
        <v>0.16684741056517199</v>
      </c>
    </row>
    <row r="9" spans="1:8">
      <c r="A9" s="37">
        <v>8</v>
      </c>
      <c r="B9" s="37">
        <v>19</v>
      </c>
      <c r="C9" s="37">
        <v>16774</v>
      </c>
      <c r="D9" s="37">
        <v>91866.591848717901</v>
      </c>
      <c r="E9" s="37">
        <v>94731.930414529896</v>
      </c>
      <c r="F9" s="37">
        <v>-2866.0907025641</v>
      </c>
      <c r="G9" s="37">
        <v>94731.930414529896</v>
      </c>
      <c r="H9" s="37">
        <v>-3.11986556869276E-2</v>
      </c>
    </row>
    <row r="10" spans="1:8">
      <c r="A10" s="37">
        <v>9</v>
      </c>
      <c r="B10" s="37">
        <v>21</v>
      </c>
      <c r="C10" s="37">
        <v>334099</v>
      </c>
      <c r="D10" s="37">
        <v>1212053.4864310201</v>
      </c>
      <c r="E10" s="37">
        <v>1257623.24273333</v>
      </c>
      <c r="F10" s="37">
        <v>-45598.400882905997</v>
      </c>
      <c r="G10" s="37">
        <v>1257623.24273333</v>
      </c>
      <c r="H10" s="37">
        <v>-3.7621671857228402E-2</v>
      </c>
    </row>
    <row r="11" spans="1:8">
      <c r="A11" s="37">
        <v>10</v>
      </c>
      <c r="B11" s="37">
        <v>22</v>
      </c>
      <c r="C11" s="37">
        <v>47502.565999999999</v>
      </c>
      <c r="D11" s="37">
        <v>688392.30132307694</v>
      </c>
      <c r="E11" s="37">
        <v>610905.14499743597</v>
      </c>
      <c r="F11" s="37">
        <v>77476.865727350407</v>
      </c>
      <c r="G11" s="37">
        <v>610905.14499743597</v>
      </c>
      <c r="H11" s="37">
        <v>0.112549230689187</v>
      </c>
    </row>
    <row r="12" spans="1:8">
      <c r="A12" s="37">
        <v>11</v>
      </c>
      <c r="B12" s="37">
        <v>23</v>
      </c>
      <c r="C12" s="37">
        <v>233744.99799999999</v>
      </c>
      <c r="D12" s="37">
        <v>1968502.72523419</v>
      </c>
      <c r="E12" s="37">
        <v>1727738.39414872</v>
      </c>
      <c r="F12" s="37">
        <v>240720.067837607</v>
      </c>
      <c r="G12" s="37">
        <v>1727738.39414872</v>
      </c>
      <c r="H12" s="37">
        <v>0.122288619488928</v>
      </c>
    </row>
    <row r="13" spans="1:8">
      <c r="A13" s="37">
        <v>12</v>
      </c>
      <c r="B13" s="37">
        <v>24</v>
      </c>
      <c r="C13" s="37">
        <v>19051</v>
      </c>
      <c r="D13" s="37">
        <v>608196.46342393197</v>
      </c>
      <c r="E13" s="37">
        <v>603496.60032820504</v>
      </c>
      <c r="F13" s="37">
        <v>4697.4870273504303</v>
      </c>
      <c r="G13" s="37">
        <v>603496.60032820504</v>
      </c>
      <c r="H13" s="37">
        <v>7.7236644107725998E-3</v>
      </c>
    </row>
    <row r="14" spans="1:8">
      <c r="A14" s="37">
        <v>13</v>
      </c>
      <c r="B14" s="37">
        <v>25</v>
      </c>
      <c r="C14" s="37">
        <v>94607</v>
      </c>
      <c r="D14" s="37">
        <v>1193566.3771174001</v>
      </c>
      <c r="E14" s="37">
        <v>1130171.0577</v>
      </c>
      <c r="F14" s="37">
        <v>63379.667500000003</v>
      </c>
      <c r="G14" s="37">
        <v>1130171.0577</v>
      </c>
      <c r="H14" s="37">
        <v>5.3101779557278302E-2</v>
      </c>
    </row>
    <row r="15" spans="1:8">
      <c r="A15" s="37">
        <v>14</v>
      </c>
      <c r="B15" s="37">
        <v>26</v>
      </c>
      <c r="C15" s="37">
        <v>68727</v>
      </c>
      <c r="D15" s="37">
        <v>382729.06418422202</v>
      </c>
      <c r="E15" s="37">
        <v>330936.00707000197</v>
      </c>
      <c r="F15" s="37">
        <v>51790.413290000797</v>
      </c>
      <c r="G15" s="37">
        <v>330936.00707000197</v>
      </c>
      <c r="H15" s="37">
        <v>0.13531967101013101</v>
      </c>
    </row>
    <row r="16" spans="1:8">
      <c r="A16" s="37">
        <v>15</v>
      </c>
      <c r="B16" s="37">
        <v>27</v>
      </c>
      <c r="C16" s="37">
        <v>200501.215</v>
      </c>
      <c r="D16" s="37">
        <v>1474062.78851251</v>
      </c>
      <c r="E16" s="37">
        <v>1390408.3933560699</v>
      </c>
      <c r="F16" s="37">
        <v>83648.836797768701</v>
      </c>
      <c r="G16" s="37">
        <v>1390408.3933560699</v>
      </c>
      <c r="H16" s="37">
        <v>5.67473467695951E-2</v>
      </c>
    </row>
    <row r="17" spans="1:8">
      <c r="A17" s="37">
        <v>16</v>
      </c>
      <c r="B17" s="37">
        <v>29</v>
      </c>
      <c r="C17" s="37">
        <v>520313</v>
      </c>
      <c r="D17" s="37">
        <v>5951366.9731128197</v>
      </c>
      <c r="E17" s="37">
        <v>6572966.6759982901</v>
      </c>
      <c r="F17" s="37">
        <v>-628852.34391111101</v>
      </c>
      <c r="G17" s="37">
        <v>6572966.6759982901</v>
      </c>
      <c r="H17" s="37">
        <v>-0.105794119826477</v>
      </c>
    </row>
    <row r="18" spans="1:8">
      <c r="A18" s="37">
        <v>17</v>
      </c>
      <c r="B18" s="37">
        <v>31</v>
      </c>
      <c r="C18" s="37">
        <v>38411.355000000003</v>
      </c>
      <c r="D18" s="37">
        <v>355491.98369027302</v>
      </c>
      <c r="E18" s="37">
        <v>308936.78729795699</v>
      </c>
      <c r="F18" s="37">
        <v>46552.717759837797</v>
      </c>
      <c r="G18" s="37">
        <v>308936.78729795699</v>
      </c>
      <c r="H18" s="37">
        <v>0.130953845605848</v>
      </c>
    </row>
    <row r="19" spans="1:8">
      <c r="A19" s="37">
        <v>18</v>
      </c>
      <c r="B19" s="37">
        <v>32</v>
      </c>
      <c r="C19" s="37">
        <v>22479.824000000001</v>
      </c>
      <c r="D19" s="37">
        <v>336326.520653944</v>
      </c>
      <c r="E19" s="37">
        <v>315148.53638489998</v>
      </c>
      <c r="F19" s="37">
        <v>21177.185153999799</v>
      </c>
      <c r="G19" s="37">
        <v>315148.53638489998</v>
      </c>
      <c r="H19" s="37">
        <v>6.2966296651653597E-2</v>
      </c>
    </row>
    <row r="20" spans="1:8">
      <c r="A20" s="37">
        <v>19</v>
      </c>
      <c r="B20" s="37">
        <v>33</v>
      </c>
      <c r="C20" s="37">
        <v>49091.957000000002</v>
      </c>
      <c r="D20" s="37">
        <v>652660.18791607302</v>
      </c>
      <c r="E20" s="37">
        <v>523343.37401214498</v>
      </c>
      <c r="F20" s="37">
        <v>129308.415271449</v>
      </c>
      <c r="G20" s="37">
        <v>523343.37401214498</v>
      </c>
      <c r="H20" s="37">
        <v>0.19812772659887901</v>
      </c>
    </row>
    <row r="21" spans="1:8">
      <c r="A21" s="37">
        <v>20</v>
      </c>
      <c r="B21" s="37">
        <v>34</v>
      </c>
      <c r="C21" s="37">
        <v>57570.197</v>
      </c>
      <c r="D21" s="37">
        <v>316319.718320293</v>
      </c>
      <c r="E21" s="37">
        <v>236677.353389581</v>
      </c>
      <c r="F21" s="37">
        <v>79639.418178575404</v>
      </c>
      <c r="G21" s="37">
        <v>236677.353389581</v>
      </c>
      <c r="H21" s="37">
        <v>0.25177108941697501</v>
      </c>
    </row>
    <row r="22" spans="1:8">
      <c r="A22" s="37">
        <v>21</v>
      </c>
      <c r="B22" s="37">
        <v>35</v>
      </c>
      <c r="C22" s="37">
        <v>33200.275999999998</v>
      </c>
      <c r="D22" s="37">
        <v>1078641.1187787601</v>
      </c>
      <c r="E22" s="37">
        <v>1011448.54483982</v>
      </c>
      <c r="F22" s="37">
        <v>67170.436638938103</v>
      </c>
      <c r="G22" s="37">
        <v>1011448.54483982</v>
      </c>
      <c r="H22" s="37">
        <v>6.2274480416475701E-2</v>
      </c>
    </row>
    <row r="23" spans="1:8">
      <c r="A23" s="37">
        <v>22</v>
      </c>
      <c r="B23" s="37">
        <v>36</v>
      </c>
      <c r="C23" s="37">
        <v>157641.32500000001</v>
      </c>
      <c r="D23" s="37">
        <v>752012.19598672597</v>
      </c>
      <c r="E23" s="37">
        <v>627322.21090252395</v>
      </c>
      <c r="F23" s="37">
        <v>124686.231584202</v>
      </c>
      <c r="G23" s="37">
        <v>627322.21090252395</v>
      </c>
      <c r="H23" s="37">
        <v>0.165804297584602</v>
      </c>
    </row>
    <row r="24" spans="1:8">
      <c r="A24" s="37">
        <v>23</v>
      </c>
      <c r="B24" s="37">
        <v>37</v>
      </c>
      <c r="C24" s="37">
        <v>192244.09700000001</v>
      </c>
      <c r="D24" s="37">
        <v>1498688.9452088501</v>
      </c>
      <c r="E24" s="37">
        <v>1352207.96566083</v>
      </c>
      <c r="F24" s="37">
        <v>146464.75565421701</v>
      </c>
      <c r="G24" s="37">
        <v>1352207.96566083</v>
      </c>
      <c r="H24" s="37">
        <v>9.7729646754161403E-2</v>
      </c>
    </row>
    <row r="25" spans="1:8">
      <c r="A25" s="37">
        <v>24</v>
      </c>
      <c r="B25" s="37">
        <v>38</v>
      </c>
      <c r="C25" s="37">
        <v>872200.174</v>
      </c>
      <c r="D25" s="37">
        <v>3384767.38430796</v>
      </c>
      <c r="E25" s="37">
        <v>3555621.60792566</v>
      </c>
      <c r="F25" s="37">
        <v>-170864.57759999999</v>
      </c>
      <c r="G25" s="37">
        <v>3555621.60792566</v>
      </c>
      <c r="H25" s="37">
        <v>-5.0480603502449997E-2</v>
      </c>
    </row>
    <row r="26" spans="1:8">
      <c r="A26" s="37">
        <v>25</v>
      </c>
      <c r="B26" s="37">
        <v>39</v>
      </c>
      <c r="C26" s="37">
        <v>88594.182000000001</v>
      </c>
      <c r="D26" s="37">
        <v>140984.743842939</v>
      </c>
      <c r="E26" s="37">
        <v>110765.953910368</v>
      </c>
      <c r="F26" s="37">
        <v>30218.7899325709</v>
      </c>
      <c r="G26" s="37">
        <v>110765.953910368</v>
      </c>
      <c r="H26" s="37">
        <v>0.21434085071101999</v>
      </c>
    </row>
    <row r="27" spans="1:8">
      <c r="A27" s="37">
        <v>26</v>
      </c>
      <c r="B27" s="37">
        <v>42</v>
      </c>
      <c r="C27" s="37">
        <v>11608.868</v>
      </c>
      <c r="D27" s="37">
        <v>236102.70600000001</v>
      </c>
      <c r="E27" s="37">
        <v>200439.53020000001</v>
      </c>
      <c r="F27" s="37">
        <v>35662.056799999998</v>
      </c>
      <c r="G27" s="37">
        <v>200439.53020000001</v>
      </c>
      <c r="H27" s="37">
        <v>0.15104539216841401</v>
      </c>
    </row>
    <row r="28" spans="1:8">
      <c r="A28" s="37">
        <v>27</v>
      </c>
      <c r="B28" s="37">
        <v>75</v>
      </c>
      <c r="C28" s="37">
        <v>78</v>
      </c>
      <c r="D28" s="37">
        <v>35499.145299145297</v>
      </c>
      <c r="E28" s="37">
        <v>32734.042735042702</v>
      </c>
      <c r="F28" s="37">
        <v>2765.1025641025599</v>
      </c>
      <c r="G28" s="37">
        <v>32734.042735042702</v>
      </c>
      <c r="H28" s="37">
        <v>7.7892088409495797E-2</v>
      </c>
    </row>
    <row r="29" spans="1:8">
      <c r="A29" s="37">
        <v>28</v>
      </c>
      <c r="B29" s="37">
        <v>76</v>
      </c>
      <c r="C29" s="37">
        <v>1846</v>
      </c>
      <c r="D29" s="37">
        <v>355331.33262564102</v>
      </c>
      <c r="E29" s="37">
        <v>338541.89276495698</v>
      </c>
      <c r="F29" s="37">
        <v>16746.704817948699</v>
      </c>
      <c r="G29" s="37">
        <v>338541.89276495698</v>
      </c>
      <c r="H29" s="37">
        <v>4.71354975416595E-2</v>
      </c>
    </row>
    <row r="30" spans="1:8">
      <c r="A30" s="37">
        <v>29</v>
      </c>
      <c r="B30" s="37">
        <v>99</v>
      </c>
      <c r="C30" s="37">
        <v>15</v>
      </c>
      <c r="D30" s="37">
        <v>12391.144391498399</v>
      </c>
      <c r="E30" s="37">
        <v>11733.307631797899</v>
      </c>
      <c r="F30" s="37">
        <v>657.83675970047705</v>
      </c>
      <c r="G30" s="37">
        <v>11733.307631797899</v>
      </c>
      <c r="H30" s="37">
        <v>5.3089265923801303E-2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99</v>
      </c>
      <c r="D34" s="34">
        <v>133832.48000000001</v>
      </c>
      <c r="E34" s="34">
        <v>129774.68</v>
      </c>
      <c r="F34" s="30"/>
      <c r="G34" s="30"/>
      <c r="H34" s="30"/>
    </row>
    <row r="35" spans="1:8">
      <c r="A35" s="30"/>
      <c r="B35" s="33">
        <v>71</v>
      </c>
      <c r="C35" s="34">
        <v>191</v>
      </c>
      <c r="D35" s="34">
        <v>501352.33</v>
      </c>
      <c r="E35" s="34">
        <v>561536.16</v>
      </c>
      <c r="F35" s="30"/>
      <c r="G35" s="30"/>
      <c r="H35" s="30"/>
    </row>
    <row r="36" spans="1:8">
      <c r="A36" s="30"/>
      <c r="B36" s="33">
        <v>72</v>
      </c>
      <c r="C36" s="34">
        <v>85</v>
      </c>
      <c r="D36" s="34">
        <v>254939.38</v>
      </c>
      <c r="E36" s="34">
        <v>254939.34</v>
      </c>
      <c r="F36" s="30"/>
      <c r="G36" s="30"/>
      <c r="H36" s="30"/>
    </row>
    <row r="37" spans="1:8">
      <c r="A37" s="30"/>
      <c r="B37" s="33">
        <v>73</v>
      </c>
      <c r="C37" s="34">
        <v>165</v>
      </c>
      <c r="D37" s="34">
        <v>328454.07</v>
      </c>
      <c r="E37" s="34">
        <v>375907.99</v>
      </c>
      <c r="F37" s="30"/>
      <c r="G37" s="30"/>
      <c r="H37" s="30"/>
    </row>
    <row r="38" spans="1:8">
      <c r="A38" s="30"/>
      <c r="B38" s="33">
        <v>77</v>
      </c>
      <c r="C38" s="34">
        <v>116</v>
      </c>
      <c r="D38" s="34">
        <v>173272.76</v>
      </c>
      <c r="E38" s="34">
        <v>200651.43</v>
      </c>
      <c r="F38" s="30"/>
      <c r="G38" s="30"/>
      <c r="H38" s="30"/>
    </row>
    <row r="39" spans="1:8">
      <c r="A39" s="30"/>
      <c r="B39" s="33">
        <v>78</v>
      </c>
      <c r="C39" s="34">
        <v>81</v>
      </c>
      <c r="D39" s="34">
        <v>155035.04999999999</v>
      </c>
      <c r="E39" s="34">
        <v>134115.49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2016-08-28T23:52:10Z</dcterms:modified>
</cp:coreProperties>
</file>