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<sst xmlns="http://schemas.openxmlformats.org/spreadsheetml/2006/main" count="121" uniqueCount="80">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</sst>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31422774.084099997</v>
      </c>
      <c r="F3" s="25">
        <f>RA!I7</f>
        <v>364489.34360000002</v>
      </c>
      <c r="G3" s="16">
        <f>SUM(G4:G42)</f>
        <v>31058284.740499996</v>
      </c>
      <c r="H3" s="27">
        <f>RA!J7</f>
        <v>1.1599527865505399</v>
      </c>
      <c r="I3" s="20">
        <f>SUM(I4:I42)</f>
        <v>31422783.936705217</v>
      </c>
      <c r="J3" s="21">
        <f>SUM(J4:J42)</f>
        <v>31058284.927286349</v>
      </c>
      <c r="K3" s="22">
        <f>E3-I3</f>
        <v>-9.8526052199304104</v>
      </c>
      <c r="L3" s="22">
        <f>G3-J3</f>
        <v>-0.18678635358810425</v>
      </c>
    </row>
    <row r="4" spans="1:13">
      <c r="A4" s="68">
        <f>RA!A8</f>
        <v>42609</v>
      </c>
      <c r="B4" s="12">
        <v>12</v>
      </c>
      <c r="C4" s="66" t="s">
        <v>6</v>
      </c>
      <c r="D4" s="66"/>
      <c r="E4" s="15">
        <f>VLOOKUP(C4,RA!B8:D35,3,0)</f>
        <v>1120566.7609999999</v>
      </c>
      <c r="F4" s="25">
        <f>VLOOKUP(C4,RA!B8:I38,8,0)</f>
        <v>261652.81719999999</v>
      </c>
      <c r="G4" s="16">
        <f t="shared" ref="G4:G42" si="0">E4-F4</f>
        <v>858913.94380000001</v>
      </c>
      <c r="H4" s="27">
        <f>RA!J8</f>
        <v>23.350042702185799</v>
      </c>
      <c r="I4" s="20">
        <f>VLOOKUP(B4,RMS!B:D,3,FALSE)</f>
        <v>1120568.0758435901</v>
      </c>
      <c r="J4" s="21">
        <f>VLOOKUP(B4,RMS!B:E,4,FALSE)</f>
        <v>858913.96320940205</v>
      </c>
      <c r="K4" s="22">
        <f t="shared" ref="K4:K42" si="1">E4-I4</f>
        <v>-1.3148435901384801</v>
      </c>
      <c r="L4" s="22">
        <f t="shared" ref="L4:L42" si="2">G4-J4</f>
        <v>-1.9409402040764689E-2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275743.77470000001</v>
      </c>
      <c r="F5" s="25">
        <f>VLOOKUP(C5,RA!B9:I39,8,0)</f>
        <v>57814.149599999997</v>
      </c>
      <c r="G5" s="16">
        <f t="shared" si="0"/>
        <v>217929.6251</v>
      </c>
      <c r="H5" s="27">
        <f>RA!J9</f>
        <v>20.966620067089401</v>
      </c>
      <c r="I5" s="20">
        <f>VLOOKUP(B5,RMS!B:D,3,FALSE)</f>
        <v>275744.11703162402</v>
      </c>
      <c r="J5" s="21">
        <f>VLOOKUP(B5,RMS!B:E,4,FALSE)</f>
        <v>217929.70162735</v>
      </c>
      <c r="K5" s="22">
        <f t="shared" si="1"/>
        <v>-0.34233162400778383</v>
      </c>
      <c r="L5" s="22">
        <f t="shared" si="2"/>
        <v>-7.6527350000105798E-2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263866.98379999999</v>
      </c>
      <c r="F6" s="25">
        <f>VLOOKUP(C6,RA!B10:I40,8,0)</f>
        <v>58559.744299999998</v>
      </c>
      <c r="G6" s="16">
        <f t="shared" si="0"/>
        <v>205307.2395</v>
      </c>
      <c r="H6" s="27">
        <f>RA!J10</f>
        <v>22.1929032032237</v>
      </c>
      <c r="I6" s="20">
        <f>VLOOKUP(B6,RMS!B:D,3,FALSE)</f>
        <v>263869.63401709398</v>
      </c>
      <c r="J6" s="21">
        <f>VLOOKUP(B6,RMS!B:E,4,FALSE)</f>
        <v>205307.24041437099</v>
      </c>
      <c r="K6" s="22">
        <f>E6-I6</f>
        <v>-2.6502170939929783</v>
      </c>
      <c r="L6" s="22">
        <f t="shared" si="2"/>
        <v>-9.1437099035829306E-4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78660.018200000006</v>
      </c>
      <c r="F7" s="25">
        <f>VLOOKUP(C7,RA!B11:I41,8,0)</f>
        <v>15936.927100000001</v>
      </c>
      <c r="G7" s="16">
        <f t="shared" si="0"/>
        <v>62723.091100000005</v>
      </c>
      <c r="H7" s="27">
        <f>RA!J11</f>
        <v>20.2605179412481</v>
      </c>
      <c r="I7" s="20">
        <f>VLOOKUP(B7,RMS!B:D,3,FALSE)</f>
        <v>78660.088836661394</v>
      </c>
      <c r="J7" s="21">
        <f>VLOOKUP(B7,RMS!B:E,4,FALSE)</f>
        <v>62723.0908599576</v>
      </c>
      <c r="K7" s="22">
        <f t="shared" si="1"/>
        <v>-7.0636661388562061E-2</v>
      </c>
      <c r="L7" s="22">
        <f t="shared" si="2"/>
        <v>2.4004240549402311E-4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331982.60220000002</v>
      </c>
      <c r="F8" s="25">
        <f>VLOOKUP(C8,RA!B12:I42,8,0)</f>
        <v>83653.542799999996</v>
      </c>
      <c r="G8" s="16">
        <f t="shared" si="0"/>
        <v>248329.05940000003</v>
      </c>
      <c r="H8" s="27">
        <f>RA!J12</f>
        <v>25.198170701006699</v>
      </c>
      <c r="I8" s="20">
        <f>VLOOKUP(B8,RMS!B:D,3,FALSE)</f>
        <v>331982.59068888897</v>
      </c>
      <c r="J8" s="21">
        <f>VLOOKUP(B8,RMS!B:E,4,FALSE)</f>
        <v>248329.058011966</v>
      </c>
      <c r="K8" s="22">
        <f t="shared" si="1"/>
        <v>1.151111104991287E-2</v>
      </c>
      <c r="L8" s="22">
        <f t="shared" si="2"/>
        <v>1.3880340266041458E-3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463162.34600000002</v>
      </c>
      <c r="F9" s="25">
        <f>VLOOKUP(C9,RA!B13:I43,8,0)</f>
        <v>121672.1615</v>
      </c>
      <c r="G9" s="16">
        <f t="shared" si="0"/>
        <v>341490.18450000003</v>
      </c>
      <c r="H9" s="27">
        <f>RA!J13</f>
        <v>26.269873307015299</v>
      </c>
      <c r="I9" s="20">
        <f>VLOOKUP(B9,RMS!B:D,3,FALSE)</f>
        <v>463162.89222307701</v>
      </c>
      <c r="J9" s="21">
        <f>VLOOKUP(B9,RMS!B:E,4,FALSE)</f>
        <v>341490.18317606801</v>
      </c>
      <c r="K9" s="22">
        <f t="shared" si="1"/>
        <v>-0.54622307699173689</v>
      </c>
      <c r="L9" s="22">
        <f t="shared" si="2"/>
        <v>1.323932025115937E-3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119206.4503</v>
      </c>
      <c r="F10" s="25">
        <f>VLOOKUP(C10,RA!B14:I43,8,0)</f>
        <v>18780.1073</v>
      </c>
      <c r="G10" s="16">
        <f t="shared" si="0"/>
        <v>100426.34299999999</v>
      </c>
      <c r="H10" s="27">
        <f>RA!J14</f>
        <v>15.7542710589378</v>
      </c>
      <c r="I10" s="20">
        <f>VLOOKUP(B10,RMS!B:D,3,FALSE)</f>
        <v>119206.461942735</v>
      </c>
      <c r="J10" s="21">
        <f>VLOOKUP(B10,RMS!B:E,4,FALSE)</f>
        <v>100426.341941026</v>
      </c>
      <c r="K10" s="22">
        <f t="shared" si="1"/>
        <v>-1.1642735000350513E-2</v>
      </c>
      <c r="L10" s="22">
        <f t="shared" si="2"/>
        <v>1.0589739977149293E-3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159911.37</v>
      </c>
      <c r="F11" s="25">
        <f>VLOOKUP(C11,RA!B15:I44,8,0)</f>
        <v>2238.3519000000001</v>
      </c>
      <c r="G11" s="16">
        <f t="shared" si="0"/>
        <v>157673.01809999999</v>
      </c>
      <c r="H11" s="27">
        <f>RA!J15</f>
        <v>1.3997453089170599</v>
      </c>
      <c r="I11" s="20">
        <f>VLOOKUP(B11,RMS!B:D,3,FALSE)</f>
        <v>159911.46528205101</v>
      </c>
      <c r="J11" s="21">
        <f>VLOOKUP(B11,RMS!B:E,4,FALSE)</f>
        <v>157673.01769914501</v>
      </c>
      <c r="K11" s="22">
        <f t="shared" si="1"/>
        <v>-9.528205101378262E-2</v>
      </c>
      <c r="L11" s="22">
        <f t="shared" si="2"/>
        <v>4.0085497312247753E-4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1367295.5404999999</v>
      </c>
      <c r="F12" s="25">
        <f>VLOOKUP(C12,RA!B16:I45,8,0)</f>
        <v>-65003.250899999999</v>
      </c>
      <c r="G12" s="16">
        <f t="shared" si="0"/>
        <v>1432298.7914</v>
      </c>
      <c r="H12" s="27">
        <f>RA!J16</f>
        <v>-4.7541478030586797</v>
      </c>
      <c r="I12" s="20">
        <f>VLOOKUP(B12,RMS!B:D,3,FALSE)</f>
        <v>1367294.6316923499</v>
      </c>
      <c r="J12" s="21">
        <f>VLOOKUP(B12,RMS!B:E,4,FALSE)</f>
        <v>1432298.79123333</v>
      </c>
      <c r="K12" s="22">
        <f t="shared" si="1"/>
        <v>0.90880764997564256</v>
      </c>
      <c r="L12" s="22">
        <f t="shared" si="2"/>
        <v>1.6666995361447334E-4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1031135.3276</v>
      </c>
      <c r="F13" s="25">
        <f>VLOOKUP(C13,RA!B17:I46,8,0)</f>
        <v>86312.370899999994</v>
      </c>
      <c r="G13" s="16">
        <f t="shared" si="0"/>
        <v>944822.95669999998</v>
      </c>
      <c r="H13" s="27">
        <f>RA!J17</f>
        <v>8.3706152422199303</v>
      </c>
      <c r="I13" s="20">
        <f>VLOOKUP(B13,RMS!B:D,3,FALSE)</f>
        <v>1031135.2962547</v>
      </c>
      <c r="J13" s="21">
        <f>VLOOKUP(B13,RMS!B:E,4,FALSE)</f>
        <v>944822.96574102598</v>
      </c>
      <c r="K13" s="22">
        <f t="shared" si="1"/>
        <v>3.1345299910753965E-2</v>
      </c>
      <c r="L13" s="22">
        <f t="shared" si="2"/>
        <v>-9.0410260017961264E-3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2204277.8964999998</v>
      </c>
      <c r="F14" s="25">
        <f>VLOOKUP(C14,RA!B18:I47,8,0)</f>
        <v>106000.0686</v>
      </c>
      <c r="G14" s="16">
        <f t="shared" si="0"/>
        <v>2098277.8278999999</v>
      </c>
      <c r="H14" s="27">
        <f>RA!J18</f>
        <v>4.8088341659783103</v>
      </c>
      <c r="I14" s="20">
        <f>VLOOKUP(B14,RMS!B:D,3,FALSE)</f>
        <v>2204278.4797128201</v>
      </c>
      <c r="J14" s="21">
        <f>VLOOKUP(B14,RMS!B:E,4,FALSE)</f>
        <v>2098277.8130461499</v>
      </c>
      <c r="K14" s="22">
        <f t="shared" si="1"/>
        <v>-0.58321282034739852</v>
      </c>
      <c r="L14" s="22">
        <f t="shared" si="2"/>
        <v>1.485385000705719E-2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751714.07539999997</v>
      </c>
      <c r="F15" s="25">
        <f>VLOOKUP(C15,RA!B19:I48,8,0)</f>
        <v>5105.6076000000003</v>
      </c>
      <c r="G15" s="16">
        <f t="shared" si="0"/>
        <v>746608.46779999998</v>
      </c>
      <c r="H15" s="27">
        <f>RA!J19</f>
        <v>0.67919542377641595</v>
      </c>
      <c r="I15" s="20">
        <f>VLOOKUP(B15,RMS!B:D,3,FALSE)</f>
        <v>751713.99909059796</v>
      </c>
      <c r="J15" s="21">
        <f>VLOOKUP(B15,RMS!B:E,4,FALSE)</f>
        <v>746608.46779999998</v>
      </c>
      <c r="K15" s="22">
        <f t="shared" si="1"/>
        <v>7.6309402007609606E-2</v>
      </c>
      <c r="L15" s="22">
        <f t="shared" si="2"/>
        <v>0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1432861.0966</v>
      </c>
      <c r="F16" s="25">
        <f>VLOOKUP(C16,RA!B20:I49,8,0)</f>
        <v>51625.789199999999</v>
      </c>
      <c r="G16" s="16">
        <f t="shared" si="0"/>
        <v>1381235.3074</v>
      </c>
      <c r="H16" s="27">
        <f>RA!J20</f>
        <v>3.6029863133629298</v>
      </c>
      <c r="I16" s="20">
        <f>VLOOKUP(B16,RMS!B:D,3,FALSE)</f>
        <v>1432861.26680924</v>
      </c>
      <c r="J16" s="21">
        <f>VLOOKUP(B16,RMS!B:E,4,FALSE)</f>
        <v>1381235.3074</v>
      </c>
      <c r="K16" s="22">
        <f t="shared" si="1"/>
        <v>-0.17020923993550241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434192.09989999997</v>
      </c>
      <c r="F17" s="25">
        <f>VLOOKUP(C17,RA!B21:I50,8,0)</f>
        <v>57100.307200000003</v>
      </c>
      <c r="G17" s="16">
        <f t="shared" si="0"/>
        <v>377091.79269999999</v>
      </c>
      <c r="H17" s="27">
        <f>RA!J21</f>
        <v>13.1509318601492</v>
      </c>
      <c r="I17" s="20">
        <f>VLOOKUP(B17,RMS!B:D,3,FALSE)</f>
        <v>434191.11438248202</v>
      </c>
      <c r="J17" s="21">
        <f>VLOOKUP(B17,RMS!B:E,4,FALSE)</f>
        <v>377091.79265384597</v>
      </c>
      <c r="K17" s="22">
        <f t="shared" si="1"/>
        <v>0.98551751795457676</v>
      </c>
      <c r="L17" s="22">
        <f t="shared" si="2"/>
        <v>4.6154018491506577E-5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1659698.7139999999</v>
      </c>
      <c r="F18" s="25">
        <f>VLOOKUP(C18,RA!B22:I51,8,0)</f>
        <v>97114.279299999995</v>
      </c>
      <c r="G18" s="16">
        <f t="shared" si="0"/>
        <v>1562584.4346999999</v>
      </c>
      <c r="H18" s="27">
        <f>RA!J22</f>
        <v>5.85131978959887</v>
      </c>
      <c r="I18" s="20">
        <f>VLOOKUP(B18,RMS!B:D,3,FALSE)</f>
        <v>1659700.69097093</v>
      </c>
      <c r="J18" s="21">
        <f>VLOOKUP(B18,RMS!B:E,4,FALSE)</f>
        <v>1562584.4367150399</v>
      </c>
      <c r="K18" s="22">
        <f t="shared" si="1"/>
        <v>-1.9769709301181138</v>
      </c>
      <c r="L18" s="22">
        <f t="shared" si="2"/>
        <v>-2.015040023252368E-3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8149679.1491</v>
      </c>
      <c r="F19" s="25">
        <f>VLOOKUP(C19,RA!B23:I52,8,0)</f>
        <v>-1078732.0208999999</v>
      </c>
      <c r="G19" s="16">
        <f t="shared" si="0"/>
        <v>9228411.1699999999</v>
      </c>
      <c r="H19" s="27">
        <f>RA!J23</f>
        <v>-13.236496813732</v>
      </c>
      <c r="I19" s="20">
        <f>VLOOKUP(B19,RMS!B:D,3,FALSE)</f>
        <v>8149681.37220769</v>
      </c>
      <c r="J19" s="21">
        <f>VLOOKUP(B19,RMS!B:E,4,FALSE)</f>
        <v>9228411.1937059797</v>
      </c>
      <c r="K19" s="22">
        <f t="shared" si="1"/>
        <v>-2.2231076899915934</v>
      </c>
      <c r="L19" s="22">
        <f t="shared" si="2"/>
        <v>-2.3705979809165001E-2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405175.40090000001</v>
      </c>
      <c r="F20" s="25">
        <f>VLOOKUP(C20,RA!B24:I53,8,0)</f>
        <v>52393.669199999997</v>
      </c>
      <c r="G20" s="16">
        <f t="shared" si="0"/>
        <v>352781.7317</v>
      </c>
      <c r="H20" s="27">
        <f>RA!J24</f>
        <v>12.931108128385899</v>
      </c>
      <c r="I20" s="20">
        <f>VLOOKUP(B20,RMS!B:D,3,FALSE)</f>
        <v>405175.665905968</v>
      </c>
      <c r="J20" s="21">
        <f>VLOOKUP(B20,RMS!B:E,4,FALSE)</f>
        <v>352781.72241415002</v>
      </c>
      <c r="K20" s="22">
        <f t="shared" si="1"/>
        <v>-0.26500596798723564</v>
      </c>
      <c r="L20" s="22">
        <f t="shared" si="2"/>
        <v>9.2858499847352505E-3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409300.95400000003</v>
      </c>
      <c r="F21" s="25">
        <f>VLOOKUP(C21,RA!B25:I54,8,0)</f>
        <v>28686.119900000002</v>
      </c>
      <c r="G21" s="16">
        <f t="shared" si="0"/>
        <v>380614.83410000004</v>
      </c>
      <c r="H21" s="27">
        <f>RA!J25</f>
        <v>7.0085641432440902</v>
      </c>
      <c r="I21" s="20">
        <f>VLOOKUP(B21,RMS!B:D,3,FALSE)</f>
        <v>409300.93616221898</v>
      </c>
      <c r="J21" s="21">
        <f>VLOOKUP(B21,RMS!B:E,4,FALSE)</f>
        <v>380614.82400483801</v>
      </c>
      <c r="K21" s="22">
        <f t="shared" si="1"/>
        <v>1.7837781051639467E-2</v>
      </c>
      <c r="L21" s="22">
        <f t="shared" si="2"/>
        <v>1.0095162026118487E-2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670705.90370000002</v>
      </c>
      <c r="F22" s="25">
        <f>VLOOKUP(C22,RA!B26:I55,8,0)</f>
        <v>133063.8046</v>
      </c>
      <c r="G22" s="16">
        <f t="shared" si="0"/>
        <v>537642.09909999999</v>
      </c>
      <c r="H22" s="27">
        <f>RA!J26</f>
        <v>19.839366832160501</v>
      </c>
      <c r="I22" s="20">
        <f>VLOOKUP(B22,RMS!B:D,3,FALSE)</f>
        <v>670705.87027111405</v>
      </c>
      <c r="J22" s="21">
        <f>VLOOKUP(B22,RMS!B:E,4,FALSE)</f>
        <v>537642.09724576201</v>
      </c>
      <c r="K22" s="22">
        <f t="shared" si="1"/>
        <v>3.3428885973989964E-2</v>
      </c>
      <c r="L22" s="22">
        <f t="shared" si="2"/>
        <v>1.8542379839345813E-3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354269.81020000001</v>
      </c>
      <c r="F23" s="25">
        <f>VLOOKUP(C23,RA!B27:I56,8,0)</f>
        <v>89762.878700000001</v>
      </c>
      <c r="G23" s="16">
        <f t="shared" si="0"/>
        <v>264506.93150000001</v>
      </c>
      <c r="H23" s="27">
        <f>RA!J27</f>
        <v>25.3374338189656</v>
      </c>
      <c r="I23" s="20">
        <f>VLOOKUP(B23,RMS!B:D,3,FALSE)</f>
        <v>354269.47129803302</v>
      </c>
      <c r="J23" s="21">
        <f>VLOOKUP(B23,RMS!B:E,4,FALSE)</f>
        <v>264506.92611333501</v>
      </c>
      <c r="K23" s="22">
        <f t="shared" si="1"/>
        <v>0.33890196698484942</v>
      </c>
      <c r="L23" s="22">
        <f t="shared" si="2"/>
        <v>5.3866649977862835E-3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1298123.2205999999</v>
      </c>
      <c r="F24" s="25">
        <f>VLOOKUP(C24,RA!B28:I57,8,0)</f>
        <v>81848.889899999995</v>
      </c>
      <c r="G24" s="16">
        <f t="shared" si="0"/>
        <v>1216274.3306999998</v>
      </c>
      <c r="H24" s="27">
        <f>RA!J28</f>
        <v>6.3051710809216504</v>
      </c>
      <c r="I24" s="20">
        <f>VLOOKUP(B24,RMS!B:D,3,FALSE)</f>
        <v>1298124.3047522099</v>
      </c>
      <c r="J24" s="21">
        <f>VLOOKUP(B24,RMS!B:E,4,FALSE)</f>
        <v>1216274.3218646001</v>
      </c>
      <c r="K24" s="22">
        <f t="shared" si="1"/>
        <v>-1.0841522100381553</v>
      </c>
      <c r="L24" s="22">
        <f t="shared" si="2"/>
        <v>8.8353997562080622E-3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827844.16399999999</v>
      </c>
      <c r="F25" s="25">
        <f>VLOOKUP(C25,RA!B29:I58,8,0)</f>
        <v>133031.5526</v>
      </c>
      <c r="G25" s="16">
        <f t="shared" si="0"/>
        <v>694812.61140000005</v>
      </c>
      <c r="H25" s="27">
        <f>RA!J29</f>
        <v>16.069637062755199</v>
      </c>
      <c r="I25" s="20">
        <f>VLOOKUP(B25,RMS!B:D,3,FALSE)</f>
        <v>827844.74274690298</v>
      </c>
      <c r="J25" s="21">
        <f>VLOOKUP(B25,RMS!B:E,4,FALSE)</f>
        <v>694812.56442605797</v>
      </c>
      <c r="K25" s="22">
        <f t="shared" si="1"/>
        <v>-0.5787469029892236</v>
      </c>
      <c r="L25" s="22">
        <f t="shared" si="2"/>
        <v>4.6973942080512643E-2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1652290.1098</v>
      </c>
      <c r="F26" s="25">
        <f>VLOOKUP(C26,RA!B30:I59,8,0)</f>
        <v>156120.3548</v>
      </c>
      <c r="G26" s="16">
        <f t="shared" si="0"/>
        <v>1496169.7549999999</v>
      </c>
      <c r="H26" s="27">
        <f>RA!J30</f>
        <v>9.4487253705644605</v>
      </c>
      <c r="I26" s="20">
        <f>VLOOKUP(B26,RMS!B:D,3,FALSE)</f>
        <v>1652290.1375495601</v>
      </c>
      <c r="J26" s="21">
        <f>VLOOKUP(B26,RMS!B:E,4,FALSE)</f>
        <v>1496169.7519554801</v>
      </c>
      <c r="K26" s="22">
        <f t="shared" si="1"/>
        <v>-2.7749560074880719E-2</v>
      </c>
      <c r="L26" s="22">
        <f t="shared" si="2"/>
        <v>3.0445198062807322E-3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3506389.9967999998</v>
      </c>
      <c r="F27" s="25">
        <f>VLOOKUP(C27,RA!B31:I60,8,0)</f>
        <v>-165348.49129999999</v>
      </c>
      <c r="G27" s="16">
        <f t="shared" si="0"/>
        <v>3671738.4880999997</v>
      </c>
      <c r="H27" s="27">
        <f>RA!J31</f>
        <v>-4.7156332139579504</v>
      </c>
      <c r="I27" s="20">
        <f>VLOOKUP(B27,RMS!B:D,3,FALSE)</f>
        <v>3506390.3976353998</v>
      </c>
      <c r="J27" s="21">
        <f>VLOOKUP(B27,RMS!B:E,4,FALSE)</f>
        <v>3671738.6195230102</v>
      </c>
      <c r="K27" s="22">
        <f t="shared" si="1"/>
        <v>-0.40083539998158813</v>
      </c>
      <c r="L27" s="22">
        <f t="shared" si="2"/>
        <v>-0.13142301049083471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156925.0576</v>
      </c>
      <c r="F28" s="25">
        <f>VLOOKUP(C28,RA!B32:I61,8,0)</f>
        <v>33079.728000000003</v>
      </c>
      <c r="G28" s="16">
        <f t="shared" si="0"/>
        <v>123845.3296</v>
      </c>
      <c r="H28" s="27">
        <f>RA!J32</f>
        <v>21.079952753192401</v>
      </c>
      <c r="I28" s="20">
        <f>VLOOKUP(B28,RMS!B:D,3,FALSE)</f>
        <v>156924.981425248</v>
      </c>
      <c r="J28" s="21">
        <f>VLOOKUP(B28,RMS!B:E,4,FALSE)</f>
        <v>123845.368508948</v>
      </c>
      <c r="K28" s="22">
        <f t="shared" si="1"/>
        <v>7.6174752000952139E-2</v>
      </c>
      <c r="L28" s="22">
        <f t="shared" si="2"/>
        <v>-3.8908948001335375E-2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266937.9178</v>
      </c>
      <c r="F30" s="25">
        <f>VLOOKUP(C30,RA!B34:I64,8,0)</f>
        <v>40002.541100000002</v>
      </c>
      <c r="G30" s="16">
        <f t="shared" si="0"/>
        <v>226935.37669999999</v>
      </c>
      <c r="H30" s="27">
        <f>RA!J34</f>
        <v>0</v>
      </c>
      <c r="I30" s="20">
        <f>VLOOKUP(B30,RMS!B:D,3,FALSE)</f>
        <v>266937.91710000002</v>
      </c>
      <c r="J30" s="21">
        <f>VLOOKUP(B30,RMS!B:E,4,FALSE)</f>
        <v>226935.36790000001</v>
      </c>
      <c r="K30" s="22">
        <f t="shared" si="1"/>
        <v>6.99999975040555E-4</v>
      </c>
      <c r="L30" s="22">
        <f t="shared" si="2"/>
        <v>8.7999999814201146E-3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14.9857095723551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142313.68</v>
      </c>
      <c r="F32" s="25">
        <f>VLOOKUP(C32,RA!B34:I65,8,0)</f>
        <v>10750.1</v>
      </c>
      <c r="G32" s="16">
        <f t="shared" si="0"/>
        <v>131563.57999999999</v>
      </c>
      <c r="H32" s="27">
        <f>RA!J34</f>
        <v>0</v>
      </c>
      <c r="I32" s="20">
        <f>VLOOKUP(B32,RMS!B:D,3,FALSE)</f>
        <v>142313.68</v>
      </c>
      <c r="J32" s="21">
        <f>VLOOKUP(B32,RMS!B:E,4,FALSE)</f>
        <v>131563.57999999999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483714.74</v>
      </c>
      <c r="F33" s="25">
        <f>VLOOKUP(C33,RA!B34:I65,8,0)</f>
        <v>-51985.41</v>
      </c>
      <c r="G33" s="16">
        <f t="shared" si="0"/>
        <v>535700.15</v>
      </c>
      <c r="H33" s="27">
        <f>RA!J34</f>
        <v>0</v>
      </c>
      <c r="I33" s="20">
        <f>VLOOKUP(B33,RMS!B:D,3,FALSE)</f>
        <v>483714.74</v>
      </c>
      <c r="J33" s="21">
        <f>VLOOKUP(B33,RMS!B:E,4,FALSE)</f>
        <v>535700.15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191776.04</v>
      </c>
      <c r="F34" s="25">
        <f>VLOOKUP(C34,RA!B34:I66,8,0)</f>
        <v>-1730.07</v>
      </c>
      <c r="G34" s="16">
        <f t="shared" si="0"/>
        <v>193506.11000000002</v>
      </c>
      <c r="H34" s="27">
        <f>RA!J35</f>
        <v>14.9857095723551</v>
      </c>
      <c r="I34" s="20">
        <f>VLOOKUP(B34,RMS!B:D,3,FALSE)</f>
        <v>191776.04</v>
      </c>
      <c r="J34" s="21">
        <f>VLOOKUP(B34,RMS!B:E,4,FALSE)</f>
        <v>193506.11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374083.03</v>
      </c>
      <c r="F35" s="25">
        <f>VLOOKUP(C35,RA!B34:I67,8,0)</f>
        <v>-57629.39</v>
      </c>
      <c r="G35" s="16">
        <f t="shared" si="0"/>
        <v>431712.42000000004</v>
      </c>
      <c r="H35" s="27">
        <f>RA!J34</f>
        <v>0</v>
      </c>
      <c r="I35" s="20">
        <f>VLOOKUP(B35,RMS!B:D,3,FALSE)</f>
        <v>374083.03</v>
      </c>
      <c r="J35" s="21">
        <f>VLOOKUP(B35,RMS!B:E,4,FALSE)</f>
        <v>431712.42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14.9857095723551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51763.248399999997</v>
      </c>
      <c r="F37" s="25">
        <f>VLOOKUP(C37,RA!B8:I68,8,0)</f>
        <v>3763.1367</v>
      </c>
      <c r="G37" s="16">
        <f t="shared" si="0"/>
        <v>48000.111699999994</v>
      </c>
      <c r="H37" s="27">
        <f>RA!J35</f>
        <v>14.9857095723551</v>
      </c>
      <c r="I37" s="20">
        <f>VLOOKUP(B37,RMS!B:D,3,FALSE)</f>
        <v>51763.247863247903</v>
      </c>
      <c r="J37" s="21">
        <f>VLOOKUP(B37,RMS!B:E,4,FALSE)</f>
        <v>48000.111111111102</v>
      </c>
      <c r="K37" s="22">
        <f t="shared" si="1"/>
        <v>5.3675209346693009E-4</v>
      </c>
      <c r="L37" s="22">
        <f t="shared" si="2"/>
        <v>5.8888889179797843E-4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398733.92239999998</v>
      </c>
      <c r="F38" s="25">
        <f>VLOOKUP(C38,RA!B8:I69,8,0)</f>
        <v>16077.123799999999</v>
      </c>
      <c r="G38" s="16">
        <f t="shared" si="0"/>
        <v>382656.79859999998</v>
      </c>
      <c r="H38" s="27">
        <f>RA!J36</f>
        <v>0</v>
      </c>
      <c r="I38" s="20">
        <f>VLOOKUP(B38,RMS!B:D,3,FALSE)</f>
        <v>398733.91475555598</v>
      </c>
      <c r="J38" s="21">
        <f>VLOOKUP(B38,RMS!B:E,4,FALSE)</f>
        <v>382656.797449573</v>
      </c>
      <c r="K38" s="22">
        <f t="shared" si="1"/>
        <v>7.6444440055638552E-3</v>
      </c>
      <c r="L38" s="22">
        <f t="shared" si="2"/>
        <v>1.1504269787110388E-3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172488.93</v>
      </c>
      <c r="F39" s="25">
        <f>VLOOKUP(C39,RA!B9:I70,8,0)</f>
        <v>-31938.51</v>
      </c>
      <c r="G39" s="16">
        <f t="shared" si="0"/>
        <v>204427.44</v>
      </c>
      <c r="H39" s="27">
        <f>RA!J37</f>
        <v>7.5538064928122202</v>
      </c>
      <c r="I39" s="20">
        <f>VLOOKUP(B39,RMS!B:D,3,FALSE)</f>
        <v>172488.93</v>
      </c>
      <c r="J39" s="21">
        <f>VLOOKUP(B39,RMS!B:E,4,FALSE)</f>
        <v>204427.44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139336.74</v>
      </c>
      <c r="F40" s="25">
        <f>VLOOKUP(C40,RA!B10:I71,8,0)</f>
        <v>11401.57</v>
      </c>
      <c r="G40" s="16">
        <f t="shared" si="0"/>
        <v>127935.16999999998</v>
      </c>
      <c r="H40" s="27">
        <f>RA!J38</f>
        <v>-10.7471213302286</v>
      </c>
      <c r="I40" s="20">
        <f>VLOOKUP(B40,RMS!B:D,3,FALSE)</f>
        <v>139336.74</v>
      </c>
      <c r="J40" s="21">
        <f>VLOOKUP(B40,RMS!B:E,4,FALSE)</f>
        <v>127935.17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-0.902130422549136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76647.012100000007</v>
      </c>
      <c r="F42" s="25">
        <f>VLOOKUP(C42,RA!B8:I72,8,0)</f>
        <v>3308.7928999999999</v>
      </c>
      <c r="G42" s="16">
        <f t="shared" si="0"/>
        <v>73338.219200000007</v>
      </c>
      <c r="H42" s="27">
        <f>RA!J39</f>
        <v>-0.902130422549136</v>
      </c>
      <c r="I42" s="20">
        <f>VLOOKUP(B42,RMS!B:D,3,FALSE)</f>
        <v>76647.012253233494</v>
      </c>
      <c r="J42" s="21">
        <f>VLOOKUP(B42,RMS!B:E,4,FALSE)</f>
        <v>73338.219534831005</v>
      </c>
      <c r="K42" s="22">
        <f t="shared" si="1"/>
        <v>-1.532334863441065E-4</v>
      </c>
      <c r="L42" s="22">
        <f t="shared" si="2"/>
        <v>-3.3483099832665175E-4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31422774.084100001</v>
      </c>
      <c r="E7" s="53">
        <v>29300735.0266</v>
      </c>
      <c r="F7" s="54">
        <v>107.242272439833</v>
      </c>
      <c r="G7" s="53">
        <v>18062033.535599999</v>
      </c>
      <c r="H7" s="54">
        <v>73.971408159364501</v>
      </c>
      <c r="I7" s="53">
        <v>364489.34360000002</v>
      </c>
      <c r="J7" s="54">
        <v>1.1599527865505399</v>
      </c>
      <c r="K7" s="53">
        <v>1733036.4931000001</v>
      </c>
      <c r="L7" s="54">
        <v>9.5949134945642207</v>
      </c>
      <c r="M7" s="54">
        <v>-0.78968166853312305</v>
      </c>
      <c r="N7" s="53">
        <v>549257701.05789995</v>
      </c>
      <c r="O7" s="53">
        <v>5215345329.1092997</v>
      </c>
      <c r="P7" s="53">
        <v>1266904</v>
      </c>
      <c r="Q7" s="53">
        <v>1144193</v>
      </c>
      <c r="R7" s="54">
        <v>10.724676693529901</v>
      </c>
      <c r="S7" s="53">
        <v>24.802805961698802</v>
      </c>
      <c r="T7" s="53">
        <v>22.726759639239202</v>
      </c>
      <c r="U7" s="55">
        <v>8.37020749049708</v>
      </c>
    </row>
    <row r="8" spans="1:23" ht="12" thickBot="1">
      <c r="A8" s="73">
        <v>42609</v>
      </c>
      <c r="B8" s="69" t="s">
        <v>6</v>
      </c>
      <c r="C8" s="70"/>
      <c r="D8" s="56">
        <v>1120566.7609999999</v>
      </c>
      <c r="E8" s="56">
        <v>1127427.8193999999</v>
      </c>
      <c r="F8" s="57">
        <v>99.3914414491163</v>
      </c>
      <c r="G8" s="56">
        <v>629010.8371</v>
      </c>
      <c r="H8" s="57">
        <v>78.147449122860294</v>
      </c>
      <c r="I8" s="56">
        <v>261652.81719999999</v>
      </c>
      <c r="J8" s="57">
        <v>23.350042702185799</v>
      </c>
      <c r="K8" s="56">
        <v>134672.057</v>
      </c>
      <c r="L8" s="57">
        <v>21.410133030599901</v>
      </c>
      <c r="M8" s="57">
        <v>0.94288869590816404</v>
      </c>
      <c r="N8" s="56">
        <v>18619931.621599998</v>
      </c>
      <c r="O8" s="56">
        <v>186187012.69409999</v>
      </c>
      <c r="P8" s="56">
        <v>39209</v>
      </c>
      <c r="Q8" s="56">
        <v>30828</v>
      </c>
      <c r="R8" s="57">
        <v>27.186324120929001</v>
      </c>
      <c r="S8" s="56">
        <v>28.579325180443298</v>
      </c>
      <c r="T8" s="56">
        <v>23.830900522252499</v>
      </c>
      <c r="U8" s="58">
        <v>16.614894257335699</v>
      </c>
    </row>
    <row r="9" spans="1:23" ht="12" thickBot="1">
      <c r="A9" s="74"/>
      <c r="B9" s="69" t="s">
        <v>7</v>
      </c>
      <c r="C9" s="70"/>
      <c r="D9" s="56">
        <v>275743.77470000001</v>
      </c>
      <c r="E9" s="56">
        <v>314305.00829999999</v>
      </c>
      <c r="F9" s="57">
        <v>87.731269759725294</v>
      </c>
      <c r="G9" s="56">
        <v>162693.2867</v>
      </c>
      <c r="H9" s="57">
        <v>69.486879448480707</v>
      </c>
      <c r="I9" s="56">
        <v>57814.149599999997</v>
      </c>
      <c r="J9" s="57">
        <v>20.966620067089401</v>
      </c>
      <c r="K9" s="56">
        <v>32373.487499999999</v>
      </c>
      <c r="L9" s="57">
        <v>19.898477777817199</v>
      </c>
      <c r="M9" s="57">
        <v>0.78584867015022697</v>
      </c>
      <c r="N9" s="56">
        <v>3674847.3372</v>
      </c>
      <c r="O9" s="56">
        <v>27498588.798900001</v>
      </c>
      <c r="P9" s="56">
        <v>11764</v>
      </c>
      <c r="Q9" s="56">
        <v>9610</v>
      </c>
      <c r="R9" s="57">
        <v>22.414151925078102</v>
      </c>
      <c r="S9" s="56">
        <v>23.439627227133599</v>
      </c>
      <c r="T9" s="56">
        <v>19.893839729448501</v>
      </c>
      <c r="U9" s="58">
        <v>15.1273203422815</v>
      </c>
    </row>
    <row r="10" spans="1:23" ht="12" thickBot="1">
      <c r="A10" s="74"/>
      <c r="B10" s="69" t="s">
        <v>8</v>
      </c>
      <c r="C10" s="70"/>
      <c r="D10" s="56">
        <v>263866.98379999999</v>
      </c>
      <c r="E10" s="56">
        <v>322198.45370000001</v>
      </c>
      <c r="F10" s="57">
        <v>81.895794585559202</v>
      </c>
      <c r="G10" s="56">
        <v>153273.67180000001</v>
      </c>
      <c r="H10" s="57">
        <v>72.154148002866606</v>
      </c>
      <c r="I10" s="56">
        <v>58559.744299999998</v>
      </c>
      <c r="J10" s="57">
        <v>22.1929032032237</v>
      </c>
      <c r="K10" s="56">
        <v>33063.7238</v>
      </c>
      <c r="L10" s="57">
        <v>21.571691609987301</v>
      </c>
      <c r="M10" s="57">
        <v>0.77111763497129104</v>
      </c>
      <c r="N10" s="56">
        <v>4353784.8128000004</v>
      </c>
      <c r="O10" s="56">
        <v>45411247.863300003</v>
      </c>
      <c r="P10" s="56">
        <v>128182</v>
      </c>
      <c r="Q10" s="56">
        <v>114481</v>
      </c>
      <c r="R10" s="57">
        <v>11.967924808483501</v>
      </c>
      <c r="S10" s="56">
        <v>2.0585338331435001</v>
      </c>
      <c r="T10" s="56">
        <v>1.96836372760545</v>
      </c>
      <c r="U10" s="58">
        <v>4.38030719176228</v>
      </c>
    </row>
    <row r="11" spans="1:23" ht="12" thickBot="1">
      <c r="A11" s="74"/>
      <c r="B11" s="69" t="s">
        <v>9</v>
      </c>
      <c r="C11" s="70"/>
      <c r="D11" s="56">
        <v>78660.018200000006</v>
      </c>
      <c r="E11" s="56">
        <v>81458.460399999996</v>
      </c>
      <c r="F11" s="57">
        <v>96.564577594201594</v>
      </c>
      <c r="G11" s="56">
        <v>45746.720699999998</v>
      </c>
      <c r="H11" s="57">
        <v>71.946790931398894</v>
      </c>
      <c r="I11" s="56">
        <v>15936.927100000001</v>
      </c>
      <c r="J11" s="57">
        <v>20.2605179412481</v>
      </c>
      <c r="K11" s="56">
        <v>8160.2876999999999</v>
      </c>
      <c r="L11" s="57">
        <v>17.837973028742098</v>
      </c>
      <c r="M11" s="57">
        <v>0.95298593455228298</v>
      </c>
      <c r="N11" s="56">
        <v>1342508.1233000001</v>
      </c>
      <c r="O11" s="56">
        <v>15459363.9024</v>
      </c>
      <c r="P11" s="56">
        <v>3361</v>
      </c>
      <c r="Q11" s="56">
        <v>2494</v>
      </c>
      <c r="R11" s="57">
        <v>34.763432237369699</v>
      </c>
      <c r="S11" s="56">
        <v>23.4037542993157</v>
      </c>
      <c r="T11" s="56">
        <v>19.544932638332</v>
      </c>
      <c r="U11" s="58">
        <v>16.488045514545998</v>
      </c>
    </row>
    <row r="12" spans="1:23" ht="12" thickBot="1">
      <c r="A12" s="74"/>
      <c r="B12" s="69" t="s">
        <v>10</v>
      </c>
      <c r="C12" s="70"/>
      <c r="D12" s="56">
        <v>331982.60220000002</v>
      </c>
      <c r="E12" s="56">
        <v>269423.87190000003</v>
      </c>
      <c r="F12" s="57">
        <v>123.219445945465</v>
      </c>
      <c r="G12" s="56">
        <v>95678.98</v>
      </c>
      <c r="H12" s="57">
        <v>246.975482180098</v>
      </c>
      <c r="I12" s="56">
        <v>83653.542799999996</v>
      </c>
      <c r="J12" s="57">
        <v>25.198170701006699</v>
      </c>
      <c r="K12" s="56">
        <v>20446.5363</v>
      </c>
      <c r="L12" s="57">
        <v>21.3699354863524</v>
      </c>
      <c r="M12" s="57">
        <v>3.0913307551264801</v>
      </c>
      <c r="N12" s="56">
        <v>4291042.9161</v>
      </c>
      <c r="O12" s="56">
        <v>54945858.410300002</v>
      </c>
      <c r="P12" s="56">
        <v>3343</v>
      </c>
      <c r="Q12" s="56">
        <v>1696</v>
      </c>
      <c r="R12" s="57">
        <v>97.110849056603797</v>
      </c>
      <c r="S12" s="56">
        <v>99.306790966197994</v>
      </c>
      <c r="T12" s="56">
        <v>78.869529834905705</v>
      </c>
      <c r="U12" s="58">
        <v>20.5799230167943</v>
      </c>
    </row>
    <row r="13" spans="1:23" ht="12" thickBot="1">
      <c r="A13" s="74"/>
      <c r="B13" s="69" t="s">
        <v>11</v>
      </c>
      <c r="C13" s="70"/>
      <c r="D13" s="56">
        <v>463162.34600000002</v>
      </c>
      <c r="E13" s="56">
        <v>445365.56640000001</v>
      </c>
      <c r="F13" s="57">
        <v>103.99599361572901</v>
      </c>
      <c r="G13" s="56">
        <v>276262.54109999997</v>
      </c>
      <c r="H13" s="57">
        <v>67.652966687346506</v>
      </c>
      <c r="I13" s="56">
        <v>121672.1615</v>
      </c>
      <c r="J13" s="57">
        <v>26.269873307015299</v>
      </c>
      <c r="K13" s="56">
        <v>61525.2523</v>
      </c>
      <c r="L13" s="57">
        <v>22.270573511350399</v>
      </c>
      <c r="M13" s="57">
        <v>0.97759711584311504</v>
      </c>
      <c r="N13" s="56">
        <v>8289975.0950999996</v>
      </c>
      <c r="O13" s="56">
        <v>79739945.215599999</v>
      </c>
      <c r="P13" s="56">
        <v>17917</v>
      </c>
      <c r="Q13" s="56">
        <v>13920</v>
      </c>
      <c r="R13" s="57">
        <v>28.714080459770098</v>
      </c>
      <c r="S13" s="56">
        <v>25.8504406987777</v>
      </c>
      <c r="T13" s="56">
        <v>21.182093836206899</v>
      </c>
      <c r="U13" s="58">
        <v>18.0590610309848</v>
      </c>
    </row>
    <row r="14" spans="1:23" ht="12" thickBot="1">
      <c r="A14" s="74"/>
      <c r="B14" s="69" t="s">
        <v>12</v>
      </c>
      <c r="C14" s="70"/>
      <c r="D14" s="56">
        <v>119206.4503</v>
      </c>
      <c r="E14" s="56">
        <v>189337.264</v>
      </c>
      <c r="F14" s="57">
        <v>62.959846245586398</v>
      </c>
      <c r="G14" s="56">
        <v>117770.947</v>
      </c>
      <c r="H14" s="57">
        <v>1.2188942490205099</v>
      </c>
      <c r="I14" s="56">
        <v>18780.1073</v>
      </c>
      <c r="J14" s="57">
        <v>15.7542710589378</v>
      </c>
      <c r="K14" s="56">
        <v>18228.755499999999</v>
      </c>
      <c r="L14" s="57">
        <v>15.4781429243326</v>
      </c>
      <c r="M14" s="57">
        <v>3.024626667465E-2</v>
      </c>
      <c r="N14" s="56">
        <v>2881708.4591000001</v>
      </c>
      <c r="O14" s="56">
        <v>35357103.434500001</v>
      </c>
      <c r="P14" s="56">
        <v>2516</v>
      </c>
      <c r="Q14" s="56">
        <v>2162</v>
      </c>
      <c r="R14" s="57">
        <v>16.373728029602201</v>
      </c>
      <c r="S14" s="56">
        <v>47.379352265500799</v>
      </c>
      <c r="T14" s="56">
        <v>47.373393246993501</v>
      </c>
      <c r="U14" s="58">
        <v>1.2577247729947E-2</v>
      </c>
    </row>
    <row r="15" spans="1:23" ht="12" thickBot="1">
      <c r="A15" s="74"/>
      <c r="B15" s="69" t="s">
        <v>13</v>
      </c>
      <c r="C15" s="70"/>
      <c r="D15" s="56">
        <v>159911.37</v>
      </c>
      <c r="E15" s="56">
        <v>171712.5226</v>
      </c>
      <c r="F15" s="57">
        <v>93.127378002890097</v>
      </c>
      <c r="G15" s="56">
        <v>97324.4859</v>
      </c>
      <c r="H15" s="57">
        <v>64.307438689486105</v>
      </c>
      <c r="I15" s="56">
        <v>2238.3519000000001</v>
      </c>
      <c r="J15" s="57">
        <v>1.3997453089170599</v>
      </c>
      <c r="K15" s="56">
        <v>3152.2860000000001</v>
      </c>
      <c r="L15" s="57">
        <v>3.2389444145011401</v>
      </c>
      <c r="M15" s="57">
        <v>-0.289927405064134</v>
      </c>
      <c r="N15" s="56">
        <v>2985562.3566999999</v>
      </c>
      <c r="O15" s="56">
        <v>30360428.6538</v>
      </c>
      <c r="P15" s="56">
        <v>6942</v>
      </c>
      <c r="Q15" s="56">
        <v>5467</v>
      </c>
      <c r="R15" s="57">
        <v>26.9800621913298</v>
      </c>
      <c r="S15" s="56">
        <v>23.035345721694</v>
      </c>
      <c r="T15" s="56">
        <v>16.803830345710601</v>
      </c>
      <c r="U15" s="58">
        <v>27.051972439531198</v>
      </c>
    </row>
    <row r="16" spans="1:23" ht="12" thickBot="1">
      <c r="A16" s="74"/>
      <c r="B16" s="69" t="s">
        <v>14</v>
      </c>
      <c r="C16" s="70"/>
      <c r="D16" s="56">
        <v>1367295.5404999999</v>
      </c>
      <c r="E16" s="56">
        <v>1573913.8293999999</v>
      </c>
      <c r="F16" s="57">
        <v>86.872325216256201</v>
      </c>
      <c r="G16" s="56">
        <v>929462.14269999997</v>
      </c>
      <c r="H16" s="57">
        <v>47.106103378039201</v>
      </c>
      <c r="I16" s="56">
        <v>-65003.250899999999</v>
      </c>
      <c r="J16" s="57">
        <v>-4.7541478030586797</v>
      </c>
      <c r="K16" s="56">
        <v>26045.885300000002</v>
      </c>
      <c r="L16" s="57">
        <v>2.8022534865529001</v>
      </c>
      <c r="M16" s="57">
        <v>-3.4957205390135102</v>
      </c>
      <c r="N16" s="56">
        <v>30071766.6558</v>
      </c>
      <c r="O16" s="56">
        <v>270454923.57889998</v>
      </c>
      <c r="P16" s="56">
        <v>67171</v>
      </c>
      <c r="Q16" s="56">
        <v>62095</v>
      </c>
      <c r="R16" s="57">
        <v>8.1745712215154107</v>
      </c>
      <c r="S16" s="56">
        <v>20.355444172336298</v>
      </c>
      <c r="T16" s="56">
        <v>19.519353371447</v>
      </c>
      <c r="U16" s="58">
        <v>4.1074554493169799</v>
      </c>
    </row>
    <row r="17" spans="1:21" ht="12" thickBot="1">
      <c r="A17" s="74"/>
      <c r="B17" s="69" t="s">
        <v>15</v>
      </c>
      <c r="C17" s="70"/>
      <c r="D17" s="56">
        <v>1031135.3276</v>
      </c>
      <c r="E17" s="56">
        <v>1324979.9484999999</v>
      </c>
      <c r="F17" s="57">
        <v>77.822711865741098</v>
      </c>
      <c r="G17" s="56">
        <v>1429485.0711999999</v>
      </c>
      <c r="H17" s="57">
        <v>-27.8666599340978</v>
      </c>
      <c r="I17" s="56">
        <v>86312.370899999994</v>
      </c>
      <c r="J17" s="57">
        <v>8.3706152422199303</v>
      </c>
      <c r="K17" s="56">
        <v>65877.394700000004</v>
      </c>
      <c r="L17" s="57">
        <v>4.6084702825681401</v>
      </c>
      <c r="M17" s="57">
        <v>0.31019709102126902</v>
      </c>
      <c r="N17" s="56">
        <v>23297882.810699999</v>
      </c>
      <c r="O17" s="56">
        <v>269154828.04680002</v>
      </c>
      <c r="P17" s="56">
        <v>19608</v>
      </c>
      <c r="Q17" s="56">
        <v>18077</v>
      </c>
      <c r="R17" s="57">
        <v>8.4693256624439801</v>
      </c>
      <c r="S17" s="56">
        <v>52.587481007751897</v>
      </c>
      <c r="T17" s="56">
        <v>38.081115013553102</v>
      </c>
      <c r="U17" s="58">
        <v>27.585207954836999</v>
      </c>
    </row>
    <row r="18" spans="1:21" ht="12" customHeight="1" thickBot="1">
      <c r="A18" s="74"/>
      <c r="B18" s="69" t="s">
        <v>16</v>
      </c>
      <c r="C18" s="70"/>
      <c r="D18" s="56">
        <v>2204277.8964999998</v>
      </c>
      <c r="E18" s="56">
        <v>2569732.3580999998</v>
      </c>
      <c r="F18" s="57">
        <v>85.778501000383997</v>
      </c>
      <c r="G18" s="56">
        <v>1655555.5478999999</v>
      </c>
      <c r="H18" s="57">
        <v>33.144303088835102</v>
      </c>
      <c r="I18" s="56">
        <v>106000.0686</v>
      </c>
      <c r="J18" s="57">
        <v>4.8088341659783103</v>
      </c>
      <c r="K18" s="56">
        <v>226637.35579999999</v>
      </c>
      <c r="L18" s="57">
        <v>13.6895047760542</v>
      </c>
      <c r="M18" s="57">
        <v>-0.53229215799031104</v>
      </c>
      <c r="N18" s="56">
        <v>54190545.729500003</v>
      </c>
      <c r="O18" s="56">
        <v>541120443.04859996</v>
      </c>
      <c r="P18" s="56">
        <v>104374</v>
      </c>
      <c r="Q18" s="56">
        <v>91958</v>
      </c>
      <c r="R18" s="57">
        <v>13.501816046456</v>
      </c>
      <c r="S18" s="56">
        <v>21.119032484143599</v>
      </c>
      <c r="T18" s="56">
        <v>21.406539514778501</v>
      </c>
      <c r="U18" s="58">
        <v>-1.36136459305504</v>
      </c>
    </row>
    <row r="19" spans="1:21" ht="12" customHeight="1" thickBot="1">
      <c r="A19" s="74"/>
      <c r="B19" s="69" t="s">
        <v>17</v>
      </c>
      <c r="C19" s="70"/>
      <c r="D19" s="56">
        <v>751714.07539999997</v>
      </c>
      <c r="E19" s="56">
        <v>729107.6862</v>
      </c>
      <c r="F19" s="57">
        <v>103.10055560075401</v>
      </c>
      <c r="G19" s="56">
        <v>463565.27980000002</v>
      </c>
      <c r="H19" s="57">
        <v>62.159270367340397</v>
      </c>
      <c r="I19" s="56">
        <v>5105.6076000000003</v>
      </c>
      <c r="J19" s="57">
        <v>0.67919542377641595</v>
      </c>
      <c r="K19" s="56">
        <v>54837.409099999997</v>
      </c>
      <c r="L19" s="57">
        <v>11.829490147247199</v>
      </c>
      <c r="M19" s="57">
        <v>-0.90689553566089198</v>
      </c>
      <c r="N19" s="56">
        <v>13634249.3467</v>
      </c>
      <c r="O19" s="56">
        <v>155728767.27919999</v>
      </c>
      <c r="P19" s="56">
        <v>12443</v>
      </c>
      <c r="Q19" s="56">
        <v>10571</v>
      </c>
      <c r="R19" s="57">
        <v>17.708826033487799</v>
      </c>
      <c r="S19" s="56">
        <v>60.412607522301698</v>
      </c>
      <c r="T19" s="56">
        <v>57.534435200075698</v>
      </c>
      <c r="U19" s="58">
        <v>4.7641915160895998</v>
      </c>
    </row>
    <row r="20" spans="1:21" ht="12" thickBot="1">
      <c r="A20" s="74"/>
      <c r="B20" s="69" t="s">
        <v>18</v>
      </c>
      <c r="C20" s="70"/>
      <c r="D20" s="56">
        <v>1432861.0966</v>
      </c>
      <c r="E20" s="56">
        <v>1512388.1783</v>
      </c>
      <c r="F20" s="57">
        <v>94.741622366461996</v>
      </c>
      <c r="G20" s="56">
        <v>968557.96710000001</v>
      </c>
      <c r="H20" s="57">
        <v>47.937567525275703</v>
      </c>
      <c r="I20" s="56">
        <v>51625.789199999999</v>
      </c>
      <c r="J20" s="57">
        <v>3.6029863133629298</v>
      </c>
      <c r="K20" s="56">
        <v>74130.747000000003</v>
      </c>
      <c r="L20" s="57">
        <v>7.6537233204490596</v>
      </c>
      <c r="M20" s="57">
        <v>-0.30358466238037501</v>
      </c>
      <c r="N20" s="56">
        <v>32905794.617199998</v>
      </c>
      <c r="O20" s="56">
        <v>300091817.75599998</v>
      </c>
      <c r="P20" s="56">
        <v>51739</v>
      </c>
      <c r="Q20" s="56">
        <v>45568</v>
      </c>
      <c r="R20" s="57">
        <v>13.542398174157301</v>
      </c>
      <c r="S20" s="56">
        <v>27.6940237847658</v>
      </c>
      <c r="T20" s="56">
        <v>26.193079461464201</v>
      </c>
      <c r="U20" s="58">
        <v>5.4197408616631497</v>
      </c>
    </row>
    <row r="21" spans="1:21" ht="12" customHeight="1" thickBot="1">
      <c r="A21" s="74"/>
      <c r="B21" s="69" t="s">
        <v>19</v>
      </c>
      <c r="C21" s="70"/>
      <c r="D21" s="56">
        <v>434192.09989999997</v>
      </c>
      <c r="E21" s="56">
        <v>569146.87139999995</v>
      </c>
      <c r="F21" s="57">
        <v>76.288234499464906</v>
      </c>
      <c r="G21" s="56">
        <v>370158.21509999997</v>
      </c>
      <c r="H21" s="57">
        <v>17.299058129157299</v>
      </c>
      <c r="I21" s="56">
        <v>57100.307200000003</v>
      </c>
      <c r="J21" s="57">
        <v>13.1509318601492</v>
      </c>
      <c r="K21" s="56">
        <v>43359.971599999997</v>
      </c>
      <c r="L21" s="57">
        <v>11.7139022804846</v>
      </c>
      <c r="M21" s="57">
        <v>0.31688986622860299</v>
      </c>
      <c r="N21" s="56">
        <v>10864531.8925</v>
      </c>
      <c r="O21" s="56">
        <v>99645084.398900002</v>
      </c>
      <c r="P21" s="56">
        <v>37611</v>
      </c>
      <c r="Q21" s="56">
        <v>33654</v>
      </c>
      <c r="R21" s="57">
        <v>11.7578891067927</v>
      </c>
      <c r="S21" s="56">
        <v>11.5442849139879</v>
      </c>
      <c r="T21" s="56">
        <v>11.372494957508801</v>
      </c>
      <c r="U21" s="58">
        <v>1.48809525890172</v>
      </c>
    </row>
    <row r="22" spans="1:21" ht="12" customHeight="1" thickBot="1">
      <c r="A22" s="74"/>
      <c r="B22" s="69" t="s">
        <v>20</v>
      </c>
      <c r="C22" s="70"/>
      <c r="D22" s="56">
        <v>1659698.7139999999</v>
      </c>
      <c r="E22" s="56">
        <v>2042572.1534</v>
      </c>
      <c r="F22" s="57">
        <v>81.255328544321898</v>
      </c>
      <c r="G22" s="56">
        <v>1200676.138</v>
      </c>
      <c r="H22" s="57">
        <v>38.230340511689299</v>
      </c>
      <c r="I22" s="56">
        <v>97114.279299999995</v>
      </c>
      <c r="J22" s="57">
        <v>5.85131978959887</v>
      </c>
      <c r="K22" s="56">
        <v>145504.9872</v>
      </c>
      <c r="L22" s="57">
        <v>12.1185874021259</v>
      </c>
      <c r="M22" s="57">
        <v>-0.33257078558747899</v>
      </c>
      <c r="N22" s="56">
        <v>41443135.970799997</v>
      </c>
      <c r="O22" s="56">
        <v>353427068.11140001</v>
      </c>
      <c r="P22" s="56">
        <v>96972</v>
      </c>
      <c r="Q22" s="56">
        <v>88706</v>
      </c>
      <c r="R22" s="57">
        <v>9.3184226546118705</v>
      </c>
      <c r="S22" s="56">
        <v>17.115236501258099</v>
      </c>
      <c r="T22" s="56">
        <v>16.61737778617</v>
      </c>
      <c r="U22" s="58">
        <v>2.9088626093565999</v>
      </c>
    </row>
    <row r="23" spans="1:21" ht="12" thickBot="1">
      <c r="A23" s="74"/>
      <c r="B23" s="69" t="s">
        <v>21</v>
      </c>
      <c r="C23" s="70"/>
      <c r="D23" s="56">
        <v>8149679.1491</v>
      </c>
      <c r="E23" s="56">
        <v>6371439.6750999996</v>
      </c>
      <c r="F23" s="57">
        <v>127.909539518195</v>
      </c>
      <c r="G23" s="56">
        <v>3334564.0666999999</v>
      </c>
      <c r="H23" s="57">
        <v>144.400137051954</v>
      </c>
      <c r="I23" s="56">
        <v>-1078732.0208999999</v>
      </c>
      <c r="J23" s="57">
        <v>-13.236496813732</v>
      </c>
      <c r="K23" s="56">
        <v>175998.24660000001</v>
      </c>
      <c r="L23" s="57">
        <v>5.2779986552837199</v>
      </c>
      <c r="M23" s="57">
        <v>-7.1292202720160498</v>
      </c>
      <c r="N23" s="56">
        <v>87065511.648399994</v>
      </c>
      <c r="O23" s="56">
        <v>768095820.34309995</v>
      </c>
      <c r="P23" s="56">
        <v>110863</v>
      </c>
      <c r="Q23" s="56">
        <v>96633</v>
      </c>
      <c r="R23" s="57">
        <v>14.7258183022363</v>
      </c>
      <c r="S23" s="56">
        <v>73.511262992161505</v>
      </c>
      <c r="T23" s="56">
        <v>61.587296569494903</v>
      </c>
      <c r="U23" s="58">
        <v>16.2205979564493</v>
      </c>
    </row>
    <row r="24" spans="1:21" ht="12" thickBot="1">
      <c r="A24" s="74"/>
      <c r="B24" s="69" t="s">
        <v>22</v>
      </c>
      <c r="C24" s="70"/>
      <c r="D24" s="56">
        <v>405175.40090000001</v>
      </c>
      <c r="E24" s="56">
        <v>401315.7781</v>
      </c>
      <c r="F24" s="57">
        <v>100.961742102011</v>
      </c>
      <c r="G24" s="56">
        <v>301347.8015</v>
      </c>
      <c r="H24" s="57">
        <v>34.454407459813503</v>
      </c>
      <c r="I24" s="56">
        <v>52393.669199999997</v>
      </c>
      <c r="J24" s="57">
        <v>12.931108128385899</v>
      </c>
      <c r="K24" s="56">
        <v>50363.813699999999</v>
      </c>
      <c r="L24" s="57">
        <v>16.712852540920199</v>
      </c>
      <c r="M24" s="57">
        <v>4.0303848157551003E-2</v>
      </c>
      <c r="N24" s="56">
        <v>8774525.0725999996</v>
      </c>
      <c r="O24" s="56">
        <v>73599011.229699999</v>
      </c>
      <c r="P24" s="56">
        <v>36009</v>
      </c>
      <c r="Q24" s="56">
        <v>32544</v>
      </c>
      <c r="R24" s="57">
        <v>10.647123893805301</v>
      </c>
      <c r="S24" s="56">
        <v>11.2520592324141</v>
      </c>
      <c r="T24" s="56">
        <v>10.9234195550639</v>
      </c>
      <c r="U24" s="58">
        <v>2.9207069618286701</v>
      </c>
    </row>
    <row r="25" spans="1:21" ht="12" thickBot="1">
      <c r="A25" s="74"/>
      <c r="B25" s="69" t="s">
        <v>23</v>
      </c>
      <c r="C25" s="70"/>
      <c r="D25" s="56">
        <v>409300.95400000003</v>
      </c>
      <c r="E25" s="56">
        <v>501246.3285</v>
      </c>
      <c r="F25" s="57">
        <v>81.656648782814997</v>
      </c>
      <c r="G25" s="56">
        <v>293860.533</v>
      </c>
      <c r="H25" s="57">
        <v>39.284084807673104</v>
      </c>
      <c r="I25" s="56">
        <v>28686.119900000002</v>
      </c>
      <c r="J25" s="57">
        <v>7.0085641432440902</v>
      </c>
      <c r="K25" s="56">
        <v>23651.4195</v>
      </c>
      <c r="L25" s="57">
        <v>8.0485185467216205</v>
      </c>
      <c r="M25" s="57">
        <v>0.21287096108544301</v>
      </c>
      <c r="N25" s="56">
        <v>8942747.3023000006</v>
      </c>
      <c r="O25" s="56">
        <v>86853615.976600006</v>
      </c>
      <c r="P25" s="56">
        <v>27304</v>
      </c>
      <c r="Q25" s="56">
        <v>24290</v>
      </c>
      <c r="R25" s="57">
        <v>12.4083985179086</v>
      </c>
      <c r="S25" s="56">
        <v>14.9905125256373</v>
      </c>
      <c r="T25" s="56">
        <v>13.846296945244999</v>
      </c>
      <c r="U25" s="58">
        <v>7.6329316855273497</v>
      </c>
    </row>
    <row r="26" spans="1:21" ht="12" thickBot="1">
      <c r="A26" s="74"/>
      <c r="B26" s="69" t="s">
        <v>24</v>
      </c>
      <c r="C26" s="70"/>
      <c r="D26" s="56">
        <v>670705.90370000002</v>
      </c>
      <c r="E26" s="56">
        <v>916478.09519999998</v>
      </c>
      <c r="F26" s="57">
        <v>73.182971553033596</v>
      </c>
      <c r="G26" s="56">
        <v>471759.68900000001</v>
      </c>
      <c r="H26" s="57">
        <v>42.1710924733122</v>
      </c>
      <c r="I26" s="56">
        <v>133063.8046</v>
      </c>
      <c r="J26" s="57">
        <v>19.839366832160501</v>
      </c>
      <c r="K26" s="56">
        <v>91529.505000000005</v>
      </c>
      <c r="L26" s="57">
        <v>19.401722345971798</v>
      </c>
      <c r="M26" s="57">
        <v>0.45378044598842698</v>
      </c>
      <c r="N26" s="56">
        <v>17826414.3794</v>
      </c>
      <c r="O26" s="56">
        <v>171429924.43099999</v>
      </c>
      <c r="P26" s="56">
        <v>48125</v>
      </c>
      <c r="Q26" s="56">
        <v>45876</v>
      </c>
      <c r="R26" s="57">
        <v>4.9023454529601604</v>
      </c>
      <c r="S26" s="56">
        <v>13.9367460509091</v>
      </c>
      <c r="T26" s="56">
        <v>14.2266156835818</v>
      </c>
      <c r="U26" s="58">
        <v>-2.0798946297355299</v>
      </c>
    </row>
    <row r="27" spans="1:21" ht="12" thickBot="1">
      <c r="A27" s="74"/>
      <c r="B27" s="69" t="s">
        <v>25</v>
      </c>
      <c r="C27" s="70"/>
      <c r="D27" s="56">
        <v>354269.81020000001</v>
      </c>
      <c r="E27" s="56">
        <v>408288.12650000001</v>
      </c>
      <c r="F27" s="57">
        <v>86.769559829460306</v>
      </c>
      <c r="G27" s="56">
        <v>278526.5675</v>
      </c>
      <c r="H27" s="57">
        <v>27.194261351746999</v>
      </c>
      <c r="I27" s="56">
        <v>89762.878700000001</v>
      </c>
      <c r="J27" s="57">
        <v>25.3374338189656</v>
      </c>
      <c r="K27" s="56">
        <v>80801.273000000001</v>
      </c>
      <c r="L27" s="57">
        <v>29.010256983833301</v>
      </c>
      <c r="M27" s="57">
        <v>0.110909214264483</v>
      </c>
      <c r="N27" s="56">
        <v>7377610.9532000003</v>
      </c>
      <c r="O27" s="56">
        <v>58956075.7958</v>
      </c>
      <c r="P27" s="56">
        <v>40367</v>
      </c>
      <c r="Q27" s="56">
        <v>37427</v>
      </c>
      <c r="R27" s="57">
        <v>7.8552916343815902</v>
      </c>
      <c r="S27" s="56">
        <v>8.7762234052567702</v>
      </c>
      <c r="T27" s="56">
        <v>8.4516529510781009</v>
      </c>
      <c r="U27" s="58">
        <v>3.6982929808311198</v>
      </c>
    </row>
    <row r="28" spans="1:21" ht="12" thickBot="1">
      <c r="A28" s="74"/>
      <c r="B28" s="69" t="s">
        <v>26</v>
      </c>
      <c r="C28" s="70"/>
      <c r="D28" s="56">
        <v>1298123.2205999999</v>
      </c>
      <c r="E28" s="56">
        <v>1394103.5802</v>
      </c>
      <c r="F28" s="57">
        <v>93.115263387658004</v>
      </c>
      <c r="G28" s="56">
        <v>952434.15099999995</v>
      </c>
      <c r="H28" s="57">
        <v>36.295324903779097</v>
      </c>
      <c r="I28" s="56">
        <v>81848.889899999995</v>
      </c>
      <c r="J28" s="57">
        <v>6.3051710809216504</v>
      </c>
      <c r="K28" s="56">
        <v>50309.8799</v>
      </c>
      <c r="L28" s="57">
        <v>5.2822423311026396</v>
      </c>
      <c r="M28" s="57">
        <v>0.62689495706786602</v>
      </c>
      <c r="N28" s="56">
        <v>28984476.548700001</v>
      </c>
      <c r="O28" s="56">
        <v>248649488.0079</v>
      </c>
      <c r="P28" s="56">
        <v>54163</v>
      </c>
      <c r="Q28" s="56">
        <v>47988</v>
      </c>
      <c r="R28" s="57">
        <v>12.8678002834042</v>
      </c>
      <c r="S28" s="56">
        <v>23.966974144711301</v>
      </c>
      <c r="T28" s="56">
        <v>22.477288042843998</v>
      </c>
      <c r="U28" s="58">
        <v>6.2155785410066704</v>
      </c>
    </row>
    <row r="29" spans="1:21" ht="12" thickBot="1">
      <c r="A29" s="74"/>
      <c r="B29" s="69" t="s">
        <v>27</v>
      </c>
      <c r="C29" s="70"/>
      <c r="D29" s="56">
        <v>827844.16399999999</v>
      </c>
      <c r="E29" s="56">
        <v>988703.79310000001</v>
      </c>
      <c r="F29" s="57">
        <v>83.730250634961394</v>
      </c>
      <c r="G29" s="56">
        <v>759654.9399</v>
      </c>
      <c r="H29" s="57">
        <v>8.9763418255367693</v>
      </c>
      <c r="I29" s="56">
        <v>133031.5526</v>
      </c>
      <c r="J29" s="57">
        <v>16.069637062755199</v>
      </c>
      <c r="K29" s="56">
        <v>113963.2025</v>
      </c>
      <c r="L29" s="57">
        <v>15.0019695146065</v>
      </c>
      <c r="M29" s="57">
        <v>0.167320237424883</v>
      </c>
      <c r="N29" s="56">
        <v>21097059.940900002</v>
      </c>
      <c r="O29" s="56">
        <v>181275812.023</v>
      </c>
      <c r="P29" s="56">
        <v>123655</v>
      </c>
      <c r="Q29" s="56">
        <v>117269</v>
      </c>
      <c r="R29" s="57">
        <v>5.4455994337804503</v>
      </c>
      <c r="S29" s="56">
        <v>6.6947892442683301</v>
      </c>
      <c r="T29" s="56">
        <v>6.41270854701584</v>
      </c>
      <c r="U29" s="58">
        <v>4.2134365543171102</v>
      </c>
    </row>
    <row r="30" spans="1:21" ht="12" thickBot="1">
      <c r="A30" s="74"/>
      <c r="B30" s="69" t="s">
        <v>28</v>
      </c>
      <c r="C30" s="70"/>
      <c r="D30" s="56">
        <v>1652290.1098</v>
      </c>
      <c r="E30" s="56">
        <v>1799773.5914</v>
      </c>
      <c r="F30" s="57">
        <v>91.805442512062001</v>
      </c>
      <c r="G30" s="56">
        <v>1244512.3239</v>
      </c>
      <c r="H30" s="57">
        <v>32.766070537744703</v>
      </c>
      <c r="I30" s="56">
        <v>156120.3548</v>
      </c>
      <c r="J30" s="57">
        <v>9.4487253705644605</v>
      </c>
      <c r="K30" s="56">
        <v>108814.5098</v>
      </c>
      <c r="L30" s="57">
        <v>8.7435461835365107</v>
      </c>
      <c r="M30" s="57">
        <v>0.434738391846342</v>
      </c>
      <c r="N30" s="56">
        <v>36013891.5502</v>
      </c>
      <c r="O30" s="56">
        <v>289235891.96850002</v>
      </c>
      <c r="P30" s="56">
        <v>106962</v>
      </c>
      <c r="Q30" s="56">
        <v>101105</v>
      </c>
      <c r="R30" s="57">
        <v>5.7929874882547896</v>
      </c>
      <c r="S30" s="56">
        <v>15.4474496531478</v>
      </c>
      <c r="T30" s="56">
        <v>14.823094080411501</v>
      </c>
      <c r="U30" s="58">
        <v>4.0418035776485697</v>
      </c>
    </row>
    <row r="31" spans="1:21" ht="12" thickBot="1">
      <c r="A31" s="74"/>
      <c r="B31" s="69" t="s">
        <v>29</v>
      </c>
      <c r="C31" s="70"/>
      <c r="D31" s="56">
        <v>3506389.9967999998</v>
      </c>
      <c r="E31" s="56">
        <v>1555140.9591999999</v>
      </c>
      <c r="F31" s="57">
        <v>225.47087941171401</v>
      </c>
      <c r="G31" s="56">
        <v>938635.76170000003</v>
      </c>
      <c r="H31" s="57">
        <v>273.562369970801</v>
      </c>
      <c r="I31" s="56">
        <v>-165348.49129999999</v>
      </c>
      <c r="J31" s="57">
        <v>-4.7156332139579504</v>
      </c>
      <c r="K31" s="56">
        <v>27578.230899999999</v>
      </c>
      <c r="L31" s="57">
        <v>2.9381184933814999</v>
      </c>
      <c r="M31" s="57">
        <v>-6.9956163214225597</v>
      </c>
      <c r="N31" s="56">
        <v>31793651.0363</v>
      </c>
      <c r="O31" s="56">
        <v>302905283.33499998</v>
      </c>
      <c r="P31" s="56">
        <v>66024</v>
      </c>
      <c r="Q31" s="56">
        <v>63322</v>
      </c>
      <c r="R31" s="57">
        <v>4.2670793720981601</v>
      </c>
      <c r="S31" s="56">
        <v>53.107809233006201</v>
      </c>
      <c r="T31" s="56">
        <v>53.4532552335681</v>
      </c>
      <c r="U31" s="58">
        <v>-0.65046177869307198</v>
      </c>
    </row>
    <row r="32" spans="1:21" ht="12" thickBot="1">
      <c r="A32" s="74"/>
      <c r="B32" s="69" t="s">
        <v>30</v>
      </c>
      <c r="C32" s="70"/>
      <c r="D32" s="56">
        <v>156925.0576</v>
      </c>
      <c r="E32" s="56">
        <v>156665.82639999999</v>
      </c>
      <c r="F32" s="57">
        <v>100.165467610874</v>
      </c>
      <c r="G32" s="56">
        <v>113039.0484</v>
      </c>
      <c r="H32" s="57">
        <v>38.823760303346603</v>
      </c>
      <c r="I32" s="56">
        <v>33079.728000000003</v>
      </c>
      <c r="J32" s="57">
        <v>21.079952753192401</v>
      </c>
      <c r="K32" s="56">
        <v>29702.747500000001</v>
      </c>
      <c r="L32" s="57">
        <v>26.276537108569599</v>
      </c>
      <c r="M32" s="57">
        <v>0.113692529622049</v>
      </c>
      <c r="N32" s="56">
        <v>3439001.6395999999</v>
      </c>
      <c r="O32" s="56">
        <v>29900973.835999999</v>
      </c>
      <c r="P32" s="56">
        <v>29480</v>
      </c>
      <c r="Q32" s="56">
        <v>27738</v>
      </c>
      <c r="R32" s="57">
        <v>6.2801932367149798</v>
      </c>
      <c r="S32" s="56">
        <v>5.3231023609226602</v>
      </c>
      <c r="T32" s="56">
        <v>5.0827323527291099</v>
      </c>
      <c r="U32" s="58">
        <v>4.5155999621222103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266937.9178</v>
      </c>
      <c r="E35" s="56">
        <v>266133.29369999998</v>
      </c>
      <c r="F35" s="57">
        <v>100.30233875995501</v>
      </c>
      <c r="G35" s="56">
        <v>165101.3095</v>
      </c>
      <c r="H35" s="57">
        <v>61.681284423731398</v>
      </c>
      <c r="I35" s="56">
        <v>40002.541100000002</v>
      </c>
      <c r="J35" s="57">
        <v>14.9857095723551</v>
      </c>
      <c r="K35" s="56">
        <v>25288.2075</v>
      </c>
      <c r="L35" s="57">
        <v>15.3167819059606</v>
      </c>
      <c r="M35" s="57">
        <v>0.58186542482301296</v>
      </c>
      <c r="N35" s="56">
        <v>5684545.5380999995</v>
      </c>
      <c r="O35" s="56">
        <v>48102785.665600002</v>
      </c>
      <c r="P35" s="56">
        <v>18082</v>
      </c>
      <c r="Q35" s="56">
        <v>16245</v>
      </c>
      <c r="R35" s="57">
        <v>11.3080947983995</v>
      </c>
      <c r="S35" s="56">
        <v>14.7626323304944</v>
      </c>
      <c r="T35" s="56">
        <v>14.5338668390274</v>
      </c>
      <c r="U35" s="58">
        <v>1.5496253401534099</v>
      </c>
    </row>
    <row r="36" spans="1:21" ht="12" customHeight="1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142313.68</v>
      </c>
      <c r="E37" s="59"/>
      <c r="F37" s="59"/>
      <c r="G37" s="56">
        <v>49353.86</v>
      </c>
      <c r="H37" s="57">
        <v>188.353697157629</v>
      </c>
      <c r="I37" s="56">
        <v>10750.1</v>
      </c>
      <c r="J37" s="57">
        <v>7.5538064928122202</v>
      </c>
      <c r="K37" s="56">
        <v>2143.65</v>
      </c>
      <c r="L37" s="57">
        <v>4.3434292677411701</v>
      </c>
      <c r="M37" s="57">
        <v>4.0148578359340403</v>
      </c>
      <c r="N37" s="56">
        <v>4535786.43</v>
      </c>
      <c r="O37" s="56">
        <v>39406720.799999997</v>
      </c>
      <c r="P37" s="56">
        <v>123</v>
      </c>
      <c r="Q37" s="56">
        <v>101</v>
      </c>
      <c r="R37" s="57">
        <v>21.782178217821802</v>
      </c>
      <c r="S37" s="56">
        <v>1157.02178861789</v>
      </c>
      <c r="T37" s="56">
        <v>1325.07405940594</v>
      </c>
      <c r="U37" s="58">
        <v>-14.5245554095226</v>
      </c>
    </row>
    <row r="38" spans="1:21" ht="12" thickBot="1">
      <c r="A38" s="74"/>
      <c r="B38" s="69" t="s">
        <v>35</v>
      </c>
      <c r="C38" s="70"/>
      <c r="D38" s="56">
        <v>483714.74</v>
      </c>
      <c r="E38" s="59"/>
      <c r="F38" s="59"/>
      <c r="G38" s="56">
        <v>77162.429999999993</v>
      </c>
      <c r="H38" s="57">
        <v>526.87857290134605</v>
      </c>
      <c r="I38" s="56">
        <v>-51985.41</v>
      </c>
      <c r="J38" s="57">
        <v>-10.7471213302286</v>
      </c>
      <c r="K38" s="56">
        <v>-11869.27</v>
      </c>
      <c r="L38" s="57">
        <v>-15.3821879378345</v>
      </c>
      <c r="M38" s="57">
        <v>3.3798321210992799</v>
      </c>
      <c r="N38" s="56">
        <v>6419518.8799999999</v>
      </c>
      <c r="O38" s="56">
        <v>94046249.75</v>
      </c>
      <c r="P38" s="56">
        <v>201</v>
      </c>
      <c r="Q38" s="56">
        <v>207</v>
      </c>
      <c r="R38" s="57">
        <v>-2.8985507246376798</v>
      </c>
      <c r="S38" s="56">
        <v>2406.54099502488</v>
      </c>
      <c r="T38" s="56">
        <v>2421.9919323671502</v>
      </c>
      <c r="U38" s="58">
        <v>-0.64203923283320596</v>
      </c>
    </row>
    <row r="39" spans="1:21" ht="12" thickBot="1">
      <c r="A39" s="74"/>
      <c r="B39" s="69" t="s">
        <v>36</v>
      </c>
      <c r="C39" s="70"/>
      <c r="D39" s="56">
        <v>191776.04</v>
      </c>
      <c r="E39" s="59"/>
      <c r="F39" s="59"/>
      <c r="G39" s="56">
        <v>27592.400000000001</v>
      </c>
      <c r="H39" s="57">
        <v>595.03211029123997</v>
      </c>
      <c r="I39" s="56">
        <v>-1730.07</v>
      </c>
      <c r="J39" s="57">
        <v>-0.902130422549136</v>
      </c>
      <c r="K39" s="56">
        <v>-634.08000000000004</v>
      </c>
      <c r="L39" s="57">
        <v>-2.2980240935909899</v>
      </c>
      <c r="M39" s="57">
        <v>1.72847274791824</v>
      </c>
      <c r="N39" s="56">
        <v>6737174.5</v>
      </c>
      <c r="O39" s="56">
        <v>90032196.790000007</v>
      </c>
      <c r="P39" s="56">
        <v>59</v>
      </c>
      <c r="Q39" s="56">
        <v>89</v>
      </c>
      <c r="R39" s="57">
        <v>-33.7078651685393</v>
      </c>
      <c r="S39" s="56">
        <v>3250.4413559322002</v>
      </c>
      <c r="T39" s="56">
        <v>2864.4874157303402</v>
      </c>
      <c r="U39" s="58">
        <v>11.873893355973999</v>
      </c>
    </row>
    <row r="40" spans="1:21" ht="12" thickBot="1">
      <c r="A40" s="74"/>
      <c r="B40" s="69" t="s">
        <v>37</v>
      </c>
      <c r="C40" s="70"/>
      <c r="D40" s="56">
        <v>374083.03</v>
      </c>
      <c r="E40" s="59"/>
      <c r="F40" s="59"/>
      <c r="G40" s="56">
        <v>50586.400000000001</v>
      </c>
      <c r="H40" s="57">
        <v>639.49328277956101</v>
      </c>
      <c r="I40" s="56">
        <v>-57629.39</v>
      </c>
      <c r="J40" s="57">
        <v>-15.405507702394299</v>
      </c>
      <c r="K40" s="56">
        <v>-7555.54</v>
      </c>
      <c r="L40" s="57">
        <v>-14.9359116284219</v>
      </c>
      <c r="M40" s="57">
        <v>6.6274349682484601</v>
      </c>
      <c r="N40" s="56">
        <v>6042761.0300000003</v>
      </c>
      <c r="O40" s="56">
        <v>66625773.07</v>
      </c>
      <c r="P40" s="56">
        <v>167</v>
      </c>
      <c r="Q40" s="56">
        <v>179</v>
      </c>
      <c r="R40" s="57">
        <v>-6.7039106145251397</v>
      </c>
      <c r="S40" s="56">
        <v>2240.0181437125798</v>
      </c>
      <c r="T40" s="56">
        <v>1834.9389385474899</v>
      </c>
      <c r="U40" s="58">
        <v>18.0837466117001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0.85</v>
      </c>
      <c r="H41" s="59"/>
      <c r="I41" s="59"/>
      <c r="J41" s="59"/>
      <c r="K41" s="56">
        <v>0.85</v>
      </c>
      <c r="L41" s="57">
        <v>100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51763.248399999997</v>
      </c>
      <c r="E42" s="59"/>
      <c r="F42" s="59"/>
      <c r="G42" s="56">
        <v>121449.5805</v>
      </c>
      <c r="H42" s="57">
        <v>-57.378816635764302</v>
      </c>
      <c r="I42" s="56">
        <v>3763.1367</v>
      </c>
      <c r="J42" s="57">
        <v>7.2699005883873404</v>
      </c>
      <c r="K42" s="56">
        <v>8399.8317999999999</v>
      </c>
      <c r="L42" s="57">
        <v>6.9163119093688401</v>
      </c>
      <c r="M42" s="57">
        <v>-0.551998565018885</v>
      </c>
      <c r="N42" s="56">
        <v>1001391.0242</v>
      </c>
      <c r="O42" s="56">
        <v>17288813.6624</v>
      </c>
      <c r="P42" s="56">
        <v>94</v>
      </c>
      <c r="Q42" s="56">
        <v>72</v>
      </c>
      <c r="R42" s="57">
        <v>30.5555555555556</v>
      </c>
      <c r="S42" s="56">
        <v>550.67285531914899</v>
      </c>
      <c r="T42" s="56">
        <v>493.04368749999998</v>
      </c>
      <c r="U42" s="58">
        <v>10.465227632429601</v>
      </c>
    </row>
    <row r="43" spans="1:21" ht="12" thickBot="1">
      <c r="A43" s="74"/>
      <c r="B43" s="69" t="s">
        <v>33</v>
      </c>
      <c r="C43" s="70"/>
      <c r="D43" s="56">
        <v>398733.92239999998</v>
      </c>
      <c r="E43" s="56">
        <v>1298375.9872000001</v>
      </c>
      <c r="F43" s="57">
        <v>30.710204619532899</v>
      </c>
      <c r="G43" s="56">
        <v>219876.3346</v>
      </c>
      <c r="H43" s="57">
        <v>81.344628618345197</v>
      </c>
      <c r="I43" s="56">
        <v>16077.123799999999</v>
      </c>
      <c r="J43" s="57">
        <v>4.0320431487822699</v>
      </c>
      <c r="K43" s="56">
        <v>15489.9576</v>
      </c>
      <c r="L43" s="57">
        <v>7.0448498371502302</v>
      </c>
      <c r="M43" s="57">
        <v>3.7906249659456999E-2</v>
      </c>
      <c r="N43" s="56">
        <v>9282288.1530000009</v>
      </c>
      <c r="O43" s="56">
        <v>113879543.9596</v>
      </c>
      <c r="P43" s="56">
        <v>1832</v>
      </c>
      <c r="Q43" s="56">
        <v>1585</v>
      </c>
      <c r="R43" s="57">
        <v>15.583596214510999</v>
      </c>
      <c r="S43" s="56">
        <v>217.64952096069899</v>
      </c>
      <c r="T43" s="56">
        <v>224.18381028391201</v>
      </c>
      <c r="U43" s="58">
        <v>-3.00220707786114</v>
      </c>
    </row>
    <row r="44" spans="1:21" ht="12" thickBot="1">
      <c r="A44" s="74"/>
      <c r="B44" s="69" t="s">
        <v>38</v>
      </c>
      <c r="C44" s="70"/>
      <c r="D44" s="56">
        <v>172488.93</v>
      </c>
      <c r="E44" s="59"/>
      <c r="F44" s="59"/>
      <c r="G44" s="56">
        <v>28606</v>
      </c>
      <c r="H44" s="57">
        <v>502.98164720687998</v>
      </c>
      <c r="I44" s="56">
        <v>-31938.51</v>
      </c>
      <c r="J44" s="57">
        <v>-18.516266522147198</v>
      </c>
      <c r="K44" s="56">
        <v>-3366.68</v>
      </c>
      <c r="L44" s="57">
        <v>-11.769139341396899</v>
      </c>
      <c r="M44" s="57">
        <v>8.4866485677284391</v>
      </c>
      <c r="N44" s="56">
        <v>3106385.47</v>
      </c>
      <c r="O44" s="56">
        <v>44308733.990000002</v>
      </c>
      <c r="P44" s="56">
        <v>131</v>
      </c>
      <c r="Q44" s="56">
        <v>132</v>
      </c>
      <c r="R44" s="57">
        <v>-0.75757575757575701</v>
      </c>
      <c r="S44" s="56">
        <v>1316.70938931298</v>
      </c>
      <c r="T44" s="56">
        <v>1312.67242424242</v>
      </c>
      <c r="U44" s="58">
        <v>0.306594993801865</v>
      </c>
    </row>
    <row r="45" spans="1:21" ht="12" thickBot="1">
      <c r="A45" s="74"/>
      <c r="B45" s="69" t="s">
        <v>39</v>
      </c>
      <c r="C45" s="70"/>
      <c r="D45" s="56">
        <v>139336.74</v>
      </c>
      <c r="E45" s="59"/>
      <c r="F45" s="59"/>
      <c r="G45" s="56">
        <v>23900.02</v>
      </c>
      <c r="H45" s="57">
        <v>482.99842426910101</v>
      </c>
      <c r="I45" s="56">
        <v>11401.57</v>
      </c>
      <c r="J45" s="57">
        <v>8.1827449099210998</v>
      </c>
      <c r="K45" s="56">
        <v>3056.24</v>
      </c>
      <c r="L45" s="57">
        <v>12.787604361837399</v>
      </c>
      <c r="M45" s="57">
        <v>2.7305872575452201</v>
      </c>
      <c r="N45" s="56">
        <v>1904582.79</v>
      </c>
      <c r="O45" s="56">
        <v>19554771.75</v>
      </c>
      <c r="P45" s="56">
        <v>97</v>
      </c>
      <c r="Q45" s="56">
        <v>89</v>
      </c>
      <c r="R45" s="57">
        <v>8.9887640449438209</v>
      </c>
      <c r="S45" s="56">
        <v>1436.4612371134001</v>
      </c>
      <c r="T45" s="56">
        <v>1741.9668539325801</v>
      </c>
      <c r="U45" s="58">
        <v>-21.2679332324416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76647.012100000007</v>
      </c>
      <c r="E47" s="62"/>
      <c r="F47" s="62"/>
      <c r="G47" s="61">
        <v>14847.6363</v>
      </c>
      <c r="H47" s="63">
        <v>416.22366382991203</v>
      </c>
      <c r="I47" s="61">
        <v>3308.7928999999999</v>
      </c>
      <c r="J47" s="63">
        <v>4.3169235294952903</v>
      </c>
      <c r="K47" s="61">
        <v>1354.3610000000001</v>
      </c>
      <c r="L47" s="63">
        <v>9.1217280153878804</v>
      </c>
      <c r="M47" s="63">
        <v>1.44306569666433</v>
      </c>
      <c r="N47" s="61">
        <v>384633.72749999998</v>
      </c>
      <c r="O47" s="61">
        <v>6184683.2494000001</v>
      </c>
      <c r="P47" s="61">
        <v>14</v>
      </c>
      <c r="Q47" s="61">
        <v>15</v>
      </c>
      <c r="R47" s="63">
        <v>-6.6666666666666696</v>
      </c>
      <c r="S47" s="61">
        <v>5474.7865785714303</v>
      </c>
      <c r="T47" s="61">
        <v>826.07629333333296</v>
      </c>
      <c r="U47" s="64">
        <v>84.911260348181699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G37" sqref="G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123723</v>
      </c>
      <c r="D2" s="37">
        <v>1120568.0758435901</v>
      </c>
      <c r="E2" s="37">
        <v>858913.96320940205</v>
      </c>
      <c r="F2" s="37">
        <v>181656.34340341901</v>
      </c>
      <c r="G2" s="37">
        <v>858913.96320940205</v>
      </c>
      <c r="H2" s="37">
        <v>0.17457382960958401</v>
      </c>
    </row>
    <row r="3" spans="1:8">
      <c r="A3" s="37">
        <v>2</v>
      </c>
      <c r="B3" s="37">
        <v>13</v>
      </c>
      <c r="C3" s="37">
        <v>30659</v>
      </c>
      <c r="D3" s="37">
        <v>275744.11703162402</v>
      </c>
      <c r="E3" s="37">
        <v>217929.70162735</v>
      </c>
      <c r="F3" s="37">
        <v>38608.758224786303</v>
      </c>
      <c r="G3" s="37">
        <v>217929.70162735</v>
      </c>
      <c r="H3" s="37">
        <v>0.15049890861214199</v>
      </c>
    </row>
    <row r="4" spans="1:8">
      <c r="A4" s="37">
        <v>3</v>
      </c>
      <c r="B4" s="37">
        <v>14</v>
      </c>
      <c r="C4" s="37">
        <v>148552</v>
      </c>
      <c r="D4" s="37">
        <v>263869.63401709398</v>
      </c>
      <c r="E4" s="37">
        <v>205307.24041437099</v>
      </c>
      <c r="F4" s="37">
        <v>29364.000440330099</v>
      </c>
      <c r="G4" s="37">
        <v>205307.24041437099</v>
      </c>
      <c r="H4" s="37">
        <v>0.12512824465998801</v>
      </c>
    </row>
    <row r="5" spans="1:8">
      <c r="A5" s="37">
        <v>4</v>
      </c>
      <c r="B5" s="37">
        <v>15</v>
      </c>
      <c r="C5" s="37">
        <v>4541</v>
      </c>
      <c r="D5" s="37">
        <v>78660.088836661394</v>
      </c>
      <c r="E5" s="37">
        <v>62723.0908599576</v>
      </c>
      <c r="F5" s="37">
        <v>9647.5356818697492</v>
      </c>
      <c r="G5" s="37">
        <v>62723.0908599576</v>
      </c>
      <c r="H5" s="37">
        <v>0.13330733949489701</v>
      </c>
    </row>
    <row r="6" spans="1:8">
      <c r="A6" s="37">
        <v>5</v>
      </c>
      <c r="B6" s="37">
        <v>16</v>
      </c>
      <c r="C6" s="37">
        <v>6300</v>
      </c>
      <c r="D6" s="37">
        <v>331982.59068888897</v>
      </c>
      <c r="E6" s="37">
        <v>248329.058011966</v>
      </c>
      <c r="F6" s="37">
        <v>16872.566864957302</v>
      </c>
      <c r="G6" s="37">
        <v>248329.058011966</v>
      </c>
      <c r="H6" s="37">
        <v>6.3621657193041803E-2</v>
      </c>
    </row>
    <row r="7" spans="1:8">
      <c r="A7" s="37">
        <v>6</v>
      </c>
      <c r="B7" s="37">
        <v>17</v>
      </c>
      <c r="C7" s="37">
        <v>33833</v>
      </c>
      <c r="D7" s="37">
        <v>463162.89222307701</v>
      </c>
      <c r="E7" s="37">
        <v>341490.18317606801</v>
      </c>
      <c r="F7" s="37">
        <v>83447.093662393207</v>
      </c>
      <c r="G7" s="37">
        <v>341490.18317606801</v>
      </c>
      <c r="H7" s="37">
        <v>0.19637508453774799</v>
      </c>
    </row>
    <row r="8" spans="1:8">
      <c r="A8" s="37">
        <v>7</v>
      </c>
      <c r="B8" s="37">
        <v>18</v>
      </c>
      <c r="C8" s="37">
        <v>61445</v>
      </c>
      <c r="D8" s="37">
        <v>119206.461942735</v>
      </c>
      <c r="E8" s="37">
        <v>100426.341941026</v>
      </c>
      <c r="F8" s="37">
        <v>18780.120001709402</v>
      </c>
      <c r="G8" s="37">
        <v>100426.341941026</v>
      </c>
      <c r="H8" s="37">
        <v>0.15754280175458199</v>
      </c>
    </row>
    <row r="9" spans="1:8">
      <c r="A9" s="37">
        <v>8</v>
      </c>
      <c r="B9" s="37">
        <v>19</v>
      </c>
      <c r="C9" s="37">
        <v>41775</v>
      </c>
      <c r="D9" s="37">
        <v>159911.46528205101</v>
      </c>
      <c r="E9" s="37">
        <v>157673.01769914501</v>
      </c>
      <c r="F9" s="37">
        <v>-10327.5267760684</v>
      </c>
      <c r="G9" s="37">
        <v>157673.01769914501</v>
      </c>
      <c r="H9" s="37">
        <v>-7.0090551881631394E-2</v>
      </c>
    </row>
    <row r="10" spans="1:8">
      <c r="A10" s="37">
        <v>9</v>
      </c>
      <c r="B10" s="37">
        <v>21</v>
      </c>
      <c r="C10" s="37">
        <v>353769</v>
      </c>
      <c r="D10" s="37">
        <v>1367294.6316923499</v>
      </c>
      <c r="E10" s="37">
        <v>1432298.79123333</v>
      </c>
      <c r="F10" s="37">
        <v>-65034.885280341899</v>
      </c>
      <c r="G10" s="37">
        <v>1432298.79123333</v>
      </c>
      <c r="H10" s="37">
        <v>-4.75657149999964E-2</v>
      </c>
    </row>
    <row r="11" spans="1:8">
      <c r="A11" s="37">
        <v>10</v>
      </c>
      <c r="B11" s="37">
        <v>22</v>
      </c>
      <c r="C11" s="37">
        <v>76325.457999999999</v>
      </c>
      <c r="D11" s="37">
        <v>1031135.2962547</v>
      </c>
      <c r="E11" s="37">
        <v>944822.96574102598</v>
      </c>
      <c r="F11" s="37">
        <v>86312.330513675202</v>
      </c>
      <c r="G11" s="37">
        <v>944822.96574102598</v>
      </c>
      <c r="H11" s="37">
        <v>8.3706115799914604E-2</v>
      </c>
    </row>
    <row r="12" spans="1:8">
      <c r="A12" s="37">
        <v>11</v>
      </c>
      <c r="B12" s="37">
        <v>23</v>
      </c>
      <c r="C12" s="37">
        <v>285944.55099999998</v>
      </c>
      <c r="D12" s="37">
        <v>2204278.4797128201</v>
      </c>
      <c r="E12" s="37">
        <v>2098277.8130461499</v>
      </c>
      <c r="F12" s="37">
        <v>105961.84042735001</v>
      </c>
      <c r="G12" s="37">
        <v>2098277.8130461499</v>
      </c>
      <c r="H12" s="37">
        <v>4.8071832960800198E-2</v>
      </c>
    </row>
    <row r="13" spans="1:8">
      <c r="A13" s="37">
        <v>12</v>
      </c>
      <c r="B13" s="37">
        <v>24</v>
      </c>
      <c r="C13" s="37">
        <v>22307</v>
      </c>
      <c r="D13" s="37">
        <v>751713.99909059796</v>
      </c>
      <c r="E13" s="37">
        <v>746608.46779999998</v>
      </c>
      <c r="F13" s="37">
        <v>5088.4372735042698</v>
      </c>
      <c r="G13" s="37">
        <v>746608.46779999998</v>
      </c>
      <c r="H13" s="37">
        <v>6.76926729265528E-3</v>
      </c>
    </row>
    <row r="14" spans="1:8">
      <c r="A14" s="37">
        <v>13</v>
      </c>
      <c r="B14" s="37">
        <v>25</v>
      </c>
      <c r="C14" s="37">
        <v>110127</v>
      </c>
      <c r="D14" s="37">
        <v>1432861.26680924</v>
      </c>
      <c r="E14" s="37">
        <v>1381235.3074</v>
      </c>
      <c r="F14" s="37">
        <v>51604.477599999998</v>
      </c>
      <c r="G14" s="37">
        <v>1381235.3074</v>
      </c>
      <c r="H14" s="37">
        <v>3.6015525350589002E-2</v>
      </c>
    </row>
    <row r="15" spans="1:8">
      <c r="A15" s="37">
        <v>14</v>
      </c>
      <c r="B15" s="37">
        <v>26</v>
      </c>
      <c r="C15" s="37">
        <v>76466</v>
      </c>
      <c r="D15" s="37">
        <v>434191.11438248202</v>
      </c>
      <c r="E15" s="37">
        <v>377091.79265384597</v>
      </c>
      <c r="F15" s="37">
        <v>57092.6636846154</v>
      </c>
      <c r="G15" s="37">
        <v>377091.79265384597</v>
      </c>
      <c r="H15" s="37">
        <v>0.13149402944104899</v>
      </c>
    </row>
    <row r="16" spans="1:8">
      <c r="A16" s="37">
        <v>15</v>
      </c>
      <c r="B16" s="37">
        <v>27</v>
      </c>
      <c r="C16" s="37">
        <v>220820.25899999999</v>
      </c>
      <c r="D16" s="37">
        <v>1659700.69097093</v>
      </c>
      <c r="E16" s="37">
        <v>1562584.4367150399</v>
      </c>
      <c r="F16" s="37">
        <v>97109.7670764012</v>
      </c>
      <c r="G16" s="37">
        <v>1562584.4367150399</v>
      </c>
      <c r="H16" s="37">
        <v>5.8510638197422901E-2</v>
      </c>
    </row>
    <row r="17" spans="1:8">
      <c r="A17" s="37">
        <v>16</v>
      </c>
      <c r="B17" s="37">
        <v>29</v>
      </c>
      <c r="C17" s="37">
        <v>655449</v>
      </c>
      <c r="D17" s="37">
        <v>8149681.37220769</v>
      </c>
      <c r="E17" s="37">
        <v>9228411.1937059797</v>
      </c>
      <c r="F17" s="37">
        <v>-1087148.7445752099</v>
      </c>
      <c r="G17" s="37">
        <v>9228411.1937059797</v>
      </c>
      <c r="H17" s="37">
        <v>-0.13353564651281899</v>
      </c>
    </row>
    <row r="18" spans="1:8">
      <c r="A18" s="37">
        <v>17</v>
      </c>
      <c r="B18" s="37">
        <v>31</v>
      </c>
      <c r="C18" s="37">
        <v>43933.934000000001</v>
      </c>
      <c r="D18" s="37">
        <v>405175.665905968</v>
      </c>
      <c r="E18" s="37">
        <v>352781.72241415002</v>
      </c>
      <c r="F18" s="37">
        <v>52393.507594381503</v>
      </c>
      <c r="G18" s="37">
        <v>352781.72241415002</v>
      </c>
      <c r="H18" s="37">
        <v>0.129310736969973</v>
      </c>
    </row>
    <row r="19" spans="1:8">
      <c r="A19" s="37">
        <v>18</v>
      </c>
      <c r="B19" s="37">
        <v>32</v>
      </c>
      <c r="C19" s="37">
        <v>26092.385999999999</v>
      </c>
      <c r="D19" s="37">
        <v>409300.93616221898</v>
      </c>
      <c r="E19" s="37">
        <v>380614.82400483801</v>
      </c>
      <c r="F19" s="37">
        <v>28685.291644560599</v>
      </c>
      <c r="G19" s="37">
        <v>380614.82400483801</v>
      </c>
      <c r="H19" s="37">
        <v>7.0083761396080399E-2</v>
      </c>
    </row>
    <row r="20" spans="1:8">
      <c r="A20" s="37">
        <v>19</v>
      </c>
      <c r="B20" s="37">
        <v>33</v>
      </c>
      <c r="C20" s="37">
        <v>49707.088000000003</v>
      </c>
      <c r="D20" s="37">
        <v>670705.87027111405</v>
      </c>
      <c r="E20" s="37">
        <v>537642.09724576201</v>
      </c>
      <c r="F20" s="37">
        <v>133063.44656517499</v>
      </c>
      <c r="G20" s="37">
        <v>537642.09724576201</v>
      </c>
      <c r="H20" s="37">
        <v>0.19839324095803801</v>
      </c>
    </row>
    <row r="21" spans="1:8">
      <c r="A21" s="37">
        <v>20</v>
      </c>
      <c r="B21" s="37">
        <v>34</v>
      </c>
      <c r="C21" s="37">
        <v>65518.091</v>
      </c>
      <c r="D21" s="37">
        <v>354269.47129803302</v>
      </c>
      <c r="E21" s="37">
        <v>264506.92611333501</v>
      </c>
      <c r="F21" s="37">
        <v>89761.596979570502</v>
      </c>
      <c r="G21" s="37">
        <v>264506.92611333501</v>
      </c>
      <c r="H21" s="37">
        <v>0.25337164079923302</v>
      </c>
    </row>
    <row r="22" spans="1:8">
      <c r="A22" s="37">
        <v>21</v>
      </c>
      <c r="B22" s="37">
        <v>35</v>
      </c>
      <c r="C22" s="37">
        <v>39775.750999999997</v>
      </c>
      <c r="D22" s="37">
        <v>1298124.3047522099</v>
      </c>
      <c r="E22" s="37">
        <v>1216274.3218646001</v>
      </c>
      <c r="F22" s="37">
        <v>81843.849787610598</v>
      </c>
      <c r="G22" s="37">
        <v>1216274.3218646001</v>
      </c>
      <c r="H22" s="37">
        <v>6.3048073414951E-2</v>
      </c>
    </row>
    <row r="23" spans="1:8">
      <c r="A23" s="37">
        <v>22</v>
      </c>
      <c r="B23" s="37">
        <v>36</v>
      </c>
      <c r="C23" s="37">
        <v>173509.44099999999</v>
      </c>
      <c r="D23" s="37">
        <v>827844.74274690298</v>
      </c>
      <c r="E23" s="37">
        <v>694812.56442605797</v>
      </c>
      <c r="F23" s="37">
        <v>133026.242520845</v>
      </c>
      <c r="G23" s="37">
        <v>694812.56442605797</v>
      </c>
      <c r="H23" s="37">
        <v>0.16069099612695201</v>
      </c>
    </row>
    <row r="24" spans="1:8">
      <c r="A24" s="37">
        <v>23</v>
      </c>
      <c r="B24" s="37">
        <v>37</v>
      </c>
      <c r="C24" s="37">
        <v>209598.34299999999</v>
      </c>
      <c r="D24" s="37">
        <v>1652290.1375495601</v>
      </c>
      <c r="E24" s="37">
        <v>1496169.7519554801</v>
      </c>
      <c r="F24" s="37">
        <v>156115.837452482</v>
      </c>
      <c r="G24" s="37">
        <v>1496169.7519554801</v>
      </c>
      <c r="H24" s="37">
        <v>9.4484778208603001E-2</v>
      </c>
    </row>
    <row r="25" spans="1:8">
      <c r="A25" s="37">
        <v>24</v>
      </c>
      <c r="B25" s="37">
        <v>38</v>
      </c>
      <c r="C25" s="37">
        <v>883783.64899999998</v>
      </c>
      <c r="D25" s="37">
        <v>3506390.3976353998</v>
      </c>
      <c r="E25" s="37">
        <v>3671738.6195230102</v>
      </c>
      <c r="F25" s="37">
        <v>-165363.33875132701</v>
      </c>
      <c r="G25" s="37">
        <v>3671738.6195230102</v>
      </c>
      <c r="H25" s="37">
        <v>-4.7160764467554198E-2</v>
      </c>
    </row>
    <row r="26" spans="1:8">
      <c r="A26" s="37">
        <v>25</v>
      </c>
      <c r="B26" s="37">
        <v>39</v>
      </c>
      <c r="C26" s="37">
        <v>96883.308999999994</v>
      </c>
      <c r="D26" s="37">
        <v>156924.981425248</v>
      </c>
      <c r="E26" s="37">
        <v>123845.368508948</v>
      </c>
      <c r="F26" s="37">
        <v>33079.141929234102</v>
      </c>
      <c r="G26" s="37">
        <v>123845.368508948</v>
      </c>
      <c r="H26" s="37">
        <v>0.210796527813704</v>
      </c>
    </row>
    <row r="27" spans="1:8">
      <c r="A27" s="37">
        <v>26</v>
      </c>
      <c r="B27" s="37">
        <v>42</v>
      </c>
      <c r="C27" s="37">
        <v>12661.284</v>
      </c>
      <c r="D27" s="37">
        <v>266937.91710000002</v>
      </c>
      <c r="E27" s="37">
        <v>226935.36790000001</v>
      </c>
      <c r="F27" s="37">
        <v>40002.549200000001</v>
      </c>
      <c r="G27" s="37">
        <v>226935.36790000001</v>
      </c>
      <c r="H27" s="37">
        <v>0.14985712646065999</v>
      </c>
    </row>
    <row r="28" spans="1:8">
      <c r="A28" s="37">
        <v>27</v>
      </c>
      <c r="B28" s="37">
        <v>75</v>
      </c>
      <c r="C28" s="37">
        <v>100</v>
      </c>
      <c r="D28" s="37">
        <v>51763.247863247903</v>
      </c>
      <c r="E28" s="37">
        <v>48000.111111111102</v>
      </c>
      <c r="F28" s="37">
        <v>3763.1367521367501</v>
      </c>
      <c r="G28" s="37">
        <v>48000.111111111102</v>
      </c>
      <c r="H28" s="37">
        <v>7.2699007644931701E-2</v>
      </c>
    </row>
    <row r="29" spans="1:8">
      <c r="A29" s="37">
        <v>28</v>
      </c>
      <c r="B29" s="37">
        <v>76</v>
      </c>
      <c r="C29" s="37">
        <v>1969</v>
      </c>
      <c r="D29" s="37">
        <v>398733.91475555598</v>
      </c>
      <c r="E29" s="37">
        <v>382656.797449573</v>
      </c>
      <c r="F29" s="37">
        <v>16077.1173059829</v>
      </c>
      <c r="G29" s="37">
        <v>382656.797449573</v>
      </c>
      <c r="H29" s="37">
        <v>4.0320415974244399E-2</v>
      </c>
    </row>
    <row r="30" spans="1:8">
      <c r="A30" s="37">
        <v>29</v>
      </c>
      <c r="B30" s="37">
        <v>99</v>
      </c>
      <c r="C30" s="37">
        <v>14</v>
      </c>
      <c r="D30" s="37">
        <v>76647.012253233494</v>
      </c>
      <c r="E30" s="37">
        <v>73338.219534831005</v>
      </c>
      <c r="F30" s="37">
        <v>3308.7927184025398</v>
      </c>
      <c r="G30" s="37">
        <v>73338.219534831005</v>
      </c>
      <c r="H30" s="37">
        <v>4.3169232839378603E-2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123</v>
      </c>
      <c r="D34" s="34">
        <v>142313.68</v>
      </c>
      <c r="E34" s="34">
        <v>131563.57999999999</v>
      </c>
      <c r="F34" s="30"/>
      <c r="G34" s="30"/>
      <c r="H34" s="30"/>
    </row>
    <row r="35" spans="1:8">
      <c r="A35" s="30"/>
      <c r="B35" s="33">
        <v>71</v>
      </c>
      <c r="C35" s="34">
        <v>183</v>
      </c>
      <c r="D35" s="34">
        <v>483714.74</v>
      </c>
      <c r="E35" s="34">
        <v>535700.15</v>
      </c>
      <c r="F35" s="30"/>
      <c r="G35" s="30"/>
      <c r="H35" s="30"/>
    </row>
    <row r="36" spans="1:8">
      <c r="A36" s="30"/>
      <c r="B36" s="33">
        <v>72</v>
      </c>
      <c r="C36" s="34">
        <v>51</v>
      </c>
      <c r="D36" s="34">
        <v>191776.04</v>
      </c>
      <c r="E36" s="34">
        <v>193506.11</v>
      </c>
      <c r="F36" s="30"/>
      <c r="G36" s="30"/>
      <c r="H36" s="30"/>
    </row>
    <row r="37" spans="1:8">
      <c r="A37" s="30"/>
      <c r="B37" s="33">
        <v>73</v>
      </c>
      <c r="C37" s="34">
        <v>153</v>
      </c>
      <c r="D37" s="34">
        <v>374083.03</v>
      </c>
      <c r="E37" s="34">
        <v>431712.42</v>
      </c>
      <c r="F37" s="30"/>
      <c r="G37" s="30"/>
      <c r="H37" s="30"/>
    </row>
    <row r="38" spans="1:8">
      <c r="A38" s="30"/>
      <c r="B38" s="33">
        <v>77</v>
      </c>
      <c r="C38" s="34">
        <v>123</v>
      </c>
      <c r="D38" s="34">
        <v>172488.93</v>
      </c>
      <c r="E38" s="34">
        <v>204427.44</v>
      </c>
      <c r="F38" s="30"/>
      <c r="G38" s="30"/>
      <c r="H38" s="30"/>
    </row>
    <row r="39" spans="1:8">
      <c r="A39" s="30"/>
      <c r="B39" s="33">
        <v>78</v>
      </c>
      <c r="C39" s="34">
        <v>87</v>
      </c>
      <c r="D39" s="34">
        <v>139336.74</v>
      </c>
      <c r="E39" s="34">
        <v>127935.17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2016-08-28T23:56:36Z</dcterms:modified>
</cp:coreProperties>
</file>