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<sst xmlns="http://schemas.openxmlformats.org/spreadsheetml/2006/main" count="121" uniqueCount="80">
  <si>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</si>
  <si>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</si>
  <si>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</si>
  <si>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</si>
  <si>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</si>
  <si>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</si>
  <si>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</si>
  <si>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</si>
  <si>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</si>
  <si>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</si>
  <si>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</si>
  <si>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</si>
  <si>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</si>
  <si>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</si>
  <si>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</si>
  <si>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</si>
  <si>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</si>
  <si>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</si>
  <si>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</si>
  <si>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</si>
  <si>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</si>
  <si>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</si>
  <si>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</si>
  <si>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</si>
  <si>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</si>
  <si>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</si>
  <si>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</si>
  <si>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</si>
  <si>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</si>
  <si>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</si>
  <si>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</si>
  <si>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</si>
  <si>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</si>
  <si>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</si>
  <si>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</si>
  <si>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</si>
  <si>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</si>
  <si>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</si>
  <si>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</si>
  <si>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</si>
  <si>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</si>
  <si>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</si>
  <si>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</si>
  <si>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</si>
  <si>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</si>
  <si>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</si>
  <si>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</si>
  <si>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</si>
  <si>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</si>
  <si>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</si>
  <si>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</si>
  <si>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</si>
  <si>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</si>
  <si>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</si>
  <si>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</si>
  <si>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</si>
  <si>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</si>
  <si>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</si>
  <si>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</si>
  <si>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</si>
  <si>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</si>
  <si>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</si>
  <si>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</si>
  <si>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</si>
  <si>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</si>
  <si>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</si>
  <si>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</si>
  <si>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</si>
  <si>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</si>
  <si>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</si>
  <si>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</si>
  <si>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</si>
  <si>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</si>
  <si>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</si>
  <si>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</si>
  <si>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</si>
  <si>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</si>
  <si>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</si>
  <si>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</si>
  <si>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  <phoneticPr fontId="46" type="noConversion"/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</si>
</sst>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860" Type="http://schemas.openxmlformats.org/officeDocument/2006/relationships/image" Target="cid:b0d869c5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35" sqref="J3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19001082.0002</v>
      </c>
      <c r="F3" s="25">
        <f>RA!I7</f>
        <v>1901034.3143</v>
      </c>
      <c r="G3" s="16">
        <f>SUM(G4:G42)</f>
        <v>17100047.685899995</v>
      </c>
      <c r="H3" s="27">
        <f>RA!J7</f>
        <v>10.004874008122201</v>
      </c>
      <c r="I3" s="20">
        <f>SUM(I4:I42)</f>
        <v>19001088.834455591</v>
      </c>
      <c r="J3" s="21">
        <f>SUM(J4:J42)</f>
        <v>17100047.879945882</v>
      </c>
      <c r="K3" s="22">
        <f>E3-I3</f>
        <v>-6.8342555910348892</v>
      </c>
      <c r="L3" s="22">
        <f>G3-J3</f>
        <v>-0.19404588639736176</v>
      </c>
    </row>
    <row r="4" spans="1:13">
      <c r="A4" s="68">
        <f>RA!A8</f>
        <v>42612</v>
      </c>
      <c r="B4" s="12">
        <v>12</v>
      </c>
      <c r="C4" s="66" t="s">
        <v>6</v>
      </c>
      <c r="D4" s="66"/>
      <c r="E4" s="15">
        <f>VLOOKUP(C4,RA!B8:D35,3,0)</f>
        <v>897592.06720000005</v>
      </c>
      <c r="F4" s="25">
        <f>VLOOKUP(C4,RA!B8:I38,8,0)</f>
        <v>213675.94750000001</v>
      </c>
      <c r="G4" s="16">
        <f t="shared" ref="G4:G42" si="0">E4-F4</f>
        <v>683916.11970000004</v>
      </c>
      <c r="H4" s="27">
        <f>RA!J8</f>
        <v>23.8054630057675</v>
      </c>
      <c r="I4" s="20">
        <f>VLOOKUP(B4,RMS!B:D,3,FALSE)</f>
        <v>897593.09026153805</v>
      </c>
      <c r="J4" s="21">
        <f>VLOOKUP(B4,RMS!B:E,4,FALSE)</f>
        <v>683916.133213675</v>
      </c>
      <c r="K4" s="22">
        <f t="shared" ref="K4:K42" si="1">E4-I4</f>
        <v>-1.0230615379987285</v>
      </c>
      <c r="L4" s="22">
        <f t="shared" ref="L4:L42" si="2">G4-J4</f>
        <v>-1.3513674959540367E-2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220255.7444</v>
      </c>
      <c r="F5" s="25">
        <f>VLOOKUP(C5,RA!B9:I39,8,0)</f>
        <v>47047.555699999997</v>
      </c>
      <c r="G5" s="16">
        <f t="shared" si="0"/>
        <v>173208.1887</v>
      </c>
      <c r="H5" s="27">
        <f>RA!J9</f>
        <v>21.360421644467198</v>
      </c>
      <c r="I5" s="20">
        <f>VLOOKUP(B5,RMS!B:D,3,FALSE)</f>
        <v>220256.01582820501</v>
      </c>
      <c r="J5" s="21">
        <f>VLOOKUP(B5,RMS!B:E,4,FALSE)</f>
        <v>173208.249097436</v>
      </c>
      <c r="K5" s="22">
        <f t="shared" si="1"/>
        <v>-0.27142820501467213</v>
      </c>
      <c r="L5" s="22">
        <f t="shared" si="2"/>
        <v>-6.0397435998311266E-2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187252.56640000001</v>
      </c>
      <c r="F6" s="25">
        <f>VLOOKUP(C6,RA!B10:I40,8,0)</f>
        <v>43213.0861</v>
      </c>
      <c r="G6" s="16">
        <f t="shared" si="0"/>
        <v>144039.4803</v>
      </c>
      <c r="H6" s="27">
        <f>RA!J10</f>
        <v>23.077433292791401</v>
      </c>
      <c r="I6" s="20">
        <f>VLOOKUP(B6,RMS!B:D,3,FALSE)</f>
        <v>187254.969995666</v>
      </c>
      <c r="J6" s="21">
        <f>VLOOKUP(B6,RMS!B:E,4,FALSE)</f>
        <v>144039.480489829</v>
      </c>
      <c r="K6" s="22">
        <f>E6-I6</f>
        <v>-2.4035956659936346</v>
      </c>
      <c r="L6" s="22">
        <f t="shared" si="2"/>
        <v>-1.8982900655828416E-4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63231.021399999998</v>
      </c>
      <c r="F7" s="25">
        <f>VLOOKUP(C7,RA!B11:I41,8,0)</f>
        <v>13101.1284</v>
      </c>
      <c r="G7" s="16">
        <f t="shared" si="0"/>
        <v>50129.892999999996</v>
      </c>
      <c r="H7" s="27">
        <f>RA!J11</f>
        <v>20.7194635005532</v>
      </c>
      <c r="I7" s="20">
        <f>VLOOKUP(B7,RMS!B:D,3,FALSE)</f>
        <v>63231.064420308598</v>
      </c>
      <c r="J7" s="21">
        <f>VLOOKUP(B7,RMS!B:E,4,FALSE)</f>
        <v>50129.893282474899</v>
      </c>
      <c r="K7" s="22">
        <f t="shared" si="1"/>
        <v>-4.3020308599807322E-2</v>
      </c>
      <c r="L7" s="22">
        <f t="shared" si="2"/>
        <v>-2.8247490263311192E-4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245254.36730000001</v>
      </c>
      <c r="F8" s="25">
        <f>VLOOKUP(C8,RA!B12:I42,8,0)</f>
        <v>60130.78</v>
      </c>
      <c r="G8" s="16">
        <f t="shared" si="0"/>
        <v>185123.58730000001</v>
      </c>
      <c r="H8" s="27">
        <f>RA!J12</f>
        <v>24.517720382302901</v>
      </c>
      <c r="I8" s="20">
        <f>VLOOKUP(B8,RMS!B:D,3,FALSE)</f>
        <v>245254.365840171</v>
      </c>
      <c r="J8" s="21">
        <f>VLOOKUP(B8,RMS!B:E,4,FALSE)</f>
        <v>185123.58365299099</v>
      </c>
      <c r="K8" s="22">
        <f t="shared" si="1"/>
        <v>1.4598290144931525E-3</v>
      </c>
      <c r="L8" s="22">
        <f t="shared" si="2"/>
        <v>3.6470090271905065E-3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331145.2303</v>
      </c>
      <c r="F9" s="25">
        <f>VLOOKUP(C9,RA!B13:I43,8,0)</f>
        <v>89658.994999999995</v>
      </c>
      <c r="G9" s="16">
        <f t="shared" si="0"/>
        <v>241486.2353</v>
      </c>
      <c r="H9" s="27">
        <f>RA!J13</f>
        <v>27.075429991479499</v>
      </c>
      <c r="I9" s="20">
        <f>VLOOKUP(B9,RMS!B:D,3,FALSE)</f>
        <v>331145.63612991403</v>
      </c>
      <c r="J9" s="21">
        <f>VLOOKUP(B9,RMS!B:E,4,FALSE)</f>
        <v>241486.23485726499</v>
      </c>
      <c r="K9" s="22">
        <f t="shared" si="1"/>
        <v>-0.40582991403061897</v>
      </c>
      <c r="L9" s="22">
        <f t="shared" si="2"/>
        <v>4.4273500679992139E-4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86166.326700000005</v>
      </c>
      <c r="F10" s="25">
        <f>VLOOKUP(C10,RA!B14:I43,8,0)</f>
        <v>14306.4668</v>
      </c>
      <c r="G10" s="16">
        <f t="shared" si="0"/>
        <v>71859.85990000001</v>
      </c>
      <c r="H10" s="27">
        <f>RA!J14</f>
        <v>16.6033151788052</v>
      </c>
      <c r="I10" s="20">
        <f>VLOOKUP(B10,RMS!B:D,3,FALSE)</f>
        <v>86166.335235897393</v>
      </c>
      <c r="J10" s="21">
        <f>VLOOKUP(B10,RMS!B:E,4,FALSE)</f>
        <v>71859.860729914493</v>
      </c>
      <c r="K10" s="22">
        <f t="shared" si="1"/>
        <v>-8.5358973883558065E-3</v>
      </c>
      <c r="L10" s="22">
        <f t="shared" si="2"/>
        <v>-8.2991448289249092E-4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112165.22199999999</v>
      </c>
      <c r="F11" s="25">
        <f>VLOOKUP(C11,RA!B15:I44,8,0)</f>
        <v>666.80600000000004</v>
      </c>
      <c r="G11" s="16">
        <f t="shared" si="0"/>
        <v>111498.416</v>
      </c>
      <c r="H11" s="27">
        <f>RA!J15</f>
        <v>0.59448551708835395</v>
      </c>
      <c r="I11" s="20">
        <f>VLOOKUP(B11,RMS!B:D,3,FALSE)</f>
        <v>112165.282257265</v>
      </c>
      <c r="J11" s="21">
        <f>VLOOKUP(B11,RMS!B:E,4,FALSE)</f>
        <v>111498.416009402</v>
      </c>
      <c r="K11" s="22">
        <f t="shared" si="1"/>
        <v>-6.0257265009568073E-2</v>
      </c>
      <c r="L11" s="22">
        <f t="shared" si="2"/>
        <v>-9.4020069809630513E-6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1343910.5811999999</v>
      </c>
      <c r="F12" s="25">
        <f>VLOOKUP(C12,RA!B16:I45,8,0)</f>
        <v>-82551.073199999999</v>
      </c>
      <c r="G12" s="16">
        <f t="shared" si="0"/>
        <v>1426461.6543999999</v>
      </c>
      <c r="H12" s="27">
        <f>RA!J16</f>
        <v>-6.1426016250492497</v>
      </c>
      <c r="I12" s="20">
        <f>VLOOKUP(B12,RMS!B:D,3,FALSE)</f>
        <v>1343909.8681723799</v>
      </c>
      <c r="J12" s="21">
        <f>VLOOKUP(B12,RMS!B:E,4,FALSE)</f>
        <v>1426461.6544000001</v>
      </c>
      <c r="K12" s="22">
        <f t="shared" si="1"/>
        <v>0.71302761998958886</v>
      </c>
      <c r="L12" s="22">
        <f t="shared" si="2"/>
        <v>0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735376.04480000003</v>
      </c>
      <c r="F13" s="25">
        <f>VLOOKUP(C13,RA!B17:I46,8,0)</f>
        <v>109349.1826</v>
      </c>
      <c r="G13" s="16">
        <f t="shared" si="0"/>
        <v>626026.86220000009</v>
      </c>
      <c r="H13" s="27">
        <f>RA!J17</f>
        <v>14.8698320231168</v>
      </c>
      <c r="I13" s="20">
        <f>VLOOKUP(B13,RMS!B:D,3,FALSE)</f>
        <v>735376.01670598297</v>
      </c>
      <c r="J13" s="21">
        <f>VLOOKUP(B13,RMS!B:E,4,FALSE)</f>
        <v>626026.86744615401</v>
      </c>
      <c r="K13" s="22">
        <f t="shared" si="1"/>
        <v>2.8094017063267529E-2</v>
      </c>
      <c r="L13" s="22">
        <f t="shared" si="2"/>
        <v>-5.2461539162322879E-3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1692975.2197</v>
      </c>
      <c r="F14" s="25">
        <f>VLOOKUP(C14,RA!B18:I47,8,0)</f>
        <v>241193.11470000001</v>
      </c>
      <c r="G14" s="16">
        <f t="shared" si="0"/>
        <v>1451782.105</v>
      </c>
      <c r="H14" s="27">
        <f>RA!J18</f>
        <v>14.2467008313766</v>
      </c>
      <c r="I14" s="20">
        <f>VLOOKUP(B14,RMS!B:D,3,FALSE)</f>
        <v>1692975.3123623901</v>
      </c>
      <c r="J14" s="21">
        <f>VLOOKUP(B14,RMS!B:E,4,FALSE)</f>
        <v>1451782.18672051</v>
      </c>
      <c r="K14" s="22">
        <f t="shared" si="1"/>
        <v>-9.2662390088662505E-2</v>
      </c>
      <c r="L14" s="22">
        <f t="shared" si="2"/>
        <v>-8.172051003202796E-2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450509.93680000002</v>
      </c>
      <c r="F15" s="25">
        <f>VLOOKUP(C15,RA!B19:I48,8,0)</f>
        <v>40117.055699999997</v>
      </c>
      <c r="G15" s="16">
        <f t="shared" si="0"/>
        <v>410392.8811</v>
      </c>
      <c r="H15" s="27">
        <f>RA!J19</f>
        <v>8.9048103988457896</v>
      </c>
      <c r="I15" s="20">
        <f>VLOOKUP(B15,RMS!B:D,3,FALSE)</f>
        <v>450509.87912906002</v>
      </c>
      <c r="J15" s="21">
        <f>VLOOKUP(B15,RMS!B:E,4,FALSE)</f>
        <v>410392.88171709399</v>
      </c>
      <c r="K15" s="22">
        <f t="shared" si="1"/>
        <v>5.7670940004754812E-2</v>
      </c>
      <c r="L15" s="22">
        <f t="shared" si="2"/>
        <v>-6.1709398869425058E-4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1147617.4617000001</v>
      </c>
      <c r="F16" s="25">
        <f>VLOOKUP(C16,RA!B20:I49,8,0)</f>
        <v>60550.504699999998</v>
      </c>
      <c r="G16" s="16">
        <f t="shared" si="0"/>
        <v>1087066.9570000002</v>
      </c>
      <c r="H16" s="27">
        <f>RA!J20</f>
        <v>5.2761923481283297</v>
      </c>
      <c r="I16" s="20">
        <f>VLOOKUP(B16,RMS!B:D,3,FALSE)</f>
        <v>1147617.6127814001</v>
      </c>
      <c r="J16" s="21">
        <f>VLOOKUP(B16,RMS!B:E,4,FALSE)</f>
        <v>1087066.9569999999</v>
      </c>
      <c r="K16" s="22">
        <f t="shared" si="1"/>
        <v>-0.15108139999210835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396450.56849999999</v>
      </c>
      <c r="F17" s="25">
        <f>VLOOKUP(C17,RA!B21:I50,8,0)</f>
        <v>49371.953399999999</v>
      </c>
      <c r="G17" s="16">
        <f t="shared" si="0"/>
        <v>347078.6151</v>
      </c>
      <c r="H17" s="27">
        <f>RA!J21</f>
        <v>12.4534954223429</v>
      </c>
      <c r="I17" s="20">
        <f>VLOOKUP(B17,RMS!B:D,3,FALSE)</f>
        <v>396449.83195359597</v>
      </c>
      <c r="J17" s="21">
        <f>VLOOKUP(B17,RMS!B:E,4,FALSE)</f>
        <v>347078.61512843199</v>
      </c>
      <c r="K17" s="22">
        <f t="shared" si="1"/>
        <v>0.73654640401946381</v>
      </c>
      <c r="L17" s="22">
        <f t="shared" si="2"/>
        <v>-2.8431997634470463E-5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1404640.6799000001</v>
      </c>
      <c r="F18" s="25">
        <f>VLOOKUP(C18,RA!B22:I51,8,0)</f>
        <v>82459.77</v>
      </c>
      <c r="G18" s="16">
        <f t="shared" si="0"/>
        <v>1322180.9099000001</v>
      </c>
      <c r="H18" s="27">
        <f>RA!J22</f>
        <v>5.8705241262036196</v>
      </c>
      <c r="I18" s="20">
        <f>VLOOKUP(B18,RMS!B:D,3,FALSE)</f>
        <v>1404642.31364568</v>
      </c>
      <c r="J18" s="21">
        <f>VLOOKUP(B18,RMS!B:E,4,FALSE)</f>
        <v>1322180.90975664</v>
      </c>
      <c r="K18" s="22">
        <f t="shared" si="1"/>
        <v>-1.6337456798646599</v>
      </c>
      <c r="L18" s="22">
        <f t="shared" si="2"/>
        <v>1.4336011372506618E-4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2933424.5747000002</v>
      </c>
      <c r="F19" s="25">
        <f>VLOOKUP(C19,RA!B23:I52,8,0)</f>
        <v>326868.96789999999</v>
      </c>
      <c r="G19" s="16">
        <f t="shared" si="0"/>
        <v>2606555.6068000002</v>
      </c>
      <c r="H19" s="27">
        <f>RA!J23</f>
        <v>11.142913668861899</v>
      </c>
      <c r="I19" s="20">
        <f>VLOOKUP(B19,RMS!B:D,3,FALSE)</f>
        <v>2933426.67994957</v>
      </c>
      <c r="J19" s="21">
        <f>VLOOKUP(B19,RMS!B:E,4,FALSE)</f>
        <v>2606555.64686496</v>
      </c>
      <c r="K19" s="22">
        <f t="shared" si="1"/>
        <v>-2.1052495697513223</v>
      </c>
      <c r="L19" s="22">
        <f t="shared" si="2"/>
        <v>-4.0064959786832333E-2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308418.08350000001</v>
      </c>
      <c r="F20" s="25">
        <f>VLOOKUP(C20,RA!B24:I53,8,0)</f>
        <v>41358.0484</v>
      </c>
      <c r="G20" s="16">
        <f t="shared" si="0"/>
        <v>267060.03509999998</v>
      </c>
      <c r="H20" s="27">
        <f>RA!J24</f>
        <v>13.409735230392201</v>
      </c>
      <c r="I20" s="20">
        <f>VLOOKUP(B20,RMS!B:D,3,FALSE)</f>
        <v>308418.25012673798</v>
      </c>
      <c r="J20" s="21">
        <f>VLOOKUP(B20,RMS!B:E,4,FALSE)</f>
        <v>267060.02771048399</v>
      </c>
      <c r="K20" s="22">
        <f t="shared" si="1"/>
        <v>-0.16662673797691241</v>
      </c>
      <c r="L20" s="22">
        <f t="shared" si="2"/>
        <v>7.3895159875974059E-3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296194.64559999999</v>
      </c>
      <c r="F21" s="25">
        <f>VLOOKUP(C21,RA!B25:I54,8,0)</f>
        <v>18345.230800000001</v>
      </c>
      <c r="G21" s="16">
        <f t="shared" si="0"/>
        <v>277849.41479999997</v>
      </c>
      <c r="H21" s="27">
        <f>RA!J25</f>
        <v>6.19364025397494</v>
      </c>
      <c r="I21" s="20">
        <f>VLOOKUP(B21,RMS!B:D,3,FALSE)</f>
        <v>296194.60790316202</v>
      </c>
      <c r="J21" s="21">
        <f>VLOOKUP(B21,RMS!B:E,4,FALSE)</f>
        <v>277849.398309529</v>
      </c>
      <c r="K21" s="22">
        <f t="shared" si="1"/>
        <v>3.7696837971452624E-2</v>
      </c>
      <c r="L21" s="22">
        <f t="shared" si="2"/>
        <v>1.6490470967255533E-2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561782.30420000001</v>
      </c>
      <c r="F22" s="25">
        <f>VLOOKUP(C22,RA!B26:I55,8,0)</f>
        <v>108920.6474</v>
      </c>
      <c r="G22" s="16">
        <f t="shared" si="0"/>
        <v>452861.6568</v>
      </c>
      <c r="H22" s="27">
        <f>RA!J26</f>
        <v>19.388408389813399</v>
      </c>
      <c r="I22" s="20">
        <f>VLOOKUP(B22,RMS!B:D,3,FALSE)</f>
        <v>561782.278264647</v>
      </c>
      <c r="J22" s="21">
        <f>VLOOKUP(B22,RMS!B:E,4,FALSE)</f>
        <v>452861.66006276</v>
      </c>
      <c r="K22" s="22">
        <f t="shared" si="1"/>
        <v>2.5935353012755513E-2</v>
      </c>
      <c r="L22" s="22">
        <f t="shared" si="2"/>
        <v>-3.2627600012347102E-3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284561.92050000001</v>
      </c>
      <c r="F23" s="25">
        <f>VLOOKUP(C23,RA!B27:I56,8,0)</f>
        <v>71460.306200000006</v>
      </c>
      <c r="G23" s="16">
        <f t="shared" si="0"/>
        <v>213101.61430000002</v>
      </c>
      <c r="H23" s="27">
        <f>RA!J27</f>
        <v>25.112392436218499</v>
      </c>
      <c r="I23" s="20">
        <f>VLOOKUP(B23,RMS!B:D,3,FALSE)</f>
        <v>284561.67700956803</v>
      </c>
      <c r="J23" s="21">
        <f>VLOOKUP(B23,RMS!B:E,4,FALSE)</f>
        <v>213101.61437312601</v>
      </c>
      <c r="K23" s="22">
        <f t="shared" si="1"/>
        <v>0.2434904319816269</v>
      </c>
      <c r="L23" s="22">
        <f t="shared" si="2"/>
        <v>-7.3125993367284536E-5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1049667.8802</v>
      </c>
      <c r="F24" s="25">
        <f>VLOOKUP(C24,RA!B28:I57,8,0)</f>
        <v>55245.435100000002</v>
      </c>
      <c r="G24" s="16">
        <f t="shared" si="0"/>
        <v>994422.44510000001</v>
      </c>
      <c r="H24" s="27">
        <f>RA!J28</f>
        <v>5.2631347631094298</v>
      </c>
      <c r="I24" s="20">
        <f>VLOOKUP(B24,RMS!B:D,3,FALSE)</f>
        <v>1049667.95650708</v>
      </c>
      <c r="J24" s="21">
        <f>VLOOKUP(B24,RMS!B:E,4,FALSE)</f>
        <v>994422.46788230096</v>
      </c>
      <c r="K24" s="22">
        <f t="shared" si="1"/>
        <v>-7.6307079987600446E-2</v>
      </c>
      <c r="L24" s="22">
        <f t="shared" si="2"/>
        <v>-2.2782300948165357E-2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783422.89670000004</v>
      </c>
      <c r="F25" s="25">
        <f>VLOOKUP(C25,RA!B29:I58,8,0)</f>
        <v>108994.7383</v>
      </c>
      <c r="G25" s="16">
        <f t="shared" si="0"/>
        <v>674428.15840000007</v>
      </c>
      <c r="H25" s="27">
        <f>RA!J29</f>
        <v>13.9126311930781</v>
      </c>
      <c r="I25" s="20">
        <f>VLOOKUP(B25,RMS!B:D,3,FALSE)</f>
        <v>783423.32023451303</v>
      </c>
      <c r="J25" s="21">
        <f>VLOOKUP(B25,RMS!B:E,4,FALSE)</f>
        <v>674428.12430182297</v>
      </c>
      <c r="K25" s="22">
        <f t="shared" si="1"/>
        <v>-0.42353451298549771</v>
      </c>
      <c r="L25" s="22">
        <f t="shared" si="2"/>
        <v>3.4098177100531757E-2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1189953.8186999999</v>
      </c>
      <c r="F26" s="25">
        <f>VLOOKUP(C26,RA!B30:I59,8,0)</f>
        <v>139987.5882</v>
      </c>
      <c r="G26" s="16">
        <f t="shared" si="0"/>
        <v>1049966.2305000001</v>
      </c>
      <c r="H26" s="27">
        <f>RA!J30</f>
        <v>11.7641194137209</v>
      </c>
      <c r="I26" s="20">
        <f>VLOOKUP(B26,RMS!B:D,3,FALSE)</f>
        <v>1189953.84335398</v>
      </c>
      <c r="J26" s="21">
        <f>VLOOKUP(B26,RMS!B:E,4,FALSE)</f>
        <v>1049966.21447656</v>
      </c>
      <c r="K26" s="22">
        <f t="shared" si="1"/>
        <v>-2.4653980042785406E-2</v>
      </c>
      <c r="L26" s="22">
        <f t="shared" si="2"/>
        <v>1.60234400536865E-2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840137.72620000003</v>
      </c>
      <c r="F27" s="25">
        <f>VLOOKUP(C27,RA!B31:I60,8,0)</f>
        <v>33777.066400000003</v>
      </c>
      <c r="G27" s="16">
        <f t="shared" si="0"/>
        <v>806360.65980000002</v>
      </c>
      <c r="H27" s="27">
        <f>RA!J31</f>
        <v>4.0204201462034099</v>
      </c>
      <c r="I27" s="20">
        <f>VLOOKUP(B27,RMS!B:D,3,FALSE)</f>
        <v>840137.59953451296</v>
      </c>
      <c r="J27" s="21">
        <f>VLOOKUP(B27,RMS!B:E,4,FALSE)</f>
        <v>806360.68087522103</v>
      </c>
      <c r="K27" s="22">
        <f t="shared" si="1"/>
        <v>0.12666548707056791</v>
      </c>
      <c r="L27" s="22">
        <f t="shared" si="2"/>
        <v>-2.1075221011415124E-2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117116.9026</v>
      </c>
      <c r="F28" s="25">
        <f>VLOOKUP(C28,RA!B32:I61,8,0)</f>
        <v>26635.702499999999</v>
      </c>
      <c r="G28" s="16">
        <f t="shared" si="0"/>
        <v>90481.200100000002</v>
      </c>
      <c r="H28" s="27">
        <f>RA!J32</f>
        <v>22.742833791439399</v>
      </c>
      <c r="I28" s="20">
        <f>VLOOKUP(B28,RMS!B:D,3,FALSE)</f>
        <v>117116.82493179799</v>
      </c>
      <c r="J28" s="21">
        <f>VLOOKUP(B28,RMS!B:E,4,FALSE)</f>
        <v>90481.222880406902</v>
      </c>
      <c r="K28" s="22">
        <f t="shared" si="1"/>
        <v>7.766820200777147E-2</v>
      </c>
      <c r="L28" s="22">
        <f t="shared" si="2"/>
        <v>-2.2780406899983063E-2</v>
      </c>
      <c r="M28" s="32"/>
    </row>
    <row r="29" spans="1:13">
      <c r="A29" s="68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197824.7493</v>
      </c>
      <c r="F30" s="25">
        <f>VLOOKUP(C30,RA!B34:I64,8,0)</f>
        <v>31604.827700000002</v>
      </c>
      <c r="G30" s="16">
        <f t="shared" si="0"/>
        <v>166219.9216</v>
      </c>
      <c r="H30" s="27">
        <f>RA!J34</f>
        <v>0</v>
      </c>
      <c r="I30" s="20">
        <f>VLOOKUP(B30,RMS!B:D,3,FALSE)</f>
        <v>197824.74919999999</v>
      </c>
      <c r="J30" s="21">
        <f>VLOOKUP(B30,RMS!B:E,4,FALSE)</f>
        <v>166219.92019999999</v>
      </c>
      <c r="K30" s="22">
        <f t="shared" si="1"/>
        <v>1.0000000474974513E-4</v>
      </c>
      <c r="L30" s="22">
        <f t="shared" si="2"/>
        <v>1.4000000082887709E-3</v>
      </c>
      <c r="M30" s="32"/>
    </row>
    <row r="31" spans="1:13" s="36" customFormat="1" ht="12" thickBot="1">
      <c r="A31" s="68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15.9761747768331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120623.02</v>
      </c>
      <c r="F32" s="25">
        <f>VLOOKUP(C32,RA!B34:I65,8,0)</f>
        <v>4141.84</v>
      </c>
      <c r="G32" s="16">
        <f t="shared" si="0"/>
        <v>116481.18000000001</v>
      </c>
      <c r="H32" s="27">
        <f>RA!J34</f>
        <v>0</v>
      </c>
      <c r="I32" s="20">
        <f>VLOOKUP(B32,RMS!B:D,3,FALSE)</f>
        <v>120623.02</v>
      </c>
      <c r="J32" s="21">
        <f>VLOOKUP(B32,RMS!B:E,4,FALSE)</f>
        <v>116481.18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171074.44</v>
      </c>
      <c r="F33" s="25">
        <f>VLOOKUP(C33,RA!B34:I65,8,0)</f>
        <v>-20029.34</v>
      </c>
      <c r="G33" s="16">
        <f t="shared" si="0"/>
        <v>191103.78</v>
      </c>
      <c r="H33" s="27">
        <f>RA!J34</f>
        <v>0</v>
      </c>
      <c r="I33" s="20">
        <f>VLOOKUP(B33,RMS!B:D,3,FALSE)</f>
        <v>171074.44</v>
      </c>
      <c r="J33" s="21">
        <f>VLOOKUP(B33,RMS!B:E,4,FALSE)</f>
        <v>191103.78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93524.77</v>
      </c>
      <c r="F34" s="25">
        <f>VLOOKUP(C34,RA!B34:I66,8,0)</f>
        <v>-2297.5100000000002</v>
      </c>
      <c r="G34" s="16">
        <f t="shared" si="0"/>
        <v>95822.28</v>
      </c>
      <c r="H34" s="27">
        <f>RA!J35</f>
        <v>15.9761747768331</v>
      </c>
      <c r="I34" s="20">
        <f>VLOOKUP(B34,RMS!B:D,3,FALSE)</f>
        <v>93524.77</v>
      </c>
      <c r="J34" s="21">
        <f>VLOOKUP(B34,RMS!B:E,4,FALSE)</f>
        <v>95822.28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160622.39999999999</v>
      </c>
      <c r="F35" s="25">
        <f>VLOOKUP(C35,RA!B34:I67,8,0)</f>
        <v>-21345.53</v>
      </c>
      <c r="G35" s="16">
        <f t="shared" si="0"/>
        <v>181967.93</v>
      </c>
      <c r="H35" s="27">
        <f>RA!J34</f>
        <v>0</v>
      </c>
      <c r="I35" s="20">
        <f>VLOOKUP(B35,RMS!B:D,3,FALSE)</f>
        <v>160622.39999999999</v>
      </c>
      <c r="J35" s="21">
        <f>VLOOKUP(B35,RMS!B:E,4,FALSE)</f>
        <v>181967.93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15.9761747768331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51556.410100000001</v>
      </c>
      <c r="F37" s="25">
        <f>VLOOKUP(C37,RA!B8:I68,8,0)</f>
        <v>3499.8681000000001</v>
      </c>
      <c r="G37" s="16">
        <f t="shared" si="0"/>
        <v>48056.542000000001</v>
      </c>
      <c r="H37" s="27">
        <f>RA!J35</f>
        <v>15.9761747768331</v>
      </c>
      <c r="I37" s="20">
        <f>VLOOKUP(B37,RMS!B:D,3,FALSE)</f>
        <v>51556.410256410301</v>
      </c>
      <c r="J37" s="21">
        <f>VLOOKUP(B37,RMS!B:E,4,FALSE)</f>
        <v>48056.542735042698</v>
      </c>
      <c r="K37" s="22">
        <f t="shared" si="1"/>
        <v>-1.5641030040569603E-4</v>
      </c>
      <c r="L37" s="22">
        <f t="shared" si="2"/>
        <v>-7.3504269676050171E-4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342737.39850000001</v>
      </c>
      <c r="F38" s="25">
        <f>VLOOKUP(C38,RA!B8:I69,8,0)</f>
        <v>6531.1427999999996</v>
      </c>
      <c r="G38" s="16">
        <f t="shared" si="0"/>
        <v>336206.25570000004</v>
      </c>
      <c r="H38" s="27">
        <f>RA!J36</f>
        <v>0</v>
      </c>
      <c r="I38" s="20">
        <f>VLOOKUP(B38,RMS!B:D,3,FALSE)</f>
        <v>342737.39130085497</v>
      </c>
      <c r="J38" s="21">
        <f>VLOOKUP(B38,RMS!B:E,4,FALSE)</f>
        <v>336206.25569999998</v>
      </c>
      <c r="K38" s="22">
        <f t="shared" si="1"/>
        <v>7.1991450386121869E-3</v>
      </c>
      <c r="L38" s="22">
        <f t="shared" si="2"/>
        <v>0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114005.21</v>
      </c>
      <c r="F39" s="25">
        <f>VLOOKUP(C39,RA!B9:I70,8,0)</f>
        <v>-24189.27</v>
      </c>
      <c r="G39" s="16">
        <f t="shared" si="0"/>
        <v>138194.48000000001</v>
      </c>
      <c r="H39" s="27">
        <f>RA!J37</f>
        <v>3.43370610352817</v>
      </c>
      <c r="I39" s="20">
        <f>VLOOKUP(B39,RMS!B:D,3,FALSE)</f>
        <v>114005.21</v>
      </c>
      <c r="J39" s="21">
        <f>VLOOKUP(B39,RMS!B:E,4,FALSE)</f>
        <v>138194.48000000001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66373.59</v>
      </c>
      <c r="F40" s="25">
        <f>VLOOKUP(C40,RA!B10:I71,8,0)</f>
        <v>9083.91</v>
      </c>
      <c r="G40" s="16">
        <f t="shared" si="0"/>
        <v>57289.679999999993</v>
      </c>
      <c r="H40" s="27">
        <f>RA!J38</f>
        <v>-11.7079675958606</v>
      </c>
      <c r="I40" s="20">
        <f>VLOOKUP(B40,RMS!B:D,3,FALSE)</f>
        <v>66373.59</v>
      </c>
      <c r="J40" s="21">
        <f>VLOOKUP(B40,RMS!B:E,4,FALSE)</f>
        <v>57289.68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70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-2.4565791501010898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3516.2211000000002</v>
      </c>
      <c r="F42" s="25">
        <f>VLOOKUP(C42,RA!B8:I72,8,0)</f>
        <v>149.37110000000001</v>
      </c>
      <c r="G42" s="16">
        <f t="shared" si="0"/>
        <v>3366.8500000000004</v>
      </c>
      <c r="H42" s="27">
        <f>RA!J39</f>
        <v>-2.4565791501010898</v>
      </c>
      <c r="I42" s="20">
        <f>VLOOKUP(B42,RMS!B:D,3,FALSE)</f>
        <v>3516.2211633008101</v>
      </c>
      <c r="J42" s="21">
        <f>VLOOKUP(B42,RMS!B:E,4,FALSE)</f>
        <v>3366.8500718553801</v>
      </c>
      <c r="K42" s="22">
        <f t="shared" si="1"/>
        <v>-6.3300809870270314E-5</v>
      </c>
      <c r="L42" s="22">
        <f t="shared" si="2"/>
        <v>-7.1855379701446509E-5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19001082.0002</v>
      </c>
      <c r="E7" s="53">
        <v>19171789.699499998</v>
      </c>
      <c r="F7" s="54">
        <v>99.109589130823494</v>
      </c>
      <c r="G7" s="53">
        <v>26247387.626800001</v>
      </c>
      <c r="H7" s="54">
        <v>-27.607721307857499</v>
      </c>
      <c r="I7" s="53">
        <v>1901034.3143</v>
      </c>
      <c r="J7" s="54">
        <v>10.004874008122201</v>
      </c>
      <c r="K7" s="53">
        <v>2278402.5808000001</v>
      </c>
      <c r="L7" s="54">
        <v>8.6804927530145104</v>
      </c>
      <c r="M7" s="54">
        <v>-0.16562844059257401</v>
      </c>
      <c r="N7" s="53">
        <v>617764871.32790005</v>
      </c>
      <c r="O7" s="53">
        <v>5283852499.3793001</v>
      </c>
      <c r="P7" s="53">
        <v>1027910</v>
      </c>
      <c r="Q7" s="53">
        <v>1021599</v>
      </c>
      <c r="R7" s="54">
        <v>0.61775706514983797</v>
      </c>
      <c r="S7" s="53">
        <v>18.485161152435499</v>
      </c>
      <c r="T7" s="53">
        <v>18.221595921687499</v>
      </c>
      <c r="U7" s="55">
        <v>1.42582057345667</v>
      </c>
    </row>
    <row r="8" spans="1:23" ht="12" thickBot="1">
      <c r="A8" s="73">
        <v>42612</v>
      </c>
      <c r="B8" s="69" t="s">
        <v>6</v>
      </c>
      <c r="C8" s="70"/>
      <c r="D8" s="56">
        <v>897592.06720000005</v>
      </c>
      <c r="E8" s="56">
        <v>642838.1213</v>
      </c>
      <c r="F8" s="57">
        <v>139.62956418714199</v>
      </c>
      <c r="G8" s="56">
        <v>1127314.304</v>
      </c>
      <c r="H8" s="57">
        <v>-20.377833935477099</v>
      </c>
      <c r="I8" s="56">
        <v>213675.94750000001</v>
      </c>
      <c r="J8" s="57">
        <v>23.8054630057675</v>
      </c>
      <c r="K8" s="56">
        <v>188422.43229999999</v>
      </c>
      <c r="L8" s="57">
        <v>16.714276722244101</v>
      </c>
      <c r="M8" s="57">
        <v>0.13402605460369099</v>
      </c>
      <c r="N8" s="56">
        <v>21502996.066199999</v>
      </c>
      <c r="O8" s="56">
        <v>189070077.13870001</v>
      </c>
      <c r="P8" s="56">
        <v>34118</v>
      </c>
      <c r="Q8" s="56">
        <v>33017</v>
      </c>
      <c r="R8" s="57">
        <v>3.3346457885331802</v>
      </c>
      <c r="S8" s="56">
        <v>26.308460847646401</v>
      </c>
      <c r="T8" s="56">
        <v>26.240718838780001</v>
      </c>
      <c r="U8" s="58">
        <v>0.25749134188683998</v>
      </c>
    </row>
    <row r="9" spans="1:23" ht="12" thickBot="1">
      <c r="A9" s="74"/>
      <c r="B9" s="69" t="s">
        <v>7</v>
      </c>
      <c r="C9" s="70"/>
      <c r="D9" s="56">
        <v>220255.7444</v>
      </c>
      <c r="E9" s="56">
        <v>221336.364</v>
      </c>
      <c r="F9" s="57">
        <v>99.511774938166099</v>
      </c>
      <c r="G9" s="56">
        <v>313059.50799999997</v>
      </c>
      <c r="H9" s="57">
        <v>-29.6441287450053</v>
      </c>
      <c r="I9" s="56">
        <v>47047.555699999997</v>
      </c>
      <c r="J9" s="57">
        <v>21.360421644467198</v>
      </c>
      <c r="K9" s="56">
        <v>51750.034</v>
      </c>
      <c r="L9" s="57">
        <v>16.530414402874499</v>
      </c>
      <c r="M9" s="57">
        <v>-9.0869086192291004E-2</v>
      </c>
      <c r="N9" s="56">
        <v>4388580.7242999999</v>
      </c>
      <c r="O9" s="56">
        <v>28212322.186000001</v>
      </c>
      <c r="P9" s="56">
        <v>10074</v>
      </c>
      <c r="Q9" s="56">
        <v>9685</v>
      </c>
      <c r="R9" s="57">
        <v>4.0165203923593102</v>
      </c>
      <c r="S9" s="56">
        <v>21.863782449871</v>
      </c>
      <c r="T9" s="56">
        <v>20.7747319359835</v>
      </c>
      <c r="U9" s="58">
        <v>4.9810709395066404</v>
      </c>
    </row>
    <row r="10" spans="1:23" ht="12" thickBot="1">
      <c r="A10" s="74"/>
      <c r="B10" s="69" t="s">
        <v>8</v>
      </c>
      <c r="C10" s="70"/>
      <c r="D10" s="56">
        <v>187252.56640000001</v>
      </c>
      <c r="E10" s="56">
        <v>200986.59020000001</v>
      </c>
      <c r="F10" s="57">
        <v>93.166696451572506</v>
      </c>
      <c r="G10" s="56">
        <v>255532.24609999999</v>
      </c>
      <c r="H10" s="57">
        <v>-26.720572742619499</v>
      </c>
      <c r="I10" s="56">
        <v>43213.0861</v>
      </c>
      <c r="J10" s="57">
        <v>23.077433292791401</v>
      </c>
      <c r="K10" s="56">
        <v>36173.886899999998</v>
      </c>
      <c r="L10" s="57">
        <v>14.1562904299146</v>
      </c>
      <c r="M10" s="57">
        <v>0.19459338775120699</v>
      </c>
      <c r="N10" s="56">
        <v>4963285.7019999996</v>
      </c>
      <c r="O10" s="56">
        <v>46020748.752499998</v>
      </c>
      <c r="P10" s="56">
        <v>106162</v>
      </c>
      <c r="Q10" s="56">
        <v>105914</v>
      </c>
      <c r="R10" s="57">
        <v>0.234152236720364</v>
      </c>
      <c r="S10" s="56">
        <v>1.7638379683879399</v>
      </c>
      <c r="T10" s="56">
        <v>1.67617718431935</v>
      </c>
      <c r="U10" s="58">
        <v>4.9698887108490899</v>
      </c>
    </row>
    <row r="11" spans="1:23" ht="12" thickBot="1">
      <c r="A11" s="74"/>
      <c r="B11" s="69" t="s">
        <v>9</v>
      </c>
      <c r="C11" s="70"/>
      <c r="D11" s="56">
        <v>63231.021399999998</v>
      </c>
      <c r="E11" s="56">
        <v>56077.710400000004</v>
      </c>
      <c r="F11" s="57">
        <v>112.756068229205</v>
      </c>
      <c r="G11" s="56">
        <v>76690.811199999996</v>
      </c>
      <c r="H11" s="57">
        <v>-17.550720339752999</v>
      </c>
      <c r="I11" s="56">
        <v>13101.1284</v>
      </c>
      <c r="J11" s="57">
        <v>20.7194635005532</v>
      </c>
      <c r="K11" s="56">
        <v>8703.5599000000002</v>
      </c>
      <c r="L11" s="57">
        <v>11.348895341975499</v>
      </c>
      <c r="M11" s="57">
        <v>0.50526089904890503</v>
      </c>
      <c r="N11" s="56">
        <v>1542256.1311999999</v>
      </c>
      <c r="O11" s="56">
        <v>15659111.9103</v>
      </c>
      <c r="P11" s="56">
        <v>2712</v>
      </c>
      <c r="Q11" s="56">
        <v>2662</v>
      </c>
      <c r="R11" s="57">
        <v>1.87828700225394</v>
      </c>
      <c r="S11" s="56">
        <v>23.3152733775811</v>
      </c>
      <c r="T11" s="56">
        <v>22.354317317806199</v>
      </c>
      <c r="U11" s="58">
        <v>4.1215732031646199</v>
      </c>
    </row>
    <row r="12" spans="1:23" ht="12" thickBot="1">
      <c r="A12" s="74"/>
      <c r="B12" s="69" t="s">
        <v>10</v>
      </c>
      <c r="C12" s="70"/>
      <c r="D12" s="56">
        <v>245254.36730000001</v>
      </c>
      <c r="E12" s="56">
        <v>125344.5635</v>
      </c>
      <c r="F12" s="57">
        <v>195.664144061581</v>
      </c>
      <c r="G12" s="56">
        <v>223813.43419999999</v>
      </c>
      <c r="H12" s="57">
        <v>9.5798240068289804</v>
      </c>
      <c r="I12" s="56">
        <v>60130.78</v>
      </c>
      <c r="J12" s="57">
        <v>24.517720382302901</v>
      </c>
      <c r="K12" s="56">
        <v>50931.741499999996</v>
      </c>
      <c r="L12" s="57">
        <v>22.756337966061199</v>
      </c>
      <c r="M12" s="57">
        <v>0.18061503944450799</v>
      </c>
      <c r="N12" s="56">
        <v>5153167.9835000001</v>
      </c>
      <c r="O12" s="56">
        <v>55807983.477700002</v>
      </c>
      <c r="P12" s="56">
        <v>2668</v>
      </c>
      <c r="Q12" s="56">
        <v>2689</v>
      </c>
      <c r="R12" s="57">
        <v>-0.78095946448494302</v>
      </c>
      <c r="S12" s="56">
        <v>91.9244255247376</v>
      </c>
      <c r="T12" s="56">
        <v>98.153545370025995</v>
      </c>
      <c r="U12" s="58">
        <v>-6.7763489515766198</v>
      </c>
    </row>
    <row r="13" spans="1:23" ht="12" thickBot="1">
      <c r="A13" s="74"/>
      <c r="B13" s="69" t="s">
        <v>11</v>
      </c>
      <c r="C13" s="70"/>
      <c r="D13" s="56">
        <v>331145.2303</v>
      </c>
      <c r="E13" s="56">
        <v>321447.02399999998</v>
      </c>
      <c r="F13" s="57">
        <v>103.01704653517</v>
      </c>
      <c r="G13" s="56">
        <v>434230.17129999999</v>
      </c>
      <c r="H13" s="57">
        <v>-23.739700235795201</v>
      </c>
      <c r="I13" s="56">
        <v>89658.994999999995</v>
      </c>
      <c r="J13" s="57">
        <v>27.075429991479499</v>
      </c>
      <c r="K13" s="56">
        <v>63394.780700000003</v>
      </c>
      <c r="L13" s="57">
        <v>14.5993495823214</v>
      </c>
      <c r="M13" s="57">
        <v>0.41429616145040199</v>
      </c>
      <c r="N13" s="56">
        <v>9391339.2241999991</v>
      </c>
      <c r="O13" s="56">
        <v>80841309.344699994</v>
      </c>
      <c r="P13" s="56">
        <v>14139</v>
      </c>
      <c r="Q13" s="56">
        <v>13468</v>
      </c>
      <c r="R13" s="57">
        <v>4.9821799821799804</v>
      </c>
      <c r="S13" s="56">
        <v>23.420696675861102</v>
      </c>
      <c r="T13" s="56">
        <v>23.9824847193347</v>
      </c>
      <c r="U13" s="58">
        <v>-2.3986820343079001</v>
      </c>
    </row>
    <row r="14" spans="1:23" ht="12" thickBot="1">
      <c r="A14" s="74"/>
      <c r="B14" s="69" t="s">
        <v>12</v>
      </c>
      <c r="C14" s="70"/>
      <c r="D14" s="56">
        <v>86166.326700000005</v>
      </c>
      <c r="E14" s="56">
        <v>128856.7409</v>
      </c>
      <c r="F14" s="57">
        <v>66.869863460903403</v>
      </c>
      <c r="G14" s="56">
        <v>155273.16519999999</v>
      </c>
      <c r="H14" s="57">
        <v>-44.506620581210399</v>
      </c>
      <c r="I14" s="56">
        <v>14306.4668</v>
      </c>
      <c r="J14" s="57">
        <v>16.6033151788052</v>
      </c>
      <c r="K14" s="56">
        <v>27135.173999999999</v>
      </c>
      <c r="L14" s="57">
        <v>17.4757653487958</v>
      </c>
      <c r="M14" s="57">
        <v>-0.47277040493641198</v>
      </c>
      <c r="N14" s="56">
        <v>3147274.3974000001</v>
      </c>
      <c r="O14" s="56">
        <v>35622669.3728</v>
      </c>
      <c r="P14" s="56">
        <v>1810</v>
      </c>
      <c r="Q14" s="56">
        <v>1793</v>
      </c>
      <c r="R14" s="57">
        <v>0.94813162297824305</v>
      </c>
      <c r="S14" s="56">
        <v>47.605705359116001</v>
      </c>
      <c r="T14" s="56">
        <v>45.762203346346901</v>
      </c>
      <c r="U14" s="58">
        <v>3.8724392357230299</v>
      </c>
    </row>
    <row r="15" spans="1:23" ht="12" thickBot="1">
      <c r="A15" s="74"/>
      <c r="B15" s="69" t="s">
        <v>13</v>
      </c>
      <c r="C15" s="70"/>
      <c r="D15" s="56">
        <v>112165.22199999999</v>
      </c>
      <c r="E15" s="56">
        <v>115617.72749999999</v>
      </c>
      <c r="F15" s="57">
        <v>97.013861477254906</v>
      </c>
      <c r="G15" s="56">
        <v>151733.70680000001</v>
      </c>
      <c r="H15" s="57">
        <v>-26.077583968969499</v>
      </c>
      <c r="I15" s="56">
        <v>666.80600000000004</v>
      </c>
      <c r="J15" s="57">
        <v>0.59448551708835395</v>
      </c>
      <c r="K15" s="56">
        <v>6706.9308000000001</v>
      </c>
      <c r="L15" s="57">
        <v>4.4201983471216399</v>
      </c>
      <c r="M15" s="57">
        <v>-0.90057956166775999</v>
      </c>
      <c r="N15" s="56">
        <v>3364223.3358999998</v>
      </c>
      <c r="O15" s="56">
        <v>30739089.633000001</v>
      </c>
      <c r="P15" s="56">
        <v>5794</v>
      </c>
      <c r="Q15" s="56">
        <v>5780</v>
      </c>
      <c r="R15" s="57">
        <v>0.24221453287196501</v>
      </c>
      <c r="S15" s="56">
        <v>19.358857783914399</v>
      </c>
      <c r="T15" s="56">
        <v>19.183662456747399</v>
      </c>
      <c r="U15" s="58">
        <v>0.90498793432202596</v>
      </c>
    </row>
    <row r="16" spans="1:23" ht="12" thickBot="1">
      <c r="A16" s="74"/>
      <c r="B16" s="69" t="s">
        <v>14</v>
      </c>
      <c r="C16" s="70"/>
      <c r="D16" s="56">
        <v>1343910.5811999999</v>
      </c>
      <c r="E16" s="56">
        <v>1099737.075</v>
      </c>
      <c r="F16" s="57">
        <v>122.20289847007299</v>
      </c>
      <c r="G16" s="56">
        <v>1408772.166</v>
      </c>
      <c r="H16" s="57">
        <v>-4.6041216859192202</v>
      </c>
      <c r="I16" s="56">
        <v>-82551.073199999999</v>
      </c>
      <c r="J16" s="57">
        <v>-6.1426016250492497</v>
      </c>
      <c r="K16" s="56">
        <v>40285.380599999997</v>
      </c>
      <c r="L16" s="57">
        <v>2.85960935148118</v>
      </c>
      <c r="M16" s="57">
        <v>-3.04915708801818</v>
      </c>
      <c r="N16" s="56">
        <v>34039185.8794</v>
      </c>
      <c r="O16" s="56">
        <v>274422342.80250001</v>
      </c>
      <c r="P16" s="56">
        <v>59242</v>
      </c>
      <c r="Q16" s="56">
        <v>57946</v>
      </c>
      <c r="R16" s="57">
        <v>2.2365650778310799</v>
      </c>
      <c r="S16" s="56">
        <v>22.6850980925695</v>
      </c>
      <c r="T16" s="56">
        <v>19.767164919062601</v>
      </c>
      <c r="U16" s="58">
        <v>12.862775208640899</v>
      </c>
    </row>
    <row r="17" spans="1:21" ht="12" thickBot="1">
      <c r="A17" s="74"/>
      <c r="B17" s="69" t="s">
        <v>15</v>
      </c>
      <c r="C17" s="70"/>
      <c r="D17" s="56">
        <v>735376.04480000003</v>
      </c>
      <c r="E17" s="56">
        <v>800303.90229999996</v>
      </c>
      <c r="F17" s="57">
        <v>91.887099723817002</v>
      </c>
      <c r="G17" s="56">
        <v>1073413.9193</v>
      </c>
      <c r="H17" s="57">
        <v>-31.491847499093598</v>
      </c>
      <c r="I17" s="56">
        <v>109349.1826</v>
      </c>
      <c r="J17" s="57">
        <v>14.8698320231168</v>
      </c>
      <c r="K17" s="56">
        <v>68773.828699999998</v>
      </c>
      <c r="L17" s="57">
        <v>6.40701852877491</v>
      </c>
      <c r="M17" s="57">
        <v>0.58998247832027395</v>
      </c>
      <c r="N17" s="56">
        <v>25394541.6829</v>
      </c>
      <c r="O17" s="56">
        <v>271251486.91900003</v>
      </c>
      <c r="P17" s="56">
        <v>16677</v>
      </c>
      <c r="Q17" s="56">
        <v>16545</v>
      </c>
      <c r="R17" s="57">
        <v>0.79782411604714099</v>
      </c>
      <c r="S17" s="56">
        <v>44.095223649337399</v>
      </c>
      <c r="T17" s="56">
        <v>38.264563118767001</v>
      </c>
      <c r="U17" s="58">
        <v>13.2228845848206</v>
      </c>
    </row>
    <row r="18" spans="1:21" ht="12" thickBot="1">
      <c r="A18" s="74"/>
      <c r="B18" s="69" t="s">
        <v>16</v>
      </c>
      <c r="C18" s="70"/>
      <c r="D18" s="56">
        <v>1692975.2197</v>
      </c>
      <c r="E18" s="56">
        <v>2020652.4014000001</v>
      </c>
      <c r="F18" s="57">
        <v>83.783594770037098</v>
      </c>
      <c r="G18" s="56">
        <v>2138132.8733000001</v>
      </c>
      <c r="H18" s="57">
        <v>-20.819924671610401</v>
      </c>
      <c r="I18" s="56">
        <v>241193.11470000001</v>
      </c>
      <c r="J18" s="57">
        <v>14.2467008313766</v>
      </c>
      <c r="K18" s="56">
        <v>312426.29590000003</v>
      </c>
      <c r="L18" s="57">
        <v>14.6121085270908</v>
      </c>
      <c r="M18" s="57">
        <v>-0.227999954340591</v>
      </c>
      <c r="N18" s="56">
        <v>59729142.8182</v>
      </c>
      <c r="O18" s="56">
        <v>546659040.13730001</v>
      </c>
      <c r="P18" s="56">
        <v>80625</v>
      </c>
      <c r="Q18" s="56">
        <v>79843</v>
      </c>
      <c r="R18" s="57">
        <v>0.97942211590245098</v>
      </c>
      <c r="S18" s="56">
        <v>20.998142259845</v>
      </c>
      <c r="T18" s="56">
        <v>21.089105376801999</v>
      </c>
      <c r="U18" s="58">
        <v>-0.43319602196887402</v>
      </c>
    </row>
    <row r="19" spans="1:21" ht="12" thickBot="1">
      <c r="A19" s="74"/>
      <c r="B19" s="69" t="s">
        <v>17</v>
      </c>
      <c r="C19" s="70"/>
      <c r="D19" s="56">
        <v>450509.93680000002</v>
      </c>
      <c r="E19" s="56">
        <v>529180.64130000002</v>
      </c>
      <c r="F19" s="57">
        <v>85.133487818689801</v>
      </c>
      <c r="G19" s="56">
        <v>638014.89450000005</v>
      </c>
      <c r="H19" s="57">
        <v>-29.3888057028737</v>
      </c>
      <c r="I19" s="56">
        <v>40117.055699999997</v>
      </c>
      <c r="J19" s="57">
        <v>8.9048103988457896</v>
      </c>
      <c r="K19" s="56">
        <v>72645.794999999998</v>
      </c>
      <c r="L19" s="57">
        <v>11.386222426191299</v>
      </c>
      <c r="M19" s="57">
        <v>-0.44777181253230097</v>
      </c>
      <c r="N19" s="56">
        <v>15387783.886399999</v>
      </c>
      <c r="O19" s="56">
        <v>157482301.81889999</v>
      </c>
      <c r="P19" s="56">
        <v>10073</v>
      </c>
      <c r="Q19" s="56">
        <v>9653</v>
      </c>
      <c r="R19" s="57">
        <v>4.3509789702682999</v>
      </c>
      <c r="S19" s="56">
        <v>44.724504794996498</v>
      </c>
      <c r="T19" s="56">
        <v>51.385628063814401</v>
      </c>
      <c r="U19" s="58">
        <v>-14.893676966017599</v>
      </c>
    </row>
    <row r="20" spans="1:21" ht="12" thickBot="1">
      <c r="A20" s="74"/>
      <c r="B20" s="69" t="s">
        <v>18</v>
      </c>
      <c r="C20" s="70"/>
      <c r="D20" s="56">
        <v>1147617.4617000001</v>
      </c>
      <c r="E20" s="56">
        <v>1130548.5088</v>
      </c>
      <c r="F20" s="57">
        <v>101.509793942245</v>
      </c>
      <c r="G20" s="56">
        <v>1344058.7537</v>
      </c>
      <c r="H20" s="57">
        <v>-14.615528633642301</v>
      </c>
      <c r="I20" s="56">
        <v>60550.504699999998</v>
      </c>
      <c r="J20" s="57">
        <v>5.2761923481283297</v>
      </c>
      <c r="K20" s="56">
        <v>97932.409799999994</v>
      </c>
      <c r="L20" s="57">
        <v>7.2863191084769303</v>
      </c>
      <c r="M20" s="57">
        <v>-0.38171127593349602</v>
      </c>
      <c r="N20" s="56">
        <v>36845684.648999996</v>
      </c>
      <c r="O20" s="56">
        <v>304031707.78780001</v>
      </c>
      <c r="P20" s="56">
        <v>43301</v>
      </c>
      <c r="Q20" s="56">
        <v>43091</v>
      </c>
      <c r="R20" s="57">
        <v>0.48734074400687</v>
      </c>
      <c r="S20" s="56">
        <v>26.503255391330502</v>
      </c>
      <c r="T20" s="56">
        <v>25.3209354203894</v>
      </c>
      <c r="U20" s="58">
        <v>4.4610367801375803</v>
      </c>
    </row>
    <row r="21" spans="1:21" ht="12" thickBot="1">
      <c r="A21" s="74"/>
      <c r="B21" s="69" t="s">
        <v>19</v>
      </c>
      <c r="C21" s="70"/>
      <c r="D21" s="56">
        <v>396450.56849999999</v>
      </c>
      <c r="E21" s="56">
        <v>411059.5257</v>
      </c>
      <c r="F21" s="57">
        <v>96.446023924364198</v>
      </c>
      <c r="G21" s="56">
        <v>468717.87800000003</v>
      </c>
      <c r="H21" s="57">
        <v>-15.4180825805838</v>
      </c>
      <c r="I21" s="56">
        <v>49371.953399999999</v>
      </c>
      <c r="J21" s="57">
        <v>12.4534954223429</v>
      </c>
      <c r="K21" s="56">
        <v>58792.472199999997</v>
      </c>
      <c r="L21" s="57">
        <v>12.5432536200379</v>
      </c>
      <c r="M21" s="57">
        <v>-0.160233418454548</v>
      </c>
      <c r="N21" s="56">
        <v>12079272.8838</v>
      </c>
      <c r="O21" s="56">
        <v>100859825.3902</v>
      </c>
      <c r="P21" s="56">
        <v>30190</v>
      </c>
      <c r="Q21" s="56">
        <v>31051</v>
      </c>
      <c r="R21" s="57">
        <v>-2.7728575569224798</v>
      </c>
      <c r="S21" s="56">
        <v>13.1318505631004</v>
      </c>
      <c r="T21" s="56">
        <v>12.149167402015999</v>
      </c>
      <c r="U21" s="58">
        <v>7.48320395790675</v>
      </c>
    </row>
    <row r="22" spans="1:21" ht="12" thickBot="1">
      <c r="A22" s="74"/>
      <c r="B22" s="69" t="s">
        <v>20</v>
      </c>
      <c r="C22" s="70"/>
      <c r="D22" s="56">
        <v>1404640.6799000001</v>
      </c>
      <c r="E22" s="56">
        <v>1483564.2098000001</v>
      </c>
      <c r="F22" s="57">
        <v>94.680140611464296</v>
      </c>
      <c r="G22" s="56">
        <v>1711802.3785000001</v>
      </c>
      <c r="H22" s="57">
        <v>-17.943759306442601</v>
      </c>
      <c r="I22" s="56">
        <v>82459.77</v>
      </c>
      <c r="J22" s="57">
        <v>5.8705241262036196</v>
      </c>
      <c r="K22" s="56">
        <v>204021.73379999999</v>
      </c>
      <c r="L22" s="57">
        <v>11.918533141587201</v>
      </c>
      <c r="M22" s="57">
        <v>-0.59582850089474104</v>
      </c>
      <c r="N22" s="56">
        <v>45953619.000500001</v>
      </c>
      <c r="O22" s="56">
        <v>357937551.14109999</v>
      </c>
      <c r="P22" s="56">
        <v>84745</v>
      </c>
      <c r="Q22" s="56">
        <v>84077</v>
      </c>
      <c r="R22" s="57">
        <v>0.79450979459305704</v>
      </c>
      <c r="S22" s="56">
        <v>16.5749091970028</v>
      </c>
      <c r="T22" s="56">
        <v>16.569704121222198</v>
      </c>
      <c r="U22" s="58">
        <v>3.1403344167340003E-2</v>
      </c>
    </row>
    <row r="23" spans="1:21" ht="12" thickBot="1">
      <c r="A23" s="74"/>
      <c r="B23" s="69" t="s">
        <v>21</v>
      </c>
      <c r="C23" s="70"/>
      <c r="D23" s="56">
        <v>2933424.5747000002</v>
      </c>
      <c r="E23" s="56">
        <v>2993363.1348999999</v>
      </c>
      <c r="F23" s="57">
        <v>97.997618147254897</v>
      </c>
      <c r="G23" s="56">
        <v>5379127.4896999998</v>
      </c>
      <c r="H23" s="57">
        <v>-45.466535598627303</v>
      </c>
      <c r="I23" s="56">
        <v>326868.96789999999</v>
      </c>
      <c r="J23" s="57">
        <v>11.142913668861899</v>
      </c>
      <c r="K23" s="56">
        <v>529686.51980000001</v>
      </c>
      <c r="L23" s="57">
        <v>9.8470713106214394</v>
      </c>
      <c r="M23" s="57">
        <v>-0.382901101535641</v>
      </c>
      <c r="N23" s="56">
        <v>101000222.6635</v>
      </c>
      <c r="O23" s="56">
        <v>782030531.35819995</v>
      </c>
      <c r="P23" s="56">
        <v>85803</v>
      </c>
      <c r="Q23" s="56">
        <v>83962</v>
      </c>
      <c r="R23" s="57">
        <v>2.1926585836449899</v>
      </c>
      <c r="S23" s="56">
        <v>34.187902226029401</v>
      </c>
      <c r="T23" s="56">
        <v>34.7370623889379</v>
      </c>
      <c r="U23" s="58">
        <v>-1.6062996766451301</v>
      </c>
    </row>
    <row r="24" spans="1:21" ht="12" thickBot="1">
      <c r="A24" s="74"/>
      <c r="B24" s="69" t="s">
        <v>22</v>
      </c>
      <c r="C24" s="70"/>
      <c r="D24" s="56">
        <v>308418.08350000001</v>
      </c>
      <c r="E24" s="56">
        <v>299207.1151</v>
      </c>
      <c r="F24" s="57">
        <v>103.07845901221999</v>
      </c>
      <c r="G24" s="56">
        <v>319601.47590000002</v>
      </c>
      <c r="H24" s="57">
        <v>-3.4991679461139902</v>
      </c>
      <c r="I24" s="56">
        <v>41358.0484</v>
      </c>
      <c r="J24" s="57">
        <v>13.409735230392201</v>
      </c>
      <c r="K24" s="56">
        <v>54743.223899999997</v>
      </c>
      <c r="L24" s="57">
        <v>17.128589204991201</v>
      </c>
      <c r="M24" s="57">
        <v>-0.24450835274975499</v>
      </c>
      <c r="N24" s="56">
        <v>9772454.7848000005</v>
      </c>
      <c r="O24" s="56">
        <v>74596940.9419</v>
      </c>
      <c r="P24" s="56">
        <v>29232</v>
      </c>
      <c r="Q24" s="56">
        <v>29417</v>
      </c>
      <c r="R24" s="57">
        <v>-0.62888805792569202</v>
      </c>
      <c r="S24" s="56">
        <v>10.550700721811699</v>
      </c>
      <c r="T24" s="56">
        <v>10.4193423700581</v>
      </c>
      <c r="U24" s="58">
        <v>1.2450201670683501</v>
      </c>
    </row>
    <row r="25" spans="1:21" ht="12" thickBot="1">
      <c r="A25" s="74"/>
      <c r="B25" s="69" t="s">
        <v>23</v>
      </c>
      <c r="C25" s="70"/>
      <c r="D25" s="56">
        <v>296194.64559999999</v>
      </c>
      <c r="E25" s="56">
        <v>303115.37910000002</v>
      </c>
      <c r="F25" s="57">
        <v>97.716798956044798</v>
      </c>
      <c r="G25" s="56">
        <v>329936.86229999998</v>
      </c>
      <c r="H25" s="57">
        <v>-10.2268708215208</v>
      </c>
      <c r="I25" s="56">
        <v>18345.230800000001</v>
      </c>
      <c r="J25" s="57">
        <v>6.19364025397494</v>
      </c>
      <c r="K25" s="56">
        <v>28270.494299999998</v>
      </c>
      <c r="L25" s="57">
        <v>8.5684558260406298</v>
      </c>
      <c r="M25" s="57">
        <v>-0.35108206438399597</v>
      </c>
      <c r="N25" s="56">
        <v>9953205.3394000009</v>
      </c>
      <c r="O25" s="56">
        <v>87864074.013699993</v>
      </c>
      <c r="P25" s="56">
        <v>20618</v>
      </c>
      <c r="Q25" s="56">
        <v>20197</v>
      </c>
      <c r="R25" s="57">
        <v>2.0844679902955798</v>
      </c>
      <c r="S25" s="56">
        <v>14.3658281889611</v>
      </c>
      <c r="T25" s="56">
        <v>14.1292828786453</v>
      </c>
      <c r="U25" s="58">
        <v>1.6465831778325399</v>
      </c>
    </row>
    <row r="26" spans="1:21" ht="12" thickBot="1">
      <c r="A26" s="74"/>
      <c r="B26" s="69" t="s">
        <v>24</v>
      </c>
      <c r="C26" s="70"/>
      <c r="D26" s="56">
        <v>561782.30420000001</v>
      </c>
      <c r="E26" s="56">
        <v>603498.74529999995</v>
      </c>
      <c r="F26" s="57">
        <v>93.087567882305606</v>
      </c>
      <c r="G26" s="56">
        <v>558354.82660000003</v>
      </c>
      <c r="H26" s="57">
        <v>0.61385295455775901</v>
      </c>
      <c r="I26" s="56">
        <v>108920.6474</v>
      </c>
      <c r="J26" s="57">
        <v>19.388408389813399</v>
      </c>
      <c r="K26" s="56">
        <v>113489.3174</v>
      </c>
      <c r="L26" s="57">
        <v>20.325662462895199</v>
      </c>
      <c r="M26" s="57">
        <v>-4.0256388043091999E-2</v>
      </c>
      <c r="N26" s="56">
        <v>19625028.092</v>
      </c>
      <c r="O26" s="56">
        <v>173228538.14359999</v>
      </c>
      <c r="P26" s="56">
        <v>39301</v>
      </c>
      <c r="Q26" s="56">
        <v>40290</v>
      </c>
      <c r="R26" s="57">
        <v>-2.4547034003474799</v>
      </c>
      <c r="S26" s="56">
        <v>14.294351395638801</v>
      </c>
      <c r="T26" s="56">
        <v>13.4935464879623</v>
      </c>
      <c r="U26" s="58">
        <v>5.6022472479642698</v>
      </c>
    </row>
    <row r="27" spans="1:21" ht="12" thickBot="1">
      <c r="A27" s="74"/>
      <c r="B27" s="69" t="s">
        <v>25</v>
      </c>
      <c r="C27" s="70"/>
      <c r="D27" s="56">
        <v>284561.92050000001</v>
      </c>
      <c r="E27" s="56">
        <v>360829.39069999999</v>
      </c>
      <c r="F27" s="57">
        <v>78.863287701691107</v>
      </c>
      <c r="G27" s="56">
        <v>318737.63219999999</v>
      </c>
      <c r="H27" s="57">
        <v>-10.7222079376418</v>
      </c>
      <c r="I27" s="56">
        <v>71460.306200000006</v>
      </c>
      <c r="J27" s="57">
        <v>25.112392436218499</v>
      </c>
      <c r="K27" s="56">
        <v>94363.318199999994</v>
      </c>
      <c r="L27" s="57">
        <v>29.605326973373899</v>
      </c>
      <c r="M27" s="57">
        <v>-0.24271096477826001</v>
      </c>
      <c r="N27" s="56">
        <v>8278041.5968000004</v>
      </c>
      <c r="O27" s="56">
        <v>59856506.439400002</v>
      </c>
      <c r="P27" s="56">
        <v>33575</v>
      </c>
      <c r="Q27" s="56">
        <v>33761</v>
      </c>
      <c r="R27" s="57">
        <v>-0.550931548236133</v>
      </c>
      <c r="S27" s="56">
        <v>8.4754108860759505</v>
      </c>
      <c r="T27" s="56">
        <v>8.3732483220283793</v>
      </c>
      <c r="U27" s="58">
        <v>1.2053995425214501</v>
      </c>
    </row>
    <row r="28" spans="1:21" ht="12" thickBot="1">
      <c r="A28" s="74"/>
      <c r="B28" s="69" t="s">
        <v>26</v>
      </c>
      <c r="C28" s="70"/>
      <c r="D28" s="56">
        <v>1049667.8802</v>
      </c>
      <c r="E28" s="56">
        <v>1049233.9638</v>
      </c>
      <c r="F28" s="57">
        <v>100.041355542707</v>
      </c>
      <c r="G28" s="56">
        <v>1098705.7054000001</v>
      </c>
      <c r="H28" s="57">
        <v>-4.4632356925958803</v>
      </c>
      <c r="I28" s="56">
        <v>55245.435100000002</v>
      </c>
      <c r="J28" s="57">
        <v>5.2631347631094298</v>
      </c>
      <c r="K28" s="56">
        <v>62489.279300000002</v>
      </c>
      <c r="L28" s="57">
        <v>5.6875357061379699</v>
      </c>
      <c r="M28" s="57">
        <v>-0.115921391335361</v>
      </c>
      <c r="N28" s="56">
        <v>32230088.619199999</v>
      </c>
      <c r="O28" s="56">
        <v>251895100.07839999</v>
      </c>
      <c r="P28" s="56">
        <v>46737</v>
      </c>
      <c r="Q28" s="56">
        <v>45035</v>
      </c>
      <c r="R28" s="57">
        <v>3.7792827800599502</v>
      </c>
      <c r="S28" s="56">
        <v>22.459034174208899</v>
      </c>
      <c r="T28" s="56">
        <v>21.715517721771999</v>
      </c>
      <c r="U28" s="58">
        <v>3.3105450869777</v>
      </c>
    </row>
    <row r="29" spans="1:21" ht="12" thickBot="1">
      <c r="A29" s="74"/>
      <c r="B29" s="69" t="s">
        <v>27</v>
      </c>
      <c r="C29" s="70"/>
      <c r="D29" s="56">
        <v>783422.89670000004</v>
      </c>
      <c r="E29" s="56">
        <v>737096.24569999997</v>
      </c>
      <c r="F29" s="57">
        <v>106.285020615728</v>
      </c>
      <c r="G29" s="56">
        <v>828728.50829999999</v>
      </c>
      <c r="H29" s="57">
        <v>-5.4668822354062598</v>
      </c>
      <c r="I29" s="56">
        <v>108994.7383</v>
      </c>
      <c r="J29" s="57">
        <v>13.9126311930781</v>
      </c>
      <c r="K29" s="56">
        <v>123474.1786</v>
      </c>
      <c r="L29" s="57">
        <v>14.8992314567876</v>
      </c>
      <c r="M29" s="57">
        <v>-0.117266949771796</v>
      </c>
      <c r="N29" s="56">
        <v>23489354.2344</v>
      </c>
      <c r="O29" s="56">
        <v>183668106.31650001</v>
      </c>
      <c r="P29" s="56">
        <v>115016</v>
      </c>
      <c r="Q29" s="56">
        <v>114038</v>
      </c>
      <c r="R29" s="57">
        <v>0.85760886721970597</v>
      </c>
      <c r="S29" s="56">
        <v>6.8114253382138097</v>
      </c>
      <c r="T29" s="56">
        <v>6.7627684824356802</v>
      </c>
      <c r="U29" s="58">
        <v>0.71434176199741295</v>
      </c>
    </row>
    <row r="30" spans="1:21" ht="12" thickBot="1">
      <c r="A30" s="74"/>
      <c r="B30" s="69" t="s">
        <v>28</v>
      </c>
      <c r="C30" s="70"/>
      <c r="D30" s="56">
        <v>1189953.8186999999</v>
      </c>
      <c r="E30" s="56">
        <v>1348796.2065999999</v>
      </c>
      <c r="F30" s="57">
        <v>88.223396008771104</v>
      </c>
      <c r="G30" s="56">
        <v>1361399.9064</v>
      </c>
      <c r="H30" s="57">
        <v>-12.5933670844272</v>
      </c>
      <c r="I30" s="56">
        <v>139987.5882</v>
      </c>
      <c r="J30" s="57">
        <v>11.7641194137209</v>
      </c>
      <c r="K30" s="56">
        <v>127284.6266</v>
      </c>
      <c r="L30" s="57">
        <v>9.3495398377529995</v>
      </c>
      <c r="M30" s="57">
        <v>9.9799653259932994E-2</v>
      </c>
      <c r="N30" s="56">
        <v>40063702.863799997</v>
      </c>
      <c r="O30" s="56">
        <v>293285703.28210002</v>
      </c>
      <c r="P30" s="56">
        <v>82390</v>
      </c>
      <c r="Q30" s="56">
        <v>85160</v>
      </c>
      <c r="R30" s="57">
        <v>-3.25270079849694</v>
      </c>
      <c r="S30" s="56">
        <v>14.442939904114599</v>
      </c>
      <c r="T30" s="56">
        <v>14.381008226867101</v>
      </c>
      <c r="U30" s="58">
        <v>0.42880242982842198</v>
      </c>
    </row>
    <row r="31" spans="1:21" ht="12" thickBot="1">
      <c r="A31" s="74"/>
      <c r="B31" s="69" t="s">
        <v>29</v>
      </c>
      <c r="C31" s="70"/>
      <c r="D31" s="56">
        <v>840137.72620000003</v>
      </c>
      <c r="E31" s="56">
        <v>1037480.3512</v>
      </c>
      <c r="F31" s="57">
        <v>80.978663858863101</v>
      </c>
      <c r="G31" s="56">
        <v>1477422.3559999999</v>
      </c>
      <c r="H31" s="57">
        <v>-43.134898237589702</v>
      </c>
      <c r="I31" s="56">
        <v>33777.066400000003</v>
      </c>
      <c r="J31" s="57">
        <v>4.0204201462034099</v>
      </c>
      <c r="K31" s="56">
        <v>26615.653900000001</v>
      </c>
      <c r="L31" s="57">
        <v>1.80149256520388</v>
      </c>
      <c r="M31" s="57">
        <v>0.26906768952236798</v>
      </c>
      <c r="N31" s="56">
        <v>36620880.588500001</v>
      </c>
      <c r="O31" s="56">
        <v>307732512.8872</v>
      </c>
      <c r="P31" s="56">
        <v>34132</v>
      </c>
      <c r="Q31" s="56">
        <v>34251</v>
      </c>
      <c r="R31" s="57">
        <v>-0.347435111383609</v>
      </c>
      <c r="S31" s="56">
        <v>24.614371446150201</v>
      </c>
      <c r="T31" s="56">
        <v>24.397398312458002</v>
      </c>
      <c r="U31" s="58">
        <v>0.88148963773820899</v>
      </c>
    </row>
    <row r="32" spans="1:21" ht="12" thickBot="1">
      <c r="A32" s="74"/>
      <c r="B32" s="69" t="s">
        <v>30</v>
      </c>
      <c r="C32" s="70"/>
      <c r="D32" s="56">
        <v>117116.9026</v>
      </c>
      <c r="E32" s="56">
        <v>124635.4411</v>
      </c>
      <c r="F32" s="57">
        <v>93.967575808579497</v>
      </c>
      <c r="G32" s="56">
        <v>132777.5484</v>
      </c>
      <c r="H32" s="57">
        <v>-11.7946490116096</v>
      </c>
      <c r="I32" s="56">
        <v>26635.702499999999</v>
      </c>
      <c r="J32" s="57">
        <v>22.742833791439399</v>
      </c>
      <c r="K32" s="56">
        <v>33853.104299999999</v>
      </c>
      <c r="L32" s="57">
        <v>25.4961058612225</v>
      </c>
      <c r="M32" s="57">
        <v>-0.21319763576305201</v>
      </c>
      <c r="N32" s="56">
        <v>3822445.4308000002</v>
      </c>
      <c r="O32" s="56">
        <v>30284417.6272</v>
      </c>
      <c r="P32" s="56">
        <v>22576</v>
      </c>
      <c r="Q32" s="56">
        <v>22538</v>
      </c>
      <c r="R32" s="57">
        <v>0.168604135238271</v>
      </c>
      <c r="S32" s="56">
        <v>5.18767286498937</v>
      </c>
      <c r="T32" s="56">
        <v>5.23696663412903</v>
      </c>
      <c r="U32" s="58">
        <v>-0.95020966862295098</v>
      </c>
    </row>
    <row r="33" spans="1:21" ht="12" thickBot="1">
      <c r="A33" s="74"/>
      <c r="B33" s="69" t="s">
        <v>69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31.1769</v>
      </c>
      <c r="O33" s="56">
        <v>493.45690000000002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69" t="s">
        <v>78</v>
      </c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6">
        <v>1</v>
      </c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69" t="s">
        <v>31</v>
      </c>
      <c r="C35" s="70"/>
      <c r="D35" s="56">
        <v>197824.7493</v>
      </c>
      <c r="E35" s="56">
        <v>217022.57620000001</v>
      </c>
      <c r="F35" s="57">
        <v>91.153995480033402</v>
      </c>
      <c r="G35" s="56">
        <v>206736.98389999999</v>
      </c>
      <c r="H35" s="57">
        <v>-4.3109048182258896</v>
      </c>
      <c r="I35" s="56">
        <v>31604.827700000002</v>
      </c>
      <c r="J35" s="57">
        <v>15.9761747768331</v>
      </c>
      <c r="K35" s="56">
        <v>23236.4159</v>
      </c>
      <c r="L35" s="57">
        <v>11.2396028333467</v>
      </c>
      <c r="M35" s="57">
        <v>0.360142107802435</v>
      </c>
      <c r="N35" s="56">
        <v>6325810.2016000003</v>
      </c>
      <c r="O35" s="56">
        <v>48744050.329099998</v>
      </c>
      <c r="P35" s="56">
        <v>14034</v>
      </c>
      <c r="Q35" s="56">
        <v>13556</v>
      </c>
      <c r="R35" s="57">
        <v>3.5261138979049802</v>
      </c>
      <c r="S35" s="56">
        <v>14.0961058358273</v>
      </c>
      <c r="T35" s="56">
        <v>14.3170920920626</v>
      </c>
      <c r="U35" s="58">
        <v>-1.5677113864568899</v>
      </c>
    </row>
    <row r="36" spans="1:21" ht="12" thickBot="1">
      <c r="A36" s="74"/>
      <c r="B36" s="69" t="s">
        <v>77</v>
      </c>
      <c r="C36" s="7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2.5640999999999998</v>
      </c>
      <c r="O36" s="56">
        <v>434485.3518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69" t="s">
        <v>64</v>
      </c>
      <c r="C37" s="70"/>
      <c r="D37" s="56">
        <v>120623.02</v>
      </c>
      <c r="E37" s="59"/>
      <c r="F37" s="59"/>
      <c r="G37" s="56">
        <v>53156.4</v>
      </c>
      <c r="H37" s="57">
        <v>126.920972827355</v>
      </c>
      <c r="I37" s="56">
        <v>4141.84</v>
      </c>
      <c r="J37" s="57">
        <v>3.43370610352817</v>
      </c>
      <c r="K37" s="56">
        <v>2127.04</v>
      </c>
      <c r="L37" s="57">
        <v>4.0014748929573898</v>
      </c>
      <c r="M37" s="57">
        <v>0.94723183391003496</v>
      </c>
      <c r="N37" s="56">
        <v>4931359.8</v>
      </c>
      <c r="O37" s="56">
        <v>39802294.170000002</v>
      </c>
      <c r="P37" s="56">
        <v>101</v>
      </c>
      <c r="Q37" s="56">
        <v>74</v>
      </c>
      <c r="R37" s="57">
        <v>36.486486486486498</v>
      </c>
      <c r="S37" s="56">
        <v>1194.28732673267</v>
      </c>
      <c r="T37" s="56">
        <v>1338.75013513514</v>
      </c>
      <c r="U37" s="58">
        <v>-12.096151836232099</v>
      </c>
    </row>
    <row r="38" spans="1:21" ht="12" thickBot="1">
      <c r="A38" s="74"/>
      <c r="B38" s="69" t="s">
        <v>35</v>
      </c>
      <c r="C38" s="70"/>
      <c r="D38" s="56">
        <v>171074.44</v>
      </c>
      <c r="E38" s="59"/>
      <c r="F38" s="59"/>
      <c r="G38" s="56">
        <v>636019.79</v>
      </c>
      <c r="H38" s="57">
        <v>-73.102340101712898</v>
      </c>
      <c r="I38" s="56">
        <v>-20029.34</v>
      </c>
      <c r="J38" s="57">
        <v>-11.7079675958606</v>
      </c>
      <c r="K38" s="56">
        <v>-106017.25</v>
      </c>
      <c r="L38" s="57">
        <v>-16.668860256691101</v>
      </c>
      <c r="M38" s="57">
        <v>-0.81107470718208596</v>
      </c>
      <c r="N38" s="56">
        <v>7110220.3600000003</v>
      </c>
      <c r="O38" s="56">
        <v>94736951.230000004</v>
      </c>
      <c r="P38" s="56">
        <v>77</v>
      </c>
      <c r="Q38" s="56">
        <v>85</v>
      </c>
      <c r="R38" s="57">
        <v>-9.4117647058823497</v>
      </c>
      <c r="S38" s="56">
        <v>2221.7459740259701</v>
      </c>
      <c r="T38" s="56">
        <v>2574.1121176470601</v>
      </c>
      <c r="U38" s="58">
        <v>-15.8598754196264</v>
      </c>
    </row>
    <row r="39" spans="1:21" ht="12" thickBot="1">
      <c r="A39" s="74"/>
      <c r="B39" s="69" t="s">
        <v>36</v>
      </c>
      <c r="C39" s="70"/>
      <c r="D39" s="56">
        <v>93524.77</v>
      </c>
      <c r="E39" s="59"/>
      <c r="F39" s="59"/>
      <c r="G39" s="56">
        <v>165477.79</v>
      </c>
      <c r="H39" s="57">
        <v>-43.481980270584998</v>
      </c>
      <c r="I39" s="56">
        <v>-2297.5100000000002</v>
      </c>
      <c r="J39" s="57">
        <v>-2.4565791501010898</v>
      </c>
      <c r="K39" s="56">
        <v>-17142.29</v>
      </c>
      <c r="L39" s="57">
        <v>-10.359269361767501</v>
      </c>
      <c r="M39" s="57">
        <v>-0.86597414931144001</v>
      </c>
      <c r="N39" s="56">
        <v>7145716.5999999996</v>
      </c>
      <c r="O39" s="56">
        <v>90440738.890000001</v>
      </c>
      <c r="P39" s="56">
        <v>31</v>
      </c>
      <c r="Q39" s="56">
        <v>48</v>
      </c>
      <c r="R39" s="57">
        <v>-35.4166666666667</v>
      </c>
      <c r="S39" s="56">
        <v>3016.9280645161298</v>
      </c>
      <c r="T39" s="56">
        <v>2112.0435416666701</v>
      </c>
      <c r="U39" s="58">
        <v>29.9935730484377</v>
      </c>
    </row>
    <row r="40" spans="1:21" ht="12" thickBot="1">
      <c r="A40" s="74"/>
      <c r="B40" s="69" t="s">
        <v>37</v>
      </c>
      <c r="C40" s="70"/>
      <c r="D40" s="56">
        <v>160622.39999999999</v>
      </c>
      <c r="E40" s="59"/>
      <c r="F40" s="59"/>
      <c r="G40" s="56">
        <v>410235.34</v>
      </c>
      <c r="H40" s="57">
        <v>-60.846279113837397</v>
      </c>
      <c r="I40" s="56">
        <v>-21345.53</v>
      </c>
      <c r="J40" s="57">
        <v>-13.2892610246143</v>
      </c>
      <c r="K40" s="56">
        <v>-73425.75</v>
      </c>
      <c r="L40" s="57">
        <v>-17.898445804303499</v>
      </c>
      <c r="M40" s="57">
        <v>-0.70929095038184797</v>
      </c>
      <c r="N40" s="56">
        <v>6740706.0099999998</v>
      </c>
      <c r="O40" s="56">
        <v>67323718.049999997</v>
      </c>
      <c r="P40" s="56">
        <v>105</v>
      </c>
      <c r="Q40" s="56">
        <v>107</v>
      </c>
      <c r="R40" s="57">
        <v>-1.86915887850467</v>
      </c>
      <c r="S40" s="56">
        <v>1529.73714285714</v>
      </c>
      <c r="T40" s="56">
        <v>1771.37252336449</v>
      </c>
      <c r="U40" s="58">
        <v>-15.795875888587799</v>
      </c>
    </row>
    <row r="41" spans="1:21" ht="12" thickBot="1">
      <c r="A41" s="74"/>
      <c r="B41" s="69" t="s">
        <v>66</v>
      </c>
      <c r="C41" s="70"/>
      <c r="D41" s="59"/>
      <c r="E41" s="59"/>
      <c r="F41" s="59"/>
      <c r="G41" s="56">
        <v>0.04</v>
      </c>
      <c r="H41" s="59"/>
      <c r="I41" s="59"/>
      <c r="J41" s="59"/>
      <c r="K41" s="56">
        <v>0.04</v>
      </c>
      <c r="L41" s="57">
        <v>100</v>
      </c>
      <c r="M41" s="59"/>
      <c r="N41" s="56">
        <v>5.0599999999999996</v>
      </c>
      <c r="O41" s="56">
        <v>1385.91</v>
      </c>
      <c r="P41" s="59"/>
      <c r="Q41" s="59"/>
      <c r="R41" s="59"/>
      <c r="S41" s="59"/>
      <c r="T41" s="59"/>
      <c r="U41" s="60"/>
    </row>
    <row r="42" spans="1:21" ht="12" thickBot="1">
      <c r="A42" s="74"/>
      <c r="B42" s="69" t="s">
        <v>32</v>
      </c>
      <c r="C42" s="70"/>
      <c r="D42" s="56">
        <v>51556.410100000001</v>
      </c>
      <c r="E42" s="59"/>
      <c r="F42" s="59"/>
      <c r="G42" s="56">
        <v>282402.56400000001</v>
      </c>
      <c r="H42" s="57">
        <v>-81.743646598052905</v>
      </c>
      <c r="I42" s="56">
        <v>3499.8681000000001</v>
      </c>
      <c r="J42" s="57">
        <v>6.7884247433278899</v>
      </c>
      <c r="K42" s="56">
        <v>22496.343799999999</v>
      </c>
      <c r="L42" s="57">
        <v>7.9660550815678901</v>
      </c>
      <c r="M42" s="57">
        <v>-0.84442502607912695</v>
      </c>
      <c r="N42" s="56">
        <v>1169150.8535</v>
      </c>
      <c r="O42" s="56">
        <v>17456573.491700001</v>
      </c>
      <c r="P42" s="56">
        <v>96</v>
      </c>
      <c r="Q42" s="56">
        <v>93</v>
      </c>
      <c r="R42" s="57">
        <v>3.2258064516128999</v>
      </c>
      <c r="S42" s="56">
        <v>537.04593854166706</v>
      </c>
      <c r="T42" s="56">
        <v>639.91361182795697</v>
      </c>
      <c r="U42" s="58">
        <v>-19.1543527106125</v>
      </c>
    </row>
    <row r="43" spans="1:21" ht="12" thickBot="1">
      <c r="A43" s="74"/>
      <c r="B43" s="69" t="s">
        <v>33</v>
      </c>
      <c r="C43" s="70"/>
      <c r="D43" s="56">
        <v>342737.39850000001</v>
      </c>
      <c r="E43" s="56">
        <v>809960.04370000004</v>
      </c>
      <c r="F43" s="57">
        <v>42.315346437872698</v>
      </c>
      <c r="G43" s="56">
        <v>644240.5233</v>
      </c>
      <c r="H43" s="57">
        <v>-46.799776464791002</v>
      </c>
      <c r="I43" s="56">
        <v>6531.1427999999996</v>
      </c>
      <c r="J43" s="57">
        <v>1.90558218291431</v>
      </c>
      <c r="K43" s="56">
        <v>-29634.992999999999</v>
      </c>
      <c r="L43" s="57">
        <v>-4.5999889681264303</v>
      </c>
      <c r="M43" s="57">
        <v>-1.2203861765717301</v>
      </c>
      <c r="N43" s="56">
        <v>10360826.0002</v>
      </c>
      <c r="O43" s="56">
        <v>114958081.80679999</v>
      </c>
      <c r="P43" s="56">
        <v>1596</v>
      </c>
      <c r="Q43" s="56">
        <v>1596</v>
      </c>
      <c r="R43" s="57">
        <v>0</v>
      </c>
      <c r="S43" s="56">
        <v>214.747743421053</v>
      </c>
      <c r="T43" s="56">
        <v>185.52636547618999</v>
      </c>
      <c r="U43" s="58">
        <v>13.6073038437327</v>
      </c>
    </row>
    <row r="44" spans="1:21" ht="12" thickBot="1">
      <c r="A44" s="74"/>
      <c r="B44" s="69" t="s">
        <v>38</v>
      </c>
      <c r="C44" s="70"/>
      <c r="D44" s="56">
        <v>114005.21</v>
      </c>
      <c r="E44" s="59"/>
      <c r="F44" s="59"/>
      <c r="G44" s="56">
        <v>325459.01</v>
      </c>
      <c r="H44" s="57">
        <v>-64.970946725364897</v>
      </c>
      <c r="I44" s="56">
        <v>-24189.27</v>
      </c>
      <c r="J44" s="57">
        <v>-21.2176882091617</v>
      </c>
      <c r="K44" s="56">
        <v>-52527.79</v>
      </c>
      <c r="L44" s="57">
        <v>-16.1396023419355</v>
      </c>
      <c r="M44" s="57">
        <v>-0.53949576024424395</v>
      </c>
      <c r="N44" s="56">
        <v>3603058.27</v>
      </c>
      <c r="O44" s="56">
        <v>44805406.789999999</v>
      </c>
      <c r="P44" s="56">
        <v>80</v>
      </c>
      <c r="Q44" s="56">
        <v>116</v>
      </c>
      <c r="R44" s="57">
        <v>-31.034482758620701</v>
      </c>
      <c r="S44" s="56">
        <v>1425.0651250000001</v>
      </c>
      <c r="T44" s="56">
        <v>1472.1637068965499</v>
      </c>
      <c r="U44" s="58">
        <v>-3.3050125969893398</v>
      </c>
    </row>
    <row r="45" spans="1:21" ht="12" thickBot="1">
      <c r="A45" s="74"/>
      <c r="B45" s="69" t="s">
        <v>39</v>
      </c>
      <c r="C45" s="70"/>
      <c r="D45" s="56">
        <v>66373.59</v>
      </c>
      <c r="E45" s="59"/>
      <c r="F45" s="59"/>
      <c r="G45" s="56">
        <v>144894.9</v>
      </c>
      <c r="H45" s="57">
        <v>-54.191907375621902</v>
      </c>
      <c r="I45" s="56">
        <v>9083.91</v>
      </c>
      <c r="J45" s="57">
        <v>13.686030844496999</v>
      </c>
      <c r="K45" s="56">
        <v>20081.41</v>
      </c>
      <c r="L45" s="57">
        <v>13.8592938743876</v>
      </c>
      <c r="M45" s="57">
        <v>-0.54764580773959604</v>
      </c>
      <c r="N45" s="56">
        <v>2195055.6</v>
      </c>
      <c r="O45" s="56">
        <v>19845244.559999999</v>
      </c>
      <c r="P45" s="56">
        <v>72</v>
      </c>
      <c r="Q45" s="56">
        <v>47</v>
      </c>
      <c r="R45" s="57">
        <v>53.191489361702097</v>
      </c>
      <c r="S45" s="56">
        <v>921.855416666667</v>
      </c>
      <c r="T45" s="56">
        <v>1379.81531914894</v>
      </c>
      <c r="U45" s="58">
        <v>-49.678061678935002</v>
      </c>
    </row>
    <row r="46" spans="1:21" ht="12" thickBot="1">
      <c r="A46" s="74"/>
      <c r="B46" s="69" t="s">
        <v>71</v>
      </c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6">
        <v>-3564.1026000000002</v>
      </c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69" t="s">
        <v>34</v>
      </c>
      <c r="C47" s="70"/>
      <c r="D47" s="61">
        <v>3516.2211000000002</v>
      </c>
      <c r="E47" s="62"/>
      <c r="F47" s="62"/>
      <c r="G47" s="61">
        <v>53411.764300000003</v>
      </c>
      <c r="H47" s="63">
        <v>-93.4167666129688</v>
      </c>
      <c r="I47" s="61">
        <v>149.37110000000001</v>
      </c>
      <c r="J47" s="63">
        <v>4.2480576662258303</v>
      </c>
      <c r="K47" s="61">
        <v>6843.2317000000003</v>
      </c>
      <c r="L47" s="63">
        <v>12.812218037890201</v>
      </c>
      <c r="M47" s="63">
        <v>-0.97817243277032395</v>
      </c>
      <c r="N47" s="61">
        <v>448713.35609999998</v>
      </c>
      <c r="O47" s="61">
        <v>6248762.8779999996</v>
      </c>
      <c r="P47" s="61">
        <v>8</v>
      </c>
      <c r="Q47" s="61">
        <v>14</v>
      </c>
      <c r="R47" s="63">
        <v>-42.857142857142897</v>
      </c>
      <c r="S47" s="61">
        <v>439.52763750000003</v>
      </c>
      <c r="T47" s="61">
        <v>3885.4804714285701</v>
      </c>
      <c r="U47" s="64">
        <v>-784.01277642718696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102760</v>
      </c>
      <c r="D2" s="37">
        <v>897593.09026153805</v>
      </c>
      <c r="E2" s="37">
        <v>683916.133213675</v>
      </c>
      <c r="F2" s="37">
        <v>163930.82029572601</v>
      </c>
      <c r="G2" s="37">
        <v>683916.133213675</v>
      </c>
      <c r="H2" s="37">
        <v>0.19334954217525399</v>
      </c>
    </row>
    <row r="3" spans="1:8">
      <c r="A3" s="37">
        <v>2</v>
      </c>
      <c r="B3" s="37">
        <v>13</v>
      </c>
      <c r="C3" s="37">
        <v>25322</v>
      </c>
      <c r="D3" s="37">
        <v>220256.01582820501</v>
      </c>
      <c r="E3" s="37">
        <v>173208.249097436</v>
      </c>
      <c r="F3" s="37">
        <v>35494.928098290598</v>
      </c>
      <c r="G3" s="37">
        <v>173208.249097436</v>
      </c>
      <c r="H3" s="37">
        <v>0.17007373138839499</v>
      </c>
    </row>
    <row r="4" spans="1:8">
      <c r="A4" s="37">
        <v>3</v>
      </c>
      <c r="B4" s="37">
        <v>14</v>
      </c>
      <c r="C4" s="37">
        <v>119641</v>
      </c>
      <c r="D4" s="37">
        <v>187254.969995666</v>
      </c>
      <c r="E4" s="37">
        <v>144039.480489829</v>
      </c>
      <c r="F4" s="37">
        <v>25595.730107908999</v>
      </c>
      <c r="G4" s="37">
        <v>144039.480489829</v>
      </c>
      <c r="H4" s="37">
        <v>0.15088689439956601</v>
      </c>
    </row>
    <row r="5" spans="1:8">
      <c r="A5" s="37">
        <v>4</v>
      </c>
      <c r="B5" s="37">
        <v>15</v>
      </c>
      <c r="C5" s="37">
        <v>3462</v>
      </c>
      <c r="D5" s="37">
        <v>63231.064420308598</v>
      </c>
      <c r="E5" s="37">
        <v>50129.893282474899</v>
      </c>
      <c r="F5" s="37">
        <v>8913.6611158989508</v>
      </c>
      <c r="G5" s="37">
        <v>50129.893282474899</v>
      </c>
      <c r="H5" s="37">
        <v>0.15096755618331201</v>
      </c>
    </row>
    <row r="6" spans="1:8">
      <c r="A6" s="37">
        <v>5</v>
      </c>
      <c r="B6" s="37">
        <v>16</v>
      </c>
      <c r="C6" s="37">
        <v>5686</v>
      </c>
      <c r="D6" s="37">
        <v>245254.365840171</v>
      </c>
      <c r="E6" s="37">
        <v>185123.58365299099</v>
      </c>
      <c r="F6" s="37">
        <v>9537.0727854700908</v>
      </c>
      <c r="G6" s="37">
        <v>185123.58365299099</v>
      </c>
      <c r="H6" s="37">
        <v>4.8993324896574902E-2</v>
      </c>
    </row>
    <row r="7" spans="1:8">
      <c r="A7" s="37">
        <v>6</v>
      </c>
      <c r="B7" s="37">
        <v>17</v>
      </c>
      <c r="C7" s="37">
        <v>25584</v>
      </c>
      <c r="D7" s="37">
        <v>331145.63612991403</v>
      </c>
      <c r="E7" s="37">
        <v>241486.23485726499</v>
      </c>
      <c r="F7" s="37">
        <v>67846.674776923101</v>
      </c>
      <c r="G7" s="37">
        <v>241486.23485726499</v>
      </c>
      <c r="H7" s="37">
        <v>0.219332223193314</v>
      </c>
    </row>
    <row r="8" spans="1:8">
      <c r="A8" s="37">
        <v>7</v>
      </c>
      <c r="B8" s="37">
        <v>18</v>
      </c>
      <c r="C8" s="37">
        <v>42309</v>
      </c>
      <c r="D8" s="37">
        <v>86166.335235897393</v>
      </c>
      <c r="E8" s="37">
        <v>71859.860729914493</v>
      </c>
      <c r="F8" s="37">
        <v>14267.739463247901</v>
      </c>
      <c r="G8" s="37">
        <v>71859.860729914493</v>
      </c>
      <c r="H8" s="37">
        <v>0.16565815640107201</v>
      </c>
    </row>
    <row r="9" spans="1:8">
      <c r="A9" s="37">
        <v>8</v>
      </c>
      <c r="B9" s="37">
        <v>19</v>
      </c>
      <c r="C9" s="37">
        <v>21148</v>
      </c>
      <c r="D9" s="37">
        <v>112165.282257265</v>
      </c>
      <c r="E9" s="37">
        <v>111498.416009402</v>
      </c>
      <c r="F9" s="37">
        <v>-7892.4158034188004</v>
      </c>
      <c r="G9" s="37">
        <v>111498.416009402</v>
      </c>
      <c r="H9" s="37">
        <v>-7.6177207765260699E-2</v>
      </c>
    </row>
    <row r="10" spans="1:8">
      <c r="A10" s="37">
        <v>9</v>
      </c>
      <c r="B10" s="37">
        <v>21</v>
      </c>
      <c r="C10" s="37">
        <v>361176</v>
      </c>
      <c r="D10" s="37">
        <v>1343909.8681723799</v>
      </c>
      <c r="E10" s="37">
        <v>1426461.6544000001</v>
      </c>
      <c r="F10" s="37">
        <v>-83967.466735897397</v>
      </c>
      <c r="G10" s="37">
        <v>1426461.6544000001</v>
      </c>
      <c r="H10" s="37">
        <v>-6.2545869849908398E-2</v>
      </c>
    </row>
    <row r="11" spans="1:8">
      <c r="A11" s="37">
        <v>10</v>
      </c>
      <c r="B11" s="37">
        <v>22</v>
      </c>
      <c r="C11" s="37">
        <v>41422.035000000003</v>
      </c>
      <c r="D11" s="37">
        <v>735376.01670598297</v>
      </c>
      <c r="E11" s="37">
        <v>626026.86744615401</v>
      </c>
      <c r="F11" s="37">
        <v>109174.727464957</v>
      </c>
      <c r="G11" s="37">
        <v>626026.86744615401</v>
      </c>
      <c r="H11" s="37">
        <v>0.148496314780379</v>
      </c>
    </row>
    <row r="12" spans="1:8">
      <c r="A12" s="37">
        <v>11</v>
      </c>
      <c r="B12" s="37">
        <v>23</v>
      </c>
      <c r="C12" s="37">
        <v>197237.65299999999</v>
      </c>
      <c r="D12" s="37">
        <v>1692975.3123623901</v>
      </c>
      <c r="E12" s="37">
        <v>1451782.18672051</v>
      </c>
      <c r="F12" s="37">
        <v>240532.403163248</v>
      </c>
      <c r="G12" s="37">
        <v>1451782.18672051</v>
      </c>
      <c r="H12" s="37">
        <v>0.142132204379192</v>
      </c>
    </row>
    <row r="13" spans="1:8">
      <c r="A13" s="37">
        <v>12</v>
      </c>
      <c r="B13" s="37">
        <v>24</v>
      </c>
      <c r="C13" s="37">
        <v>16021</v>
      </c>
      <c r="D13" s="37">
        <v>450509.87912906002</v>
      </c>
      <c r="E13" s="37">
        <v>410392.88171709399</v>
      </c>
      <c r="F13" s="37">
        <v>39760.493138461497</v>
      </c>
      <c r="G13" s="37">
        <v>410392.88171709399</v>
      </c>
      <c r="H13" s="37">
        <v>8.83265468157821E-2</v>
      </c>
    </row>
    <row r="14" spans="1:8">
      <c r="A14" s="37">
        <v>13</v>
      </c>
      <c r="B14" s="37">
        <v>25</v>
      </c>
      <c r="C14" s="37">
        <v>90384</v>
      </c>
      <c r="D14" s="37">
        <v>1147617.6127814001</v>
      </c>
      <c r="E14" s="37">
        <v>1087066.9569999999</v>
      </c>
      <c r="F14" s="37">
        <v>59861.847900000001</v>
      </c>
      <c r="G14" s="37">
        <v>1087066.9569999999</v>
      </c>
      <c r="H14" s="37">
        <v>5.2193168088771898E-2</v>
      </c>
    </row>
    <row r="15" spans="1:8">
      <c r="A15" s="37">
        <v>14</v>
      </c>
      <c r="B15" s="37">
        <v>26</v>
      </c>
      <c r="C15" s="37">
        <v>76348</v>
      </c>
      <c r="D15" s="37">
        <v>396449.83195359597</v>
      </c>
      <c r="E15" s="37">
        <v>347078.61512843199</v>
      </c>
      <c r="F15" s="37">
        <v>49283.892876143997</v>
      </c>
      <c r="G15" s="37">
        <v>347078.61512843199</v>
      </c>
      <c r="H15" s="37">
        <v>0.124340450675458</v>
      </c>
    </row>
    <row r="16" spans="1:8">
      <c r="A16" s="37">
        <v>15</v>
      </c>
      <c r="B16" s="37">
        <v>27</v>
      </c>
      <c r="C16" s="37">
        <v>191682.93299999999</v>
      </c>
      <c r="D16" s="37">
        <v>1404642.31364568</v>
      </c>
      <c r="E16" s="37">
        <v>1322180.90975664</v>
      </c>
      <c r="F16" s="37">
        <v>81978.724893510298</v>
      </c>
      <c r="G16" s="37">
        <v>1322180.90975664</v>
      </c>
      <c r="H16" s="37">
        <v>5.8382767080422199E-2</v>
      </c>
    </row>
    <row r="17" spans="1:8">
      <c r="A17" s="37">
        <v>16</v>
      </c>
      <c r="B17" s="37">
        <v>29</v>
      </c>
      <c r="C17" s="37">
        <v>221935</v>
      </c>
      <c r="D17" s="37">
        <v>2933426.67994957</v>
      </c>
      <c r="E17" s="37">
        <v>2606555.64686496</v>
      </c>
      <c r="F17" s="37">
        <v>318880.50487948698</v>
      </c>
      <c r="G17" s="37">
        <v>2606555.64686496</v>
      </c>
      <c r="H17" s="37">
        <v>0.109002722445109</v>
      </c>
    </row>
    <row r="18" spans="1:8">
      <c r="A18" s="37">
        <v>17</v>
      </c>
      <c r="B18" s="37">
        <v>31</v>
      </c>
      <c r="C18" s="37">
        <v>33488.586000000003</v>
      </c>
      <c r="D18" s="37">
        <v>308418.25012673798</v>
      </c>
      <c r="E18" s="37">
        <v>267060.02771048399</v>
      </c>
      <c r="F18" s="37">
        <v>41273.196673677303</v>
      </c>
      <c r="G18" s="37">
        <v>267060.02771048399</v>
      </c>
      <c r="H18" s="37">
        <v>0.13385906353787499</v>
      </c>
    </row>
    <row r="19" spans="1:8">
      <c r="A19" s="37">
        <v>18</v>
      </c>
      <c r="B19" s="37">
        <v>32</v>
      </c>
      <c r="C19" s="37">
        <v>18442.266</v>
      </c>
      <c r="D19" s="37">
        <v>296194.60790316202</v>
      </c>
      <c r="E19" s="37">
        <v>277849.398309529</v>
      </c>
      <c r="F19" s="37">
        <v>18233.575277779299</v>
      </c>
      <c r="G19" s="37">
        <v>277849.398309529</v>
      </c>
      <c r="H19" s="37">
        <v>6.1582653865108798E-2</v>
      </c>
    </row>
    <row r="20" spans="1:8">
      <c r="A20" s="37">
        <v>19</v>
      </c>
      <c r="B20" s="37">
        <v>33</v>
      </c>
      <c r="C20" s="37">
        <v>42676.508000000002</v>
      </c>
      <c r="D20" s="37">
        <v>561782.278264647</v>
      </c>
      <c r="E20" s="37">
        <v>452861.66006276</v>
      </c>
      <c r="F20" s="37">
        <v>108681.01307822</v>
      </c>
      <c r="G20" s="37">
        <v>452861.66006276</v>
      </c>
      <c r="H20" s="37">
        <v>0.193540078566629</v>
      </c>
    </row>
    <row r="21" spans="1:8">
      <c r="A21" s="37">
        <v>20</v>
      </c>
      <c r="B21" s="37">
        <v>34</v>
      </c>
      <c r="C21" s="37">
        <v>55047.294000000002</v>
      </c>
      <c r="D21" s="37">
        <v>284561.67700956803</v>
      </c>
      <c r="E21" s="37">
        <v>213101.61437312601</v>
      </c>
      <c r="F21" s="37">
        <v>71386.601439860693</v>
      </c>
      <c r="G21" s="37">
        <v>213101.61437312601</v>
      </c>
      <c r="H21" s="37">
        <v>0.25092990666013298</v>
      </c>
    </row>
    <row r="22" spans="1:8">
      <c r="A22" s="37">
        <v>21</v>
      </c>
      <c r="B22" s="37">
        <v>35</v>
      </c>
      <c r="C22" s="37">
        <v>33385.49</v>
      </c>
      <c r="D22" s="37">
        <v>1049667.95650708</v>
      </c>
      <c r="E22" s="37">
        <v>994422.46788230096</v>
      </c>
      <c r="F22" s="37">
        <v>52409.682324778798</v>
      </c>
      <c r="G22" s="37">
        <v>994422.46788230096</v>
      </c>
      <c r="H22" s="37">
        <v>5.0065029350131497E-2</v>
      </c>
    </row>
    <row r="23" spans="1:8">
      <c r="A23" s="37">
        <v>22</v>
      </c>
      <c r="B23" s="37">
        <v>36</v>
      </c>
      <c r="C23" s="37">
        <v>169309.37899999999</v>
      </c>
      <c r="D23" s="37">
        <v>783423.32023451303</v>
      </c>
      <c r="E23" s="37">
        <v>674428.12430182297</v>
      </c>
      <c r="F23" s="37">
        <v>108758.62303269</v>
      </c>
      <c r="G23" s="37">
        <v>674428.12430182297</v>
      </c>
      <c r="H23" s="37">
        <v>0.13886678164925301</v>
      </c>
    </row>
    <row r="24" spans="1:8">
      <c r="A24" s="37">
        <v>23</v>
      </c>
      <c r="B24" s="37">
        <v>37</v>
      </c>
      <c r="C24" s="37">
        <v>146545.27600000001</v>
      </c>
      <c r="D24" s="37">
        <v>1189953.84335398</v>
      </c>
      <c r="E24" s="37">
        <v>1049966.21447656</v>
      </c>
      <c r="F24" s="37">
        <v>139742.867284501</v>
      </c>
      <c r="G24" s="37">
        <v>1049966.21447656</v>
      </c>
      <c r="H24" s="37">
        <v>0.11745969617853801</v>
      </c>
    </row>
    <row r="25" spans="1:8">
      <c r="A25" s="37">
        <v>24</v>
      </c>
      <c r="B25" s="37">
        <v>38</v>
      </c>
      <c r="C25" s="37">
        <v>166344.52799999999</v>
      </c>
      <c r="D25" s="37">
        <v>840137.59953451296</v>
      </c>
      <c r="E25" s="37">
        <v>806360.68087522103</v>
      </c>
      <c r="F25" s="37">
        <v>33308.806282300902</v>
      </c>
      <c r="G25" s="37">
        <v>806360.68087522103</v>
      </c>
      <c r="H25" s="37">
        <v>3.9668949261284898E-2</v>
      </c>
    </row>
    <row r="26" spans="1:8">
      <c r="A26" s="37">
        <v>25</v>
      </c>
      <c r="B26" s="37">
        <v>39</v>
      </c>
      <c r="C26" s="37">
        <v>63986.783000000003</v>
      </c>
      <c r="D26" s="37">
        <v>117116.82493179799</v>
      </c>
      <c r="E26" s="37">
        <v>90481.222880406902</v>
      </c>
      <c r="F26" s="37">
        <v>26622.465213784199</v>
      </c>
      <c r="G26" s="37">
        <v>90481.222880406902</v>
      </c>
      <c r="H26" s="37">
        <v>0.227340962928261</v>
      </c>
    </row>
    <row r="27" spans="1:8">
      <c r="A27" s="37">
        <v>26</v>
      </c>
      <c r="B27" s="37">
        <v>42</v>
      </c>
      <c r="C27" s="37">
        <v>9847.2649999999994</v>
      </c>
      <c r="D27" s="37">
        <v>197824.74919999999</v>
      </c>
      <c r="E27" s="37">
        <v>166219.92019999999</v>
      </c>
      <c r="F27" s="37">
        <v>31382.865900000001</v>
      </c>
      <c r="G27" s="37">
        <v>166219.92019999999</v>
      </c>
      <c r="H27" s="37">
        <v>0.158817932274083</v>
      </c>
    </row>
    <row r="28" spans="1:8">
      <c r="A28" s="37">
        <v>27</v>
      </c>
      <c r="B28" s="37">
        <v>75</v>
      </c>
      <c r="C28" s="37">
        <v>102</v>
      </c>
      <c r="D28" s="37">
        <v>51556.410256410301</v>
      </c>
      <c r="E28" s="37">
        <v>48056.542735042698</v>
      </c>
      <c r="F28" s="37">
        <v>3499.8675213675201</v>
      </c>
      <c r="G28" s="37">
        <v>48056.542735042698</v>
      </c>
      <c r="H28" s="37">
        <v>6.7884236004045001E-2</v>
      </c>
    </row>
    <row r="29" spans="1:8">
      <c r="A29" s="37">
        <v>28</v>
      </c>
      <c r="B29" s="37">
        <v>76</v>
      </c>
      <c r="C29" s="37">
        <v>1998</v>
      </c>
      <c r="D29" s="37">
        <v>342737.39130085497</v>
      </c>
      <c r="E29" s="37">
        <v>336206.25569999998</v>
      </c>
      <c r="F29" s="37">
        <v>6531.1356008547</v>
      </c>
      <c r="G29" s="37">
        <v>336206.25569999998</v>
      </c>
      <c r="H29" s="37">
        <v>1.9055801224564E-2</v>
      </c>
    </row>
    <row r="30" spans="1:8">
      <c r="A30" s="37">
        <v>29</v>
      </c>
      <c r="B30" s="37">
        <v>99</v>
      </c>
      <c r="C30" s="37">
        <v>9</v>
      </c>
      <c r="D30" s="37">
        <v>3516.2211633008101</v>
      </c>
      <c r="E30" s="37">
        <v>3366.8500718553801</v>
      </c>
      <c r="F30" s="37">
        <v>149.37109144542799</v>
      </c>
      <c r="G30" s="37">
        <v>3366.8500718553801</v>
      </c>
      <c r="H30" s="37">
        <v>4.2480573464613203E-2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97</v>
      </c>
      <c r="D34" s="34">
        <v>120623.02</v>
      </c>
      <c r="E34" s="34">
        <v>116481.18</v>
      </c>
      <c r="F34" s="30"/>
      <c r="G34" s="30"/>
      <c r="H34" s="30"/>
    </row>
    <row r="35" spans="1:8">
      <c r="A35" s="30"/>
      <c r="B35" s="33">
        <v>71</v>
      </c>
      <c r="C35" s="34">
        <v>75</v>
      </c>
      <c r="D35" s="34">
        <v>171074.44</v>
      </c>
      <c r="E35" s="34">
        <v>191103.78</v>
      </c>
      <c r="F35" s="30"/>
      <c r="G35" s="30"/>
      <c r="H35" s="30"/>
    </row>
    <row r="36" spans="1:8">
      <c r="A36" s="30"/>
      <c r="B36" s="33">
        <v>72</v>
      </c>
      <c r="C36" s="34">
        <v>31</v>
      </c>
      <c r="D36" s="34">
        <v>93524.77</v>
      </c>
      <c r="E36" s="34">
        <v>95822.28</v>
      </c>
      <c r="F36" s="30"/>
      <c r="G36" s="30"/>
      <c r="H36" s="30"/>
    </row>
    <row r="37" spans="1:8">
      <c r="A37" s="30"/>
      <c r="B37" s="33">
        <v>73</v>
      </c>
      <c r="C37" s="34">
        <v>95</v>
      </c>
      <c r="D37" s="34">
        <v>160622.39999999999</v>
      </c>
      <c r="E37" s="34">
        <v>181967.93</v>
      </c>
      <c r="F37" s="30"/>
      <c r="G37" s="30"/>
      <c r="H37" s="30"/>
    </row>
    <row r="38" spans="1:8">
      <c r="A38" s="30"/>
      <c r="B38" s="33">
        <v>77</v>
      </c>
      <c r="C38" s="34">
        <v>78</v>
      </c>
      <c r="D38" s="34">
        <v>114005.21</v>
      </c>
      <c r="E38" s="34">
        <v>138194.48000000001</v>
      </c>
      <c r="F38" s="30"/>
      <c r="G38" s="30"/>
      <c r="H38" s="30"/>
    </row>
    <row r="39" spans="1:8">
      <c r="A39" s="30"/>
      <c r="B39" s="33">
        <v>78</v>
      </c>
      <c r="C39" s="34">
        <v>58</v>
      </c>
      <c r="D39" s="34">
        <v>66373.59</v>
      </c>
      <c r="E39" s="34">
        <v>57289.68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2016-08-31T00:43:15Z</dcterms:modified>
</cp:coreProperties>
</file>