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<sst xmlns="http://schemas.openxmlformats.org/spreadsheetml/2006/main" count="121" uniqueCount="80">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</sst>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20397619.315299992</v>
      </c>
      <c r="F3" s="25">
        <f>RA!I7</f>
        <v>2227033.6735</v>
      </c>
      <c r="G3" s="16">
        <f>SUM(G4:G42)</f>
        <v>18170585.641799998</v>
      </c>
      <c r="H3" s="27">
        <f>RA!J7</f>
        <v>10.9181058783146</v>
      </c>
      <c r="I3" s="20">
        <f>SUM(I4:I42)</f>
        <v>20397625.504663423</v>
      </c>
      <c r="J3" s="21">
        <f>SUM(J4:J42)</f>
        <v>18170585.355418719</v>
      </c>
      <c r="K3" s="22">
        <f>E3-I3</f>
        <v>-6.1893634311854839</v>
      </c>
      <c r="L3" s="22">
        <f>G3-J3</f>
        <v>0.28638127818703651</v>
      </c>
    </row>
    <row r="4" spans="1:13">
      <c r="A4" s="70">
        <f>RA!A8</f>
        <v>42613</v>
      </c>
      <c r="B4" s="12">
        <v>12</v>
      </c>
      <c r="C4" s="65" t="s">
        <v>6</v>
      </c>
      <c r="D4" s="65"/>
      <c r="E4" s="15">
        <f>VLOOKUP(C4,RA!B8:D35,3,0)</f>
        <v>935686.64580000006</v>
      </c>
      <c r="F4" s="25">
        <f>VLOOKUP(C4,RA!B8:I38,8,0)</f>
        <v>238574.97150000001</v>
      </c>
      <c r="G4" s="16">
        <f t="shared" ref="G4:G42" si="0">E4-F4</f>
        <v>697111.67430000007</v>
      </c>
      <c r="H4" s="27">
        <f>RA!J8</f>
        <v>25.497315000795101</v>
      </c>
      <c r="I4" s="20">
        <f>VLOOKUP(B4,RMS!B:D,3,FALSE)</f>
        <v>935687.62644957297</v>
      </c>
      <c r="J4" s="21">
        <f>VLOOKUP(B4,RMS!B:E,4,FALSE)</f>
        <v>697111.69092991401</v>
      </c>
      <c r="K4" s="22">
        <f t="shared" ref="K4:K42" si="1">E4-I4</f>
        <v>-0.98064957291353494</v>
      </c>
      <c r="L4" s="22">
        <f t="shared" ref="L4:L42" si="2">G4-J4</f>
        <v>-1.6629913938231766E-2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223308.86230000001</v>
      </c>
      <c r="F5" s="25">
        <f>VLOOKUP(C5,RA!B9:I39,8,0)</f>
        <v>57508.929300000003</v>
      </c>
      <c r="G5" s="16">
        <f t="shared" si="0"/>
        <v>165799.93300000002</v>
      </c>
      <c r="H5" s="27">
        <f>RA!J9</f>
        <v>25.753088662795999</v>
      </c>
      <c r="I5" s="20">
        <f>VLOOKUP(B5,RMS!B:D,3,FALSE)</f>
        <v>223309.11628034199</v>
      </c>
      <c r="J5" s="21">
        <f>VLOOKUP(B5,RMS!B:E,4,FALSE)</f>
        <v>165799.98175213701</v>
      </c>
      <c r="K5" s="22">
        <f t="shared" si="1"/>
        <v>-0.25398034197860397</v>
      </c>
      <c r="L5" s="22">
        <f t="shared" si="2"/>
        <v>-4.8752136994153261E-2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174691.48499999999</v>
      </c>
      <c r="F6" s="25">
        <f>VLOOKUP(C6,RA!B10:I40,8,0)</f>
        <v>46859.861199999999</v>
      </c>
      <c r="G6" s="16">
        <f t="shared" si="0"/>
        <v>127831.62379999999</v>
      </c>
      <c r="H6" s="27">
        <f>RA!J10</f>
        <v>26.8243533449842</v>
      </c>
      <c r="I6" s="20">
        <f>VLOOKUP(B6,RMS!B:D,3,FALSE)</f>
        <v>174693.924506565</v>
      </c>
      <c r="J6" s="21">
        <f>VLOOKUP(B6,RMS!B:E,4,FALSE)</f>
        <v>127831.62439592399</v>
      </c>
      <c r="K6" s="22">
        <f>E6-I6</f>
        <v>-2.4395065650169272</v>
      </c>
      <c r="L6" s="22">
        <f t="shared" si="2"/>
        <v>-5.9592400793917477E-4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63314.3076</v>
      </c>
      <c r="F7" s="25">
        <f>VLOOKUP(C7,RA!B11:I41,8,0)</f>
        <v>13895.664199999999</v>
      </c>
      <c r="G7" s="16">
        <f t="shared" si="0"/>
        <v>49418.643400000001</v>
      </c>
      <c r="H7" s="27">
        <f>RA!J11</f>
        <v>21.947115473154099</v>
      </c>
      <c r="I7" s="20">
        <f>VLOOKUP(B7,RMS!B:D,3,FALSE)</f>
        <v>63314.346853664603</v>
      </c>
      <c r="J7" s="21">
        <f>VLOOKUP(B7,RMS!B:E,4,FALSE)</f>
        <v>49418.643838885102</v>
      </c>
      <c r="K7" s="22">
        <f t="shared" si="1"/>
        <v>-3.9253664603165817E-2</v>
      </c>
      <c r="L7" s="22">
        <f t="shared" si="2"/>
        <v>-4.3888510117540136E-4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240543.3462</v>
      </c>
      <c r="F8" s="25">
        <f>VLOOKUP(C8,RA!B12:I42,8,0)</f>
        <v>65695.852499999994</v>
      </c>
      <c r="G8" s="16">
        <f t="shared" si="0"/>
        <v>174847.49369999999</v>
      </c>
      <c r="H8" s="27">
        <f>RA!J12</f>
        <v>27.311440344467901</v>
      </c>
      <c r="I8" s="20">
        <f>VLOOKUP(B8,RMS!B:D,3,FALSE)</f>
        <v>240543.33461025599</v>
      </c>
      <c r="J8" s="21">
        <f>VLOOKUP(B8,RMS!B:E,4,FALSE)</f>
        <v>174847.49243504301</v>
      </c>
      <c r="K8" s="22">
        <f t="shared" si="1"/>
        <v>1.1589744011871517E-2</v>
      </c>
      <c r="L8" s="22">
        <f t="shared" si="2"/>
        <v>1.2649569835048169E-3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354364.41960000002</v>
      </c>
      <c r="F9" s="25">
        <f>VLOOKUP(C9,RA!B13:I43,8,0)</f>
        <v>94723.987500000003</v>
      </c>
      <c r="G9" s="16">
        <f t="shared" si="0"/>
        <v>259640.43210000003</v>
      </c>
      <c r="H9" s="27">
        <f>RA!J13</f>
        <v>26.730671100366902</v>
      </c>
      <c r="I9" s="20">
        <f>VLOOKUP(B9,RMS!B:D,3,FALSE)</f>
        <v>354364.85352478601</v>
      </c>
      <c r="J9" s="21">
        <f>VLOOKUP(B9,RMS!B:E,4,FALSE)</f>
        <v>259640.43109316201</v>
      </c>
      <c r="K9" s="22">
        <f t="shared" si="1"/>
        <v>-0.43392478598980233</v>
      </c>
      <c r="L9" s="22">
        <f t="shared" si="2"/>
        <v>1.0068380215670913E-3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100544.4544</v>
      </c>
      <c r="F10" s="25">
        <f>VLOOKUP(C10,RA!B14:I43,8,0)</f>
        <v>19404.508399999999</v>
      </c>
      <c r="G10" s="16">
        <f t="shared" si="0"/>
        <v>81139.945999999996</v>
      </c>
      <c r="H10" s="27">
        <f>RA!J14</f>
        <v>19.2994317944203</v>
      </c>
      <c r="I10" s="20">
        <f>VLOOKUP(B10,RMS!B:D,3,FALSE)</f>
        <v>100544.45713076901</v>
      </c>
      <c r="J10" s="21">
        <f>VLOOKUP(B10,RMS!B:E,4,FALSE)</f>
        <v>81139.940826495702</v>
      </c>
      <c r="K10" s="22">
        <f t="shared" si="1"/>
        <v>-2.7307690033921972E-3</v>
      </c>
      <c r="L10" s="22">
        <f t="shared" si="2"/>
        <v>5.1735042943619192E-3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106696.8536</v>
      </c>
      <c r="F11" s="25">
        <f>VLOOKUP(C11,RA!B15:I44,8,0)</f>
        <v>8222.0007000000005</v>
      </c>
      <c r="G11" s="16">
        <f t="shared" si="0"/>
        <v>98474.852899999998</v>
      </c>
      <c r="H11" s="27">
        <f>RA!J15</f>
        <v>7.7059448545912899</v>
      </c>
      <c r="I11" s="20">
        <f>VLOOKUP(B11,RMS!B:D,3,FALSE)</f>
        <v>106696.893223932</v>
      </c>
      <c r="J11" s="21">
        <f>VLOOKUP(B11,RMS!B:E,4,FALSE)</f>
        <v>98474.854139316201</v>
      </c>
      <c r="K11" s="22">
        <f t="shared" si="1"/>
        <v>-3.9623931996175088E-2</v>
      </c>
      <c r="L11" s="22">
        <f t="shared" si="2"/>
        <v>-1.2393162032822147E-3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1324783.2046000001</v>
      </c>
      <c r="F12" s="25">
        <f>VLOOKUP(C12,RA!B16:I45,8,0)</f>
        <v>-54259.7304</v>
      </c>
      <c r="G12" s="16">
        <f t="shared" si="0"/>
        <v>1379042.9350000001</v>
      </c>
      <c r="H12" s="27">
        <f>RA!J16</f>
        <v>-4.0957441347079104</v>
      </c>
      <c r="I12" s="20">
        <f>VLOOKUP(B12,RMS!B:D,3,FALSE)</f>
        <v>1324782.61016603</v>
      </c>
      <c r="J12" s="21">
        <f>VLOOKUP(B12,RMS!B:E,4,FALSE)</f>
        <v>1379042.9351333301</v>
      </c>
      <c r="K12" s="22">
        <f t="shared" si="1"/>
        <v>0.59443397005088627</v>
      </c>
      <c r="L12" s="22">
        <f t="shared" si="2"/>
        <v>-1.3333000242710114E-4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1283756.6339</v>
      </c>
      <c r="F13" s="25">
        <f>VLOOKUP(C13,RA!B17:I46,8,0)</f>
        <v>80798.625700000004</v>
      </c>
      <c r="G13" s="16">
        <f t="shared" si="0"/>
        <v>1202958.0082</v>
      </c>
      <c r="H13" s="27">
        <f>RA!J17</f>
        <v>6.2939207920224796</v>
      </c>
      <c r="I13" s="20">
        <f>VLOOKUP(B13,RMS!B:D,3,FALSE)</f>
        <v>1283756.5235333301</v>
      </c>
      <c r="J13" s="21">
        <f>VLOOKUP(B13,RMS!B:E,4,FALSE)</f>
        <v>1202958.0170299101</v>
      </c>
      <c r="K13" s="22">
        <f t="shared" si="1"/>
        <v>0.11036666994914412</v>
      </c>
      <c r="L13" s="22">
        <f t="shared" si="2"/>
        <v>-8.8299100752919912E-3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1847030.0462</v>
      </c>
      <c r="F14" s="25">
        <f>VLOOKUP(C14,RA!B18:I47,8,0)</f>
        <v>277907.6556</v>
      </c>
      <c r="G14" s="16">
        <f t="shared" si="0"/>
        <v>1569122.3906</v>
      </c>
      <c r="H14" s="27">
        <f>RA!J18</f>
        <v>15.0461902973238</v>
      </c>
      <c r="I14" s="20">
        <f>VLOOKUP(B14,RMS!B:D,3,FALSE)</f>
        <v>1847030.0402905999</v>
      </c>
      <c r="J14" s="21">
        <f>VLOOKUP(B14,RMS!B:E,4,FALSE)</f>
        <v>1569122.1062598301</v>
      </c>
      <c r="K14" s="22">
        <f t="shared" si="1"/>
        <v>5.9094000607728958E-3</v>
      </c>
      <c r="L14" s="22">
        <f t="shared" si="2"/>
        <v>0.28434016997925937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652111.84010000003</v>
      </c>
      <c r="F15" s="25">
        <f>VLOOKUP(C15,RA!B19:I48,8,0)</f>
        <v>25528.2431</v>
      </c>
      <c r="G15" s="16">
        <f t="shared" si="0"/>
        <v>626583.59700000007</v>
      </c>
      <c r="H15" s="27">
        <f>RA!J19</f>
        <v>3.9147032042977901</v>
      </c>
      <c r="I15" s="20">
        <f>VLOOKUP(B15,RMS!B:D,3,FALSE)</f>
        <v>652111.81402393198</v>
      </c>
      <c r="J15" s="21">
        <f>VLOOKUP(B15,RMS!B:E,4,FALSE)</f>
        <v>626583.59484188003</v>
      </c>
      <c r="K15" s="22">
        <f t="shared" si="1"/>
        <v>2.607606805395335E-2</v>
      </c>
      <c r="L15" s="22">
        <f t="shared" si="2"/>
        <v>2.1581200417131186E-3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1024386.7976</v>
      </c>
      <c r="F16" s="25">
        <f>VLOOKUP(C16,RA!B20:I49,8,0)</f>
        <v>96153.416899999997</v>
      </c>
      <c r="G16" s="16">
        <f t="shared" si="0"/>
        <v>928233.3807000001</v>
      </c>
      <c r="H16" s="27">
        <f>RA!J20</f>
        <v>9.3864365613920899</v>
      </c>
      <c r="I16" s="20">
        <f>VLOOKUP(B16,RMS!B:D,3,FALSE)</f>
        <v>1024386.95248799</v>
      </c>
      <c r="J16" s="21">
        <f>VLOOKUP(B16,RMS!B:E,4,FALSE)</f>
        <v>928233.38069999998</v>
      </c>
      <c r="K16" s="22">
        <f t="shared" si="1"/>
        <v>-0.154887989978306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331544.6629</v>
      </c>
      <c r="F17" s="25">
        <f>VLOOKUP(C17,RA!B21:I50,8,0)</f>
        <v>53996.013599999998</v>
      </c>
      <c r="G17" s="16">
        <f t="shared" si="0"/>
        <v>277548.64929999999</v>
      </c>
      <c r="H17" s="27">
        <f>RA!J21</f>
        <v>16.286195991725599</v>
      </c>
      <c r="I17" s="20">
        <f>VLOOKUP(B17,RMS!B:D,3,FALSE)</f>
        <v>331544.07226482901</v>
      </c>
      <c r="J17" s="21">
        <f>VLOOKUP(B17,RMS!B:E,4,FALSE)</f>
        <v>277548.64928230102</v>
      </c>
      <c r="K17" s="22">
        <f t="shared" si="1"/>
        <v>0.59063517098547891</v>
      </c>
      <c r="L17" s="22">
        <f t="shared" si="2"/>
        <v>1.7698970623314381E-5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1334498.4099000001</v>
      </c>
      <c r="F18" s="25">
        <f>VLOOKUP(C18,RA!B22:I51,8,0)</f>
        <v>104205.3328</v>
      </c>
      <c r="G18" s="16">
        <f t="shared" si="0"/>
        <v>1230293.0771000001</v>
      </c>
      <c r="H18" s="27">
        <f>RA!J22</f>
        <v>7.8085767676417497</v>
      </c>
      <c r="I18" s="20">
        <f>VLOOKUP(B18,RMS!B:D,3,FALSE)</f>
        <v>1334499.9372084299</v>
      </c>
      <c r="J18" s="21">
        <f>VLOOKUP(B18,RMS!B:E,4,FALSE)</f>
        <v>1230293.0782393699</v>
      </c>
      <c r="K18" s="22">
        <f t="shared" si="1"/>
        <v>-1.5273084298241884</v>
      </c>
      <c r="L18" s="22">
        <f t="shared" si="2"/>
        <v>-1.1393697932362556E-3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3003183.8706999999</v>
      </c>
      <c r="F19" s="25">
        <f>VLOOKUP(C19,RA!B23:I52,8,0)</f>
        <v>412318.80540000001</v>
      </c>
      <c r="G19" s="16">
        <f t="shared" si="0"/>
        <v>2590865.0652999999</v>
      </c>
      <c r="H19" s="27">
        <f>RA!J23</f>
        <v>13.7293893132123</v>
      </c>
      <c r="I19" s="20">
        <f>VLOOKUP(B19,RMS!B:D,3,FALSE)</f>
        <v>3003185.4532734999</v>
      </c>
      <c r="J19" s="21">
        <f>VLOOKUP(B19,RMS!B:E,4,FALSE)</f>
        <v>2590865.1012683799</v>
      </c>
      <c r="K19" s="22">
        <f t="shared" si="1"/>
        <v>-1.5825734999962151</v>
      </c>
      <c r="L19" s="22">
        <f t="shared" si="2"/>
        <v>-3.596838004887104E-2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312169.68640000001</v>
      </c>
      <c r="F20" s="25">
        <f>VLOOKUP(C20,RA!B24:I53,8,0)</f>
        <v>43682.6345</v>
      </c>
      <c r="G20" s="16">
        <f t="shared" si="0"/>
        <v>268487.05190000002</v>
      </c>
      <c r="H20" s="27">
        <f>RA!J24</f>
        <v>13.993233937528201</v>
      </c>
      <c r="I20" s="20">
        <f>VLOOKUP(B20,RMS!B:D,3,FALSE)</f>
        <v>312169.84541524103</v>
      </c>
      <c r="J20" s="21">
        <f>VLOOKUP(B20,RMS!B:E,4,FALSE)</f>
        <v>268487.04488862201</v>
      </c>
      <c r="K20" s="22">
        <f t="shared" si="1"/>
        <v>-0.15901524102082476</v>
      </c>
      <c r="L20" s="22">
        <f t="shared" si="2"/>
        <v>7.0113780093379319E-3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396861.9117</v>
      </c>
      <c r="F21" s="25">
        <f>VLOOKUP(C21,RA!B25:I54,8,0)</f>
        <v>14778.501200000001</v>
      </c>
      <c r="G21" s="16">
        <f t="shared" si="0"/>
        <v>382083.4105</v>
      </c>
      <c r="H21" s="27">
        <f>RA!J25</f>
        <v>3.7238396440451398</v>
      </c>
      <c r="I21" s="20">
        <f>VLOOKUP(B21,RMS!B:D,3,FALSE)</f>
        <v>396861.88826117502</v>
      </c>
      <c r="J21" s="21">
        <f>VLOOKUP(B21,RMS!B:E,4,FALSE)</f>
        <v>382083.32151635899</v>
      </c>
      <c r="K21" s="22">
        <f t="shared" si="1"/>
        <v>2.3438824980985373E-2</v>
      </c>
      <c r="L21" s="22">
        <f t="shared" si="2"/>
        <v>8.8983641006052494E-2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547126.46250000002</v>
      </c>
      <c r="F22" s="25">
        <f>VLOOKUP(C22,RA!B26:I55,8,0)</f>
        <v>116529.1223</v>
      </c>
      <c r="G22" s="16">
        <f t="shared" si="0"/>
        <v>430597.34020000004</v>
      </c>
      <c r="H22" s="27">
        <f>RA!J26</f>
        <v>21.2983889990516</v>
      </c>
      <c r="I22" s="20">
        <f>VLOOKUP(B22,RMS!B:D,3,FALSE)</f>
        <v>547126.44502542901</v>
      </c>
      <c r="J22" s="21">
        <f>VLOOKUP(B22,RMS!B:E,4,FALSE)</f>
        <v>430597.34575032</v>
      </c>
      <c r="K22" s="22">
        <f t="shared" si="1"/>
        <v>1.7474571010097861E-2</v>
      </c>
      <c r="L22" s="22">
        <f t="shared" si="2"/>
        <v>-5.550319969188422E-3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313170.70069999999</v>
      </c>
      <c r="F23" s="25">
        <f>VLOOKUP(C23,RA!B27:I56,8,0)</f>
        <v>77468.893599999996</v>
      </c>
      <c r="G23" s="16">
        <f t="shared" si="0"/>
        <v>235701.80709999998</v>
      </c>
      <c r="H23" s="27">
        <f>RA!J27</f>
        <v>24.736954455458701</v>
      </c>
      <c r="I23" s="20">
        <f>VLOOKUP(B23,RMS!B:D,3,FALSE)</f>
        <v>313170.37390681502</v>
      </c>
      <c r="J23" s="21">
        <f>VLOOKUP(B23,RMS!B:E,4,FALSE)</f>
        <v>235701.81121524001</v>
      </c>
      <c r="K23" s="22">
        <f t="shared" si="1"/>
        <v>0.32679318496957421</v>
      </c>
      <c r="L23" s="22">
        <f t="shared" si="2"/>
        <v>-4.115240037208423E-3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1075380.9313999999</v>
      </c>
      <c r="F24" s="25">
        <f>VLOOKUP(C24,RA!B28:I57,8,0)</f>
        <v>56957.588600000003</v>
      </c>
      <c r="G24" s="16">
        <f t="shared" si="0"/>
        <v>1018423.3427999999</v>
      </c>
      <c r="H24" s="27">
        <f>RA!J28</f>
        <v>5.29650349349685</v>
      </c>
      <c r="I24" s="20">
        <f>VLOOKUP(B24,RMS!B:D,3,FALSE)</f>
        <v>1075381.1014743401</v>
      </c>
      <c r="J24" s="21">
        <f>VLOOKUP(B24,RMS!B:E,4,FALSE)</f>
        <v>1018423.34971062</v>
      </c>
      <c r="K24" s="22">
        <f t="shared" si="1"/>
        <v>-0.17007434018887579</v>
      </c>
      <c r="L24" s="22">
        <f t="shared" si="2"/>
        <v>-6.9106201408430934E-3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822480.17539999995</v>
      </c>
      <c r="F25" s="25">
        <f>VLOOKUP(C25,RA!B29:I58,8,0)</f>
        <v>129679.4604</v>
      </c>
      <c r="G25" s="16">
        <f t="shared" si="0"/>
        <v>692800.71499999997</v>
      </c>
      <c r="H25" s="27">
        <f>RA!J29</f>
        <v>15.766879771531601</v>
      </c>
      <c r="I25" s="20">
        <f>VLOOKUP(B25,RMS!B:D,3,FALSE)</f>
        <v>822480.49971946899</v>
      </c>
      <c r="J25" s="21">
        <f>VLOOKUP(B25,RMS!B:E,4,FALSE)</f>
        <v>692800.67617532494</v>
      </c>
      <c r="K25" s="22">
        <f t="shared" si="1"/>
        <v>-0.32431946904398501</v>
      </c>
      <c r="L25" s="22">
        <f t="shared" si="2"/>
        <v>3.8824675022624433E-2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1210964.6595000001</v>
      </c>
      <c r="F26" s="25">
        <f>VLOOKUP(C26,RA!B30:I59,8,0)</f>
        <v>168902.88649999999</v>
      </c>
      <c r="G26" s="16">
        <f t="shared" si="0"/>
        <v>1042061.773</v>
      </c>
      <c r="H26" s="27">
        <f>RA!J30</f>
        <v>13.9477965087552</v>
      </c>
      <c r="I26" s="20">
        <f>VLOOKUP(B26,RMS!B:D,3,FALSE)</f>
        <v>1210964.6776300899</v>
      </c>
      <c r="J26" s="21">
        <f>VLOOKUP(B26,RMS!B:E,4,FALSE)</f>
        <v>1042061.76844592</v>
      </c>
      <c r="K26" s="22">
        <f t="shared" si="1"/>
        <v>-1.8130089854821563E-2</v>
      </c>
      <c r="L26" s="22">
        <f t="shared" si="2"/>
        <v>4.5540800783783197E-3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843807.35450000002</v>
      </c>
      <c r="F27" s="25">
        <f>VLOOKUP(C27,RA!B31:I60,8,0)</f>
        <v>33395.063499999997</v>
      </c>
      <c r="G27" s="16">
        <f t="shared" si="0"/>
        <v>810412.29099999997</v>
      </c>
      <c r="H27" s="27">
        <f>RA!J31</f>
        <v>3.9576644268274199</v>
      </c>
      <c r="I27" s="20">
        <f>VLOOKUP(B27,RMS!B:D,3,FALSE)</f>
        <v>843807.22572743404</v>
      </c>
      <c r="J27" s="21">
        <f>VLOOKUP(B27,RMS!B:E,4,FALSE)</f>
        <v>810412.27743451297</v>
      </c>
      <c r="K27" s="22">
        <f t="shared" si="1"/>
        <v>0.12877256597857922</v>
      </c>
      <c r="L27" s="22">
        <f t="shared" si="2"/>
        <v>1.3565486995503306E-2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119831.1005</v>
      </c>
      <c r="F28" s="25">
        <f>VLOOKUP(C28,RA!B32:I61,8,0)</f>
        <v>27722.837800000001</v>
      </c>
      <c r="G28" s="16">
        <f t="shared" si="0"/>
        <v>92108.262699999992</v>
      </c>
      <c r="H28" s="27">
        <f>RA!J32</f>
        <v>23.134927146897098</v>
      </c>
      <c r="I28" s="20">
        <f>VLOOKUP(B28,RMS!B:D,3,FALSE)</f>
        <v>119831.00883977</v>
      </c>
      <c r="J28" s="21">
        <f>VLOOKUP(B28,RMS!B:E,4,FALSE)</f>
        <v>92108.289900186399</v>
      </c>
      <c r="K28" s="22">
        <f t="shared" si="1"/>
        <v>9.1660229998524301E-2</v>
      </c>
      <c r="L28" s="22">
        <f t="shared" si="2"/>
        <v>-2.7200186406844296E-2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211443.2083</v>
      </c>
      <c r="F30" s="25">
        <f>VLOOKUP(C30,RA!B34:I64,8,0)</f>
        <v>31618.2127</v>
      </c>
      <c r="G30" s="16">
        <f t="shared" si="0"/>
        <v>179824.99559999999</v>
      </c>
      <c r="H30" s="27">
        <f>RA!J34</f>
        <v>0</v>
      </c>
      <c r="I30" s="20">
        <f>VLOOKUP(B30,RMS!B:D,3,FALSE)</f>
        <v>211443.20699999999</v>
      </c>
      <c r="J30" s="21">
        <f>VLOOKUP(B30,RMS!B:E,4,FALSE)</f>
        <v>179824.99789999999</v>
      </c>
      <c r="K30" s="22">
        <f t="shared" si="1"/>
        <v>1.3000000035390258E-3</v>
      </c>
      <c r="L30" s="22">
        <f t="shared" si="2"/>
        <v>-2.2999999928288162E-3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14.9535248515239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298115.33</v>
      </c>
      <c r="F32" s="25">
        <f>VLOOKUP(C32,RA!B34:I65,8,0)</f>
        <v>11486.7</v>
      </c>
      <c r="G32" s="16">
        <f t="shared" si="0"/>
        <v>286628.63</v>
      </c>
      <c r="H32" s="27">
        <f>RA!J34</f>
        <v>0</v>
      </c>
      <c r="I32" s="20">
        <f>VLOOKUP(B32,RMS!B:D,3,FALSE)</f>
        <v>298115.33</v>
      </c>
      <c r="J32" s="21">
        <f>VLOOKUP(B32,RMS!B:E,4,FALSE)</f>
        <v>286628.63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224906.91</v>
      </c>
      <c r="F33" s="25">
        <f>VLOOKUP(C33,RA!B34:I65,8,0)</f>
        <v>-21167.3</v>
      </c>
      <c r="G33" s="16">
        <f t="shared" si="0"/>
        <v>246074.21</v>
      </c>
      <c r="H33" s="27">
        <f>RA!J34</f>
        <v>0</v>
      </c>
      <c r="I33" s="20">
        <f>VLOOKUP(B33,RMS!B:D,3,FALSE)</f>
        <v>224906.91</v>
      </c>
      <c r="J33" s="21">
        <f>VLOOKUP(B33,RMS!B:E,4,FALSE)</f>
        <v>246074.21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127257.29</v>
      </c>
      <c r="F34" s="25">
        <f>VLOOKUP(C34,RA!B34:I66,8,0)</f>
        <v>1051.3599999999999</v>
      </c>
      <c r="G34" s="16">
        <f t="shared" si="0"/>
        <v>126205.93</v>
      </c>
      <c r="H34" s="27">
        <f>RA!J35</f>
        <v>14.9535248515239</v>
      </c>
      <c r="I34" s="20">
        <f>VLOOKUP(B34,RMS!B:D,3,FALSE)</f>
        <v>127257.29</v>
      </c>
      <c r="J34" s="21">
        <f>VLOOKUP(B34,RMS!B:E,4,FALSE)</f>
        <v>126205.93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173340.31</v>
      </c>
      <c r="F35" s="25">
        <f>VLOOKUP(C35,RA!B34:I67,8,0)</f>
        <v>-33892.720000000001</v>
      </c>
      <c r="G35" s="16">
        <f t="shared" si="0"/>
        <v>207233.03</v>
      </c>
      <c r="H35" s="27">
        <f>RA!J34</f>
        <v>0</v>
      </c>
      <c r="I35" s="20">
        <f>VLOOKUP(B35,RMS!B:D,3,FALSE)</f>
        <v>173340.31</v>
      </c>
      <c r="J35" s="21">
        <f>VLOOKUP(B35,RMS!B:E,4,FALSE)</f>
        <v>207233.03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14.9535248515239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79125.641300000003</v>
      </c>
      <c r="F37" s="25">
        <f>VLOOKUP(C37,RA!B8:I68,8,0)</f>
        <v>6563.1670999999997</v>
      </c>
      <c r="G37" s="16">
        <f t="shared" si="0"/>
        <v>72562.474199999997</v>
      </c>
      <c r="H37" s="27">
        <f>RA!J35</f>
        <v>14.9535248515239</v>
      </c>
      <c r="I37" s="20">
        <f>VLOOKUP(B37,RMS!B:D,3,FALSE)</f>
        <v>79125.641025641002</v>
      </c>
      <c r="J37" s="21">
        <f>VLOOKUP(B37,RMS!B:E,4,FALSE)</f>
        <v>72562.474358974403</v>
      </c>
      <c r="K37" s="22">
        <f t="shared" si="1"/>
        <v>2.7435900119598955E-4</v>
      </c>
      <c r="L37" s="22">
        <f t="shared" si="2"/>
        <v>-1.5897440607659519E-4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361629.1078</v>
      </c>
      <c r="F38" s="25">
        <f>VLOOKUP(C38,RA!B8:I69,8,0)</f>
        <v>19129.276000000002</v>
      </c>
      <c r="G38" s="16">
        <f t="shared" si="0"/>
        <v>342499.83179999999</v>
      </c>
      <c r="H38" s="27">
        <f>RA!J36</f>
        <v>0</v>
      </c>
      <c r="I38" s="20">
        <f>VLOOKUP(B38,RMS!B:D,3,FALSE)</f>
        <v>361629.10021453002</v>
      </c>
      <c r="J38" s="21">
        <f>VLOOKUP(B38,RMS!B:E,4,FALSE)</f>
        <v>342499.83214615402</v>
      </c>
      <c r="K38" s="22">
        <f t="shared" si="1"/>
        <v>7.5854699825868011E-3</v>
      </c>
      <c r="L38" s="22">
        <f t="shared" si="2"/>
        <v>-3.4615403274074197E-4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127910.3</v>
      </c>
      <c r="F39" s="25">
        <f>VLOOKUP(C39,RA!B9:I70,8,0)</f>
        <v>-10789.07</v>
      </c>
      <c r="G39" s="16">
        <f t="shared" si="0"/>
        <v>138699.37</v>
      </c>
      <c r="H39" s="27">
        <f>RA!J37</f>
        <v>3.8531061116514902</v>
      </c>
      <c r="I39" s="20">
        <f>VLOOKUP(B39,RMS!B:D,3,FALSE)</f>
        <v>127910.3</v>
      </c>
      <c r="J39" s="21">
        <f>VLOOKUP(B39,RMS!B:E,4,FALSE)</f>
        <v>138699.37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110052.14</v>
      </c>
      <c r="F40" s="25">
        <f>VLOOKUP(C40,RA!B10:I71,8,0)</f>
        <v>6167.57</v>
      </c>
      <c r="G40" s="16">
        <f t="shared" si="0"/>
        <v>103884.57</v>
      </c>
      <c r="H40" s="27">
        <f>RA!J38</f>
        <v>-9.4115827744020901</v>
      </c>
      <c r="I40" s="20">
        <f>VLOOKUP(B40,RMS!B:D,3,FALSE)</f>
        <v>110052.14</v>
      </c>
      <c r="J40" s="21">
        <f>VLOOKUP(B40,RMS!B:E,4,FALSE)</f>
        <v>103884.57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0.82616877980035597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41600.2549</v>
      </c>
      <c r="F42" s="25">
        <f>VLOOKUP(C42,RA!B8:I72,8,0)</f>
        <v>6215.3513000000003</v>
      </c>
      <c r="G42" s="16">
        <f t="shared" si="0"/>
        <v>35384.903599999998</v>
      </c>
      <c r="H42" s="27">
        <f>RA!J39</f>
        <v>0.82616877980035597</v>
      </c>
      <c r="I42" s="20">
        <f>VLOOKUP(B42,RMS!B:D,3,FALSE)</f>
        <v>41600.2545949626</v>
      </c>
      <c r="J42" s="21">
        <f>VLOOKUP(B42,RMS!B:E,4,FALSE)</f>
        <v>35384.903810604301</v>
      </c>
      <c r="K42" s="22">
        <f t="shared" si="1"/>
        <v>3.0503739981213585E-4</v>
      </c>
      <c r="L42" s="22">
        <f t="shared" si="2"/>
        <v>-2.106043029925786E-4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20397619.315299999</v>
      </c>
      <c r="E7" s="53">
        <v>22730175.702199999</v>
      </c>
      <c r="F7" s="54">
        <v>89.738062664098805</v>
      </c>
      <c r="G7" s="53">
        <v>20372624.0876</v>
      </c>
      <c r="H7" s="54">
        <v>0.122690270985859</v>
      </c>
      <c r="I7" s="53">
        <v>2227033.6735</v>
      </c>
      <c r="J7" s="54">
        <v>10.9181058783146</v>
      </c>
      <c r="K7" s="53">
        <v>2071376.2879999999</v>
      </c>
      <c r="L7" s="54">
        <v>10.167449608324</v>
      </c>
      <c r="M7" s="54">
        <v>7.5146841451146001E-2</v>
      </c>
      <c r="N7" s="53">
        <v>638162490.64320004</v>
      </c>
      <c r="O7" s="53">
        <v>5304250118.6946001</v>
      </c>
      <c r="P7" s="53">
        <v>1032908</v>
      </c>
      <c r="Q7" s="53">
        <v>1027910</v>
      </c>
      <c r="R7" s="54">
        <v>0.48622933914448402</v>
      </c>
      <c r="S7" s="53">
        <v>19.7477600282891</v>
      </c>
      <c r="T7" s="53">
        <v>18.485161152435499</v>
      </c>
      <c r="U7" s="55">
        <v>6.3936308424087098</v>
      </c>
    </row>
    <row r="8" spans="1:23" ht="12" thickBot="1">
      <c r="A8" s="73">
        <v>42613</v>
      </c>
      <c r="B8" s="71" t="s">
        <v>6</v>
      </c>
      <c r="C8" s="72"/>
      <c r="D8" s="56">
        <v>935686.64580000006</v>
      </c>
      <c r="E8" s="56">
        <v>950645.32620000001</v>
      </c>
      <c r="F8" s="57">
        <v>98.426470946867894</v>
      </c>
      <c r="G8" s="56">
        <v>842758.67339999997</v>
      </c>
      <c r="H8" s="57">
        <v>11.026640879896799</v>
      </c>
      <c r="I8" s="56">
        <v>238574.97150000001</v>
      </c>
      <c r="J8" s="57">
        <v>25.497315000795101</v>
      </c>
      <c r="K8" s="56">
        <v>194473.88709999999</v>
      </c>
      <c r="L8" s="57">
        <v>23.0758689572924</v>
      </c>
      <c r="M8" s="57">
        <v>0.22677123935576399</v>
      </c>
      <c r="N8" s="56">
        <v>22438682.712000001</v>
      </c>
      <c r="O8" s="56">
        <v>190005763.7845</v>
      </c>
      <c r="P8" s="56">
        <v>34808</v>
      </c>
      <c r="Q8" s="56">
        <v>34118</v>
      </c>
      <c r="R8" s="57">
        <v>2.0223928717978801</v>
      </c>
      <c r="S8" s="56">
        <v>26.881367668352102</v>
      </c>
      <c r="T8" s="56">
        <v>26.308460847646401</v>
      </c>
      <c r="U8" s="58">
        <v>2.1312413407454498</v>
      </c>
    </row>
    <row r="9" spans="1:23" ht="12" thickBot="1">
      <c r="A9" s="74"/>
      <c r="B9" s="71" t="s">
        <v>7</v>
      </c>
      <c r="C9" s="72"/>
      <c r="D9" s="56">
        <v>223308.86230000001</v>
      </c>
      <c r="E9" s="56">
        <v>272084.95069999999</v>
      </c>
      <c r="F9" s="57">
        <v>82.073213430396507</v>
      </c>
      <c r="G9" s="56">
        <v>238098.53270000001</v>
      </c>
      <c r="H9" s="57">
        <v>-6.2115756163162796</v>
      </c>
      <c r="I9" s="56">
        <v>57508.929300000003</v>
      </c>
      <c r="J9" s="57">
        <v>25.753088662795999</v>
      </c>
      <c r="K9" s="56">
        <v>41656.159899999999</v>
      </c>
      <c r="L9" s="57">
        <v>17.4953450689619</v>
      </c>
      <c r="M9" s="57">
        <v>0.380562429135481</v>
      </c>
      <c r="N9" s="56">
        <v>4611889.5866</v>
      </c>
      <c r="O9" s="56">
        <v>28435631.048300002</v>
      </c>
      <c r="P9" s="56">
        <v>10382</v>
      </c>
      <c r="Q9" s="56">
        <v>10074</v>
      </c>
      <c r="R9" s="57">
        <v>3.0573754218780902</v>
      </c>
      <c r="S9" s="56">
        <v>21.509233509921</v>
      </c>
      <c r="T9" s="56">
        <v>21.863782449871</v>
      </c>
      <c r="U9" s="58">
        <v>-1.6483569244176299</v>
      </c>
    </row>
    <row r="10" spans="1:23" ht="12" thickBot="1">
      <c r="A10" s="74"/>
      <c r="B10" s="71" t="s">
        <v>8</v>
      </c>
      <c r="C10" s="72"/>
      <c r="D10" s="56">
        <v>174691.48499999999</v>
      </c>
      <c r="E10" s="56">
        <v>218619.23050000001</v>
      </c>
      <c r="F10" s="57">
        <v>79.906733090436006</v>
      </c>
      <c r="G10" s="56">
        <v>170598.27859999999</v>
      </c>
      <c r="H10" s="57">
        <v>2.3993245615316199</v>
      </c>
      <c r="I10" s="56">
        <v>46859.861199999999</v>
      </c>
      <c r="J10" s="57">
        <v>26.8243533449842</v>
      </c>
      <c r="K10" s="56">
        <v>39749.132299999997</v>
      </c>
      <c r="L10" s="57">
        <v>23.299843718352701</v>
      </c>
      <c r="M10" s="57">
        <v>0.17889016661629101</v>
      </c>
      <c r="N10" s="56">
        <v>5137977.1869999999</v>
      </c>
      <c r="O10" s="56">
        <v>46195440.237499997</v>
      </c>
      <c r="P10" s="56">
        <v>106655</v>
      </c>
      <c r="Q10" s="56">
        <v>106162</v>
      </c>
      <c r="R10" s="57">
        <v>0.46438461973210599</v>
      </c>
      <c r="S10" s="56">
        <v>1.63791181848015</v>
      </c>
      <c r="T10" s="56">
        <v>1.7638379683879399</v>
      </c>
      <c r="U10" s="58">
        <v>-7.6882130336319703</v>
      </c>
    </row>
    <row r="11" spans="1:23" ht="12" thickBot="1">
      <c r="A11" s="74"/>
      <c r="B11" s="71" t="s">
        <v>9</v>
      </c>
      <c r="C11" s="72"/>
      <c r="D11" s="56">
        <v>63314.3076</v>
      </c>
      <c r="E11" s="56">
        <v>67422.558999999994</v>
      </c>
      <c r="F11" s="57">
        <v>93.906710957084798</v>
      </c>
      <c r="G11" s="56">
        <v>58308.0046</v>
      </c>
      <c r="H11" s="57">
        <v>8.5859617977734697</v>
      </c>
      <c r="I11" s="56">
        <v>13895.664199999999</v>
      </c>
      <c r="J11" s="57">
        <v>21.947115473154099</v>
      </c>
      <c r="K11" s="56">
        <v>12019.802799999999</v>
      </c>
      <c r="L11" s="57">
        <v>20.6143271107583</v>
      </c>
      <c r="M11" s="57">
        <v>0.15606424092082399</v>
      </c>
      <c r="N11" s="56">
        <v>1605570.4387999999</v>
      </c>
      <c r="O11" s="56">
        <v>15722426.217900001</v>
      </c>
      <c r="P11" s="56">
        <v>2762</v>
      </c>
      <c r="Q11" s="56">
        <v>2712</v>
      </c>
      <c r="R11" s="57">
        <v>1.84365781710913</v>
      </c>
      <c r="S11" s="56">
        <v>22.9233553946416</v>
      </c>
      <c r="T11" s="56">
        <v>23.3152733775811</v>
      </c>
      <c r="U11" s="58">
        <v>-1.7096885521007701</v>
      </c>
    </row>
    <row r="12" spans="1:23" ht="12" thickBot="1">
      <c r="A12" s="74"/>
      <c r="B12" s="71" t="s">
        <v>10</v>
      </c>
      <c r="C12" s="72"/>
      <c r="D12" s="56">
        <v>240543.3462</v>
      </c>
      <c r="E12" s="56">
        <v>215815.7304</v>
      </c>
      <c r="F12" s="57">
        <v>111.45774487993501</v>
      </c>
      <c r="G12" s="56">
        <v>193512.75599999999</v>
      </c>
      <c r="H12" s="57">
        <v>24.303612419224699</v>
      </c>
      <c r="I12" s="56">
        <v>65695.852499999994</v>
      </c>
      <c r="J12" s="57">
        <v>27.311440344467901</v>
      </c>
      <c r="K12" s="56">
        <v>44489.8105</v>
      </c>
      <c r="L12" s="57">
        <v>22.990634529539701</v>
      </c>
      <c r="M12" s="57">
        <v>0.47664941166697</v>
      </c>
      <c r="N12" s="56">
        <v>5393711.3296999997</v>
      </c>
      <c r="O12" s="56">
        <v>56048526.823899999</v>
      </c>
      <c r="P12" s="56">
        <v>2430</v>
      </c>
      <c r="Q12" s="56">
        <v>2668</v>
      </c>
      <c r="R12" s="57">
        <v>-8.9205397301349407</v>
      </c>
      <c r="S12" s="56">
        <v>98.989031358024704</v>
      </c>
      <c r="T12" s="56">
        <v>91.9244255247376</v>
      </c>
      <c r="U12" s="58">
        <v>7.1367562005286196</v>
      </c>
    </row>
    <row r="13" spans="1:23" ht="12" thickBot="1">
      <c r="A13" s="74"/>
      <c r="B13" s="71" t="s">
        <v>11</v>
      </c>
      <c r="C13" s="72"/>
      <c r="D13" s="56">
        <v>354364.41960000002</v>
      </c>
      <c r="E13" s="56">
        <v>448022.7438</v>
      </c>
      <c r="F13" s="57">
        <v>79.095185345811501</v>
      </c>
      <c r="G13" s="56">
        <v>394409.24400000001</v>
      </c>
      <c r="H13" s="57">
        <v>-10.153115072526001</v>
      </c>
      <c r="I13" s="56">
        <v>94723.987500000003</v>
      </c>
      <c r="J13" s="57">
        <v>26.730671100366902</v>
      </c>
      <c r="K13" s="56">
        <v>101892.7941</v>
      </c>
      <c r="L13" s="57">
        <v>25.834281434843898</v>
      </c>
      <c r="M13" s="57">
        <v>-7.0356364876640001E-2</v>
      </c>
      <c r="N13" s="56">
        <v>9745703.6437999997</v>
      </c>
      <c r="O13" s="56">
        <v>81195673.764300004</v>
      </c>
      <c r="P13" s="56">
        <v>15035</v>
      </c>
      <c r="Q13" s="56">
        <v>14139</v>
      </c>
      <c r="R13" s="57">
        <v>6.33708183039818</v>
      </c>
      <c r="S13" s="56">
        <v>23.569299607582298</v>
      </c>
      <c r="T13" s="56">
        <v>23.420696675861102</v>
      </c>
      <c r="U13" s="58">
        <v>0.63049362601088199</v>
      </c>
    </row>
    <row r="14" spans="1:23" ht="12" thickBot="1">
      <c r="A14" s="74"/>
      <c r="B14" s="71" t="s">
        <v>12</v>
      </c>
      <c r="C14" s="72"/>
      <c r="D14" s="56">
        <v>100544.4544</v>
      </c>
      <c r="E14" s="56">
        <v>145390.5815</v>
      </c>
      <c r="F14" s="57">
        <v>69.154723340865104</v>
      </c>
      <c r="G14" s="56">
        <v>129608.7726</v>
      </c>
      <c r="H14" s="57">
        <v>-22.424653529972598</v>
      </c>
      <c r="I14" s="56">
        <v>19404.508399999999</v>
      </c>
      <c r="J14" s="57">
        <v>19.2994317944203</v>
      </c>
      <c r="K14" s="56">
        <v>23993.9519</v>
      </c>
      <c r="L14" s="57">
        <v>18.5125986603163</v>
      </c>
      <c r="M14" s="57">
        <v>-0.19127501460065899</v>
      </c>
      <c r="N14" s="56">
        <v>3247818.8517999998</v>
      </c>
      <c r="O14" s="56">
        <v>35723213.827200003</v>
      </c>
      <c r="P14" s="56">
        <v>2302</v>
      </c>
      <c r="Q14" s="56">
        <v>1810</v>
      </c>
      <c r="R14" s="57">
        <v>27.182320441988999</v>
      </c>
      <c r="S14" s="56">
        <v>43.677000173762003</v>
      </c>
      <c r="T14" s="56">
        <v>47.605705359116001</v>
      </c>
      <c r="U14" s="58">
        <v>-8.9949061742435301</v>
      </c>
    </row>
    <row r="15" spans="1:23" ht="12" thickBot="1">
      <c r="A15" s="74"/>
      <c r="B15" s="71" t="s">
        <v>13</v>
      </c>
      <c r="C15" s="72"/>
      <c r="D15" s="56">
        <v>106696.8536</v>
      </c>
      <c r="E15" s="56">
        <v>152133.35810000001</v>
      </c>
      <c r="F15" s="57">
        <v>70.133766146058704</v>
      </c>
      <c r="G15" s="56">
        <v>133794.95989999999</v>
      </c>
      <c r="H15" s="57">
        <v>-20.253458217150701</v>
      </c>
      <c r="I15" s="56">
        <v>8222.0007000000005</v>
      </c>
      <c r="J15" s="57">
        <v>7.7059448545912899</v>
      </c>
      <c r="K15" s="56">
        <v>6254.9453000000003</v>
      </c>
      <c r="L15" s="57">
        <v>4.6750231134827702</v>
      </c>
      <c r="M15" s="57">
        <v>0.31448003230339999</v>
      </c>
      <c r="N15" s="56">
        <v>3470920.1894999999</v>
      </c>
      <c r="O15" s="56">
        <v>30845786.4866</v>
      </c>
      <c r="P15" s="56">
        <v>5038</v>
      </c>
      <c r="Q15" s="56">
        <v>5794</v>
      </c>
      <c r="R15" s="57">
        <v>-13.047980669658299</v>
      </c>
      <c r="S15" s="56">
        <v>21.178414767764998</v>
      </c>
      <c r="T15" s="56">
        <v>19.358857783914399</v>
      </c>
      <c r="U15" s="58">
        <v>8.5915636453588</v>
      </c>
    </row>
    <row r="16" spans="1:23" ht="12" thickBot="1">
      <c r="A16" s="74"/>
      <c r="B16" s="71" t="s">
        <v>14</v>
      </c>
      <c r="C16" s="72"/>
      <c r="D16" s="56">
        <v>1324783.2046000001</v>
      </c>
      <c r="E16" s="56">
        <v>1879611.6614999999</v>
      </c>
      <c r="F16" s="57">
        <v>70.481750658153203</v>
      </c>
      <c r="G16" s="56">
        <v>1549975.3658</v>
      </c>
      <c r="H16" s="57">
        <v>-14.5287574350429</v>
      </c>
      <c r="I16" s="56">
        <v>-54259.7304</v>
      </c>
      <c r="J16" s="57">
        <v>-4.0957441347079104</v>
      </c>
      <c r="K16" s="56">
        <v>29686.292399999998</v>
      </c>
      <c r="L16" s="57">
        <v>1.9152751104968599</v>
      </c>
      <c r="M16" s="57">
        <v>-2.8277705302127898</v>
      </c>
      <c r="N16" s="56">
        <v>35363969.083999999</v>
      </c>
      <c r="O16" s="56">
        <v>275747126.00709999</v>
      </c>
      <c r="P16" s="56">
        <v>55555</v>
      </c>
      <c r="Q16" s="56">
        <v>59242</v>
      </c>
      <c r="R16" s="57">
        <v>-6.22362513081936</v>
      </c>
      <c r="S16" s="56">
        <v>23.846336146161502</v>
      </c>
      <c r="T16" s="56">
        <v>22.6850980925695</v>
      </c>
      <c r="U16" s="58">
        <v>4.8696707388271996</v>
      </c>
    </row>
    <row r="17" spans="1:21" ht="12" thickBot="1">
      <c r="A17" s="74"/>
      <c r="B17" s="71" t="s">
        <v>15</v>
      </c>
      <c r="C17" s="72"/>
      <c r="D17" s="56">
        <v>1283756.6339</v>
      </c>
      <c r="E17" s="56">
        <v>863008.78090000001</v>
      </c>
      <c r="F17" s="57">
        <v>148.75360046293099</v>
      </c>
      <c r="G17" s="56">
        <v>819765.45889999997</v>
      </c>
      <c r="H17" s="57">
        <v>56.600478827518003</v>
      </c>
      <c r="I17" s="56">
        <v>80798.625700000004</v>
      </c>
      <c r="J17" s="57">
        <v>6.2939207920224796</v>
      </c>
      <c r="K17" s="56">
        <v>51810.582300000002</v>
      </c>
      <c r="L17" s="57">
        <v>6.3201714267788098</v>
      </c>
      <c r="M17" s="57">
        <v>0.55950043626512203</v>
      </c>
      <c r="N17" s="56">
        <v>26678298.316799998</v>
      </c>
      <c r="O17" s="56">
        <v>272535243.55290002</v>
      </c>
      <c r="P17" s="56">
        <v>16551</v>
      </c>
      <c r="Q17" s="56">
        <v>16677</v>
      </c>
      <c r="R17" s="57">
        <v>-0.75553157042633801</v>
      </c>
      <c r="S17" s="56">
        <v>77.563690042897704</v>
      </c>
      <c r="T17" s="56">
        <v>44.095223649337399</v>
      </c>
      <c r="U17" s="58">
        <v>43.149657236588503</v>
      </c>
    </row>
    <row r="18" spans="1:21" ht="12" thickBot="1">
      <c r="A18" s="74"/>
      <c r="B18" s="71" t="s">
        <v>16</v>
      </c>
      <c r="C18" s="72"/>
      <c r="D18" s="56">
        <v>1847030.0462</v>
      </c>
      <c r="E18" s="56">
        <v>2107470.4432999999</v>
      </c>
      <c r="F18" s="57">
        <v>87.6420379736293</v>
      </c>
      <c r="G18" s="56">
        <v>1693498.2080000001</v>
      </c>
      <c r="H18" s="57">
        <v>9.0659581140814396</v>
      </c>
      <c r="I18" s="56">
        <v>277907.6556</v>
      </c>
      <c r="J18" s="57">
        <v>15.0461902973238</v>
      </c>
      <c r="K18" s="56">
        <v>248004.90830000001</v>
      </c>
      <c r="L18" s="57">
        <v>14.644533258342801</v>
      </c>
      <c r="M18" s="57">
        <v>0.120573207623085</v>
      </c>
      <c r="N18" s="56">
        <v>61576172.864399999</v>
      </c>
      <c r="O18" s="56">
        <v>548506070.18350005</v>
      </c>
      <c r="P18" s="56">
        <v>81547</v>
      </c>
      <c r="Q18" s="56">
        <v>80625</v>
      </c>
      <c r="R18" s="57">
        <v>1.1435658914728599</v>
      </c>
      <c r="S18" s="56">
        <v>22.6498834561664</v>
      </c>
      <c r="T18" s="56">
        <v>20.998142259845</v>
      </c>
      <c r="U18" s="58">
        <v>7.2924931358608598</v>
      </c>
    </row>
    <row r="19" spans="1:21" ht="12" thickBot="1">
      <c r="A19" s="74"/>
      <c r="B19" s="71" t="s">
        <v>17</v>
      </c>
      <c r="C19" s="72"/>
      <c r="D19" s="56">
        <v>652111.84010000003</v>
      </c>
      <c r="E19" s="56">
        <v>533701.14130000002</v>
      </c>
      <c r="F19" s="57">
        <v>122.186705187022</v>
      </c>
      <c r="G19" s="56">
        <v>497222.72509999998</v>
      </c>
      <c r="H19" s="57">
        <v>31.150851958516</v>
      </c>
      <c r="I19" s="56">
        <v>25528.2431</v>
      </c>
      <c r="J19" s="57">
        <v>3.9147032042977901</v>
      </c>
      <c r="K19" s="56">
        <v>60916.469899999996</v>
      </c>
      <c r="L19" s="57">
        <v>12.251344684165201</v>
      </c>
      <c r="M19" s="57">
        <v>-0.58093036018162303</v>
      </c>
      <c r="N19" s="56">
        <v>16039895.726500001</v>
      </c>
      <c r="O19" s="56">
        <v>158134413.65900001</v>
      </c>
      <c r="P19" s="56">
        <v>10866</v>
      </c>
      <c r="Q19" s="56">
        <v>10073</v>
      </c>
      <c r="R19" s="57">
        <v>7.8725305271517998</v>
      </c>
      <c r="S19" s="56">
        <v>60.013973872630203</v>
      </c>
      <c r="T19" s="56">
        <v>44.724504794996498</v>
      </c>
      <c r="U19" s="58">
        <v>25.476515036453101</v>
      </c>
    </row>
    <row r="20" spans="1:21" ht="12" thickBot="1">
      <c r="A20" s="74"/>
      <c r="B20" s="71" t="s">
        <v>18</v>
      </c>
      <c r="C20" s="72"/>
      <c r="D20" s="56">
        <v>1024386.7976</v>
      </c>
      <c r="E20" s="56">
        <v>1177292.0622</v>
      </c>
      <c r="F20" s="57">
        <v>87.012121332554699</v>
      </c>
      <c r="G20" s="56">
        <v>1046383.8813</v>
      </c>
      <c r="H20" s="57">
        <v>-2.10220016698571</v>
      </c>
      <c r="I20" s="56">
        <v>96153.416899999997</v>
      </c>
      <c r="J20" s="57">
        <v>9.3864365613920899</v>
      </c>
      <c r="K20" s="56">
        <v>79046.621499999994</v>
      </c>
      <c r="L20" s="57">
        <v>7.5542659737642897</v>
      </c>
      <c r="M20" s="57">
        <v>0.21641399816183099</v>
      </c>
      <c r="N20" s="56">
        <v>37870071.446599998</v>
      </c>
      <c r="O20" s="56">
        <v>305056094.58539999</v>
      </c>
      <c r="P20" s="56">
        <v>43358</v>
      </c>
      <c r="Q20" s="56">
        <v>43301</v>
      </c>
      <c r="R20" s="57">
        <v>0.13163668275559801</v>
      </c>
      <c r="S20" s="56">
        <v>23.626246542737199</v>
      </c>
      <c r="T20" s="56">
        <v>26.503255391330502</v>
      </c>
      <c r="U20" s="58">
        <v>-12.1771727192851</v>
      </c>
    </row>
    <row r="21" spans="1:21" ht="12" thickBot="1">
      <c r="A21" s="74"/>
      <c r="B21" s="71" t="s">
        <v>19</v>
      </c>
      <c r="C21" s="72"/>
      <c r="D21" s="56">
        <v>331544.6629</v>
      </c>
      <c r="E21" s="56">
        <v>426683.79</v>
      </c>
      <c r="F21" s="57">
        <v>77.702661940825095</v>
      </c>
      <c r="G21" s="56">
        <v>372708.69579999999</v>
      </c>
      <c r="H21" s="57">
        <v>-11.044559293590799</v>
      </c>
      <c r="I21" s="56">
        <v>53996.013599999998</v>
      </c>
      <c r="J21" s="57">
        <v>16.286195991725599</v>
      </c>
      <c r="K21" s="56">
        <v>50642.435599999997</v>
      </c>
      <c r="L21" s="57">
        <v>13.5876721339433</v>
      </c>
      <c r="M21" s="57">
        <v>6.6220709179319007E-2</v>
      </c>
      <c r="N21" s="56">
        <v>12410817.546700001</v>
      </c>
      <c r="O21" s="56">
        <v>101191370.0531</v>
      </c>
      <c r="P21" s="56">
        <v>29271</v>
      </c>
      <c r="Q21" s="56">
        <v>30190</v>
      </c>
      <c r="R21" s="57">
        <v>-3.0440543226233898</v>
      </c>
      <c r="S21" s="56">
        <v>11.326728260052599</v>
      </c>
      <c r="T21" s="56">
        <v>13.1318505631004</v>
      </c>
      <c r="U21" s="58">
        <v>-15.9368377311046</v>
      </c>
    </row>
    <row r="22" spans="1:21" ht="12" thickBot="1">
      <c r="A22" s="74"/>
      <c r="B22" s="71" t="s">
        <v>20</v>
      </c>
      <c r="C22" s="72"/>
      <c r="D22" s="56">
        <v>1334498.4099000001</v>
      </c>
      <c r="E22" s="56">
        <v>1607325.6952</v>
      </c>
      <c r="F22" s="57">
        <v>83.026011086940798</v>
      </c>
      <c r="G22" s="56">
        <v>1369632.3684</v>
      </c>
      <c r="H22" s="57">
        <v>-2.5652108777951299</v>
      </c>
      <c r="I22" s="56">
        <v>104205.3328</v>
      </c>
      <c r="J22" s="57">
        <v>7.8085767676417497</v>
      </c>
      <c r="K22" s="56">
        <v>172777.70389999999</v>
      </c>
      <c r="L22" s="57">
        <v>12.6148963682742</v>
      </c>
      <c r="M22" s="57">
        <v>-0.39688206031310702</v>
      </c>
      <c r="N22" s="56">
        <v>47288117.410400003</v>
      </c>
      <c r="O22" s="56">
        <v>359272049.551</v>
      </c>
      <c r="P22" s="56">
        <v>81613</v>
      </c>
      <c r="Q22" s="56">
        <v>84745</v>
      </c>
      <c r="R22" s="57">
        <v>-3.6957932621393601</v>
      </c>
      <c r="S22" s="56">
        <v>16.351542155048801</v>
      </c>
      <c r="T22" s="56">
        <v>16.5749091970028</v>
      </c>
      <c r="U22" s="58">
        <v>-1.3660304320897001</v>
      </c>
    </row>
    <row r="23" spans="1:21" ht="12" thickBot="1">
      <c r="A23" s="74"/>
      <c r="B23" s="71" t="s">
        <v>21</v>
      </c>
      <c r="C23" s="72"/>
      <c r="D23" s="56">
        <v>3003183.8706999999</v>
      </c>
      <c r="E23" s="56">
        <v>4139581.5824000002</v>
      </c>
      <c r="F23" s="57">
        <v>72.548005418432794</v>
      </c>
      <c r="G23" s="56">
        <v>3590705.3509</v>
      </c>
      <c r="H23" s="57">
        <v>-16.362286035325599</v>
      </c>
      <c r="I23" s="56">
        <v>412318.80540000001</v>
      </c>
      <c r="J23" s="57">
        <v>13.7293893132123</v>
      </c>
      <c r="K23" s="56">
        <v>384791.6827</v>
      </c>
      <c r="L23" s="57">
        <v>10.716325766010099</v>
      </c>
      <c r="M23" s="57">
        <v>7.1537727912537E-2</v>
      </c>
      <c r="N23" s="56">
        <v>104003406.5342</v>
      </c>
      <c r="O23" s="56">
        <v>785033715.22889996</v>
      </c>
      <c r="P23" s="56">
        <v>86211</v>
      </c>
      <c r="Q23" s="56">
        <v>85803</v>
      </c>
      <c r="R23" s="57">
        <v>0.47550784937588902</v>
      </c>
      <c r="S23" s="56">
        <v>34.835274741042298</v>
      </c>
      <c r="T23" s="56">
        <v>34.187902226029401</v>
      </c>
      <c r="U23" s="58">
        <v>1.8583821136056899</v>
      </c>
    </row>
    <row r="24" spans="1:21" ht="12" thickBot="1">
      <c r="A24" s="74"/>
      <c r="B24" s="71" t="s">
        <v>22</v>
      </c>
      <c r="C24" s="72"/>
      <c r="D24" s="56">
        <v>312169.68640000001</v>
      </c>
      <c r="E24" s="56">
        <v>346985.68939999997</v>
      </c>
      <c r="F24" s="57">
        <v>89.966155935651699</v>
      </c>
      <c r="G24" s="56">
        <v>315467.87520000001</v>
      </c>
      <c r="H24" s="57">
        <v>-1.0454911765291599</v>
      </c>
      <c r="I24" s="56">
        <v>43682.6345</v>
      </c>
      <c r="J24" s="57">
        <v>13.993233937528201</v>
      </c>
      <c r="K24" s="56">
        <v>53632.8102</v>
      </c>
      <c r="L24" s="57">
        <v>17.001037004480398</v>
      </c>
      <c r="M24" s="57">
        <v>-0.18552404140105999</v>
      </c>
      <c r="N24" s="56">
        <v>10084624.4712</v>
      </c>
      <c r="O24" s="56">
        <v>74909110.628299996</v>
      </c>
      <c r="P24" s="56">
        <v>29715</v>
      </c>
      <c r="Q24" s="56">
        <v>29232</v>
      </c>
      <c r="R24" s="57">
        <v>1.65229885057472</v>
      </c>
      <c r="S24" s="56">
        <v>10.5054580649504</v>
      </c>
      <c r="T24" s="56">
        <v>10.550700721811699</v>
      </c>
      <c r="U24" s="58">
        <v>-0.43065858320156097</v>
      </c>
    </row>
    <row r="25" spans="1:21" ht="12" thickBot="1">
      <c r="A25" s="74"/>
      <c r="B25" s="71" t="s">
        <v>23</v>
      </c>
      <c r="C25" s="72"/>
      <c r="D25" s="56">
        <v>396861.9117</v>
      </c>
      <c r="E25" s="56">
        <v>359454.76679999998</v>
      </c>
      <c r="F25" s="57">
        <v>110.406634813335</v>
      </c>
      <c r="G25" s="56">
        <v>255913.97829999999</v>
      </c>
      <c r="H25" s="57">
        <v>55.076293345247102</v>
      </c>
      <c r="I25" s="56">
        <v>14778.501200000001</v>
      </c>
      <c r="J25" s="57">
        <v>3.7238396440451398</v>
      </c>
      <c r="K25" s="56">
        <v>23582.121500000001</v>
      </c>
      <c r="L25" s="57">
        <v>9.2148626099491207</v>
      </c>
      <c r="M25" s="57">
        <v>-0.37331757026186102</v>
      </c>
      <c r="N25" s="56">
        <v>10350067.2511</v>
      </c>
      <c r="O25" s="56">
        <v>88260935.925400004</v>
      </c>
      <c r="P25" s="56">
        <v>20749</v>
      </c>
      <c r="Q25" s="56">
        <v>20618</v>
      </c>
      <c r="R25" s="57">
        <v>0.63536715491319096</v>
      </c>
      <c r="S25" s="56">
        <v>19.126797036001701</v>
      </c>
      <c r="T25" s="56">
        <v>14.3658281889611</v>
      </c>
      <c r="U25" s="58">
        <v>24.891615873160699</v>
      </c>
    </row>
    <row r="26" spans="1:21" ht="12" thickBot="1">
      <c r="A26" s="74"/>
      <c r="B26" s="71" t="s">
        <v>24</v>
      </c>
      <c r="C26" s="72"/>
      <c r="D26" s="56">
        <v>547126.46250000002</v>
      </c>
      <c r="E26" s="56">
        <v>657359.47600000002</v>
      </c>
      <c r="F26" s="57">
        <v>83.230938698752396</v>
      </c>
      <c r="G26" s="56">
        <v>497456.6556</v>
      </c>
      <c r="H26" s="57">
        <v>9.9847506995541995</v>
      </c>
      <c r="I26" s="56">
        <v>116529.1223</v>
      </c>
      <c r="J26" s="57">
        <v>21.2983889990516</v>
      </c>
      <c r="K26" s="56">
        <v>100316.40150000001</v>
      </c>
      <c r="L26" s="57">
        <v>20.165857742722299</v>
      </c>
      <c r="M26" s="57">
        <v>0.161615853016817</v>
      </c>
      <c r="N26" s="56">
        <v>20172154.554499999</v>
      </c>
      <c r="O26" s="56">
        <v>173775664.60609999</v>
      </c>
      <c r="P26" s="56">
        <v>38920</v>
      </c>
      <c r="Q26" s="56">
        <v>39301</v>
      </c>
      <c r="R26" s="57">
        <v>-0.96944098114552002</v>
      </c>
      <c r="S26" s="56">
        <v>14.0577200025694</v>
      </c>
      <c r="T26" s="56">
        <v>14.294351395638801</v>
      </c>
      <c r="U26" s="58">
        <v>-1.68328429522116</v>
      </c>
    </row>
    <row r="27" spans="1:21" ht="12" thickBot="1">
      <c r="A27" s="74"/>
      <c r="B27" s="71" t="s">
        <v>25</v>
      </c>
      <c r="C27" s="72"/>
      <c r="D27" s="56">
        <v>313170.70069999999</v>
      </c>
      <c r="E27" s="56">
        <v>381235.64769999997</v>
      </c>
      <c r="F27" s="57">
        <v>82.146227035525996</v>
      </c>
      <c r="G27" s="56">
        <v>273012.70929999999</v>
      </c>
      <c r="H27" s="57">
        <v>14.7092021843834</v>
      </c>
      <c r="I27" s="56">
        <v>77468.893599999996</v>
      </c>
      <c r="J27" s="57">
        <v>24.736954455458701</v>
      </c>
      <c r="K27" s="56">
        <v>81859.992800000007</v>
      </c>
      <c r="L27" s="57">
        <v>29.9839494688316</v>
      </c>
      <c r="M27" s="57">
        <v>-5.3641578136077998E-2</v>
      </c>
      <c r="N27" s="56">
        <v>8591212.2974999994</v>
      </c>
      <c r="O27" s="56">
        <v>60169677.140100002</v>
      </c>
      <c r="P27" s="56">
        <v>34453</v>
      </c>
      <c r="Q27" s="56">
        <v>33575</v>
      </c>
      <c r="R27" s="57">
        <v>2.61504095309009</v>
      </c>
      <c r="S27" s="56">
        <v>9.0897948132238096</v>
      </c>
      <c r="T27" s="56">
        <v>8.4754108860759505</v>
      </c>
      <c r="U27" s="58">
        <v>6.7590516592746201</v>
      </c>
    </row>
    <row r="28" spans="1:21" ht="12" thickBot="1">
      <c r="A28" s="74"/>
      <c r="B28" s="71" t="s">
        <v>26</v>
      </c>
      <c r="C28" s="72"/>
      <c r="D28" s="56">
        <v>1075380.9313999999</v>
      </c>
      <c r="E28" s="56">
        <v>1075666.7660999999</v>
      </c>
      <c r="F28" s="57">
        <v>99.973427207290598</v>
      </c>
      <c r="G28" s="56">
        <v>888844.86939999997</v>
      </c>
      <c r="H28" s="57">
        <v>20.986346259265499</v>
      </c>
      <c r="I28" s="56">
        <v>56957.588600000003</v>
      </c>
      <c r="J28" s="57">
        <v>5.29650349349685</v>
      </c>
      <c r="K28" s="56">
        <v>56752.390899999999</v>
      </c>
      <c r="L28" s="57">
        <v>6.3849601717687499</v>
      </c>
      <c r="M28" s="57">
        <v>3.6156661727529999E-3</v>
      </c>
      <c r="N28" s="56">
        <v>33305469.5506</v>
      </c>
      <c r="O28" s="56">
        <v>252970481.00979999</v>
      </c>
      <c r="P28" s="56">
        <v>47046</v>
      </c>
      <c r="Q28" s="56">
        <v>46737</v>
      </c>
      <c r="R28" s="57">
        <v>0.661146415045888</v>
      </c>
      <c r="S28" s="56">
        <v>22.858073617310701</v>
      </c>
      <c r="T28" s="56">
        <v>22.459034174208899</v>
      </c>
      <c r="U28" s="58">
        <v>1.74572647626634</v>
      </c>
    </row>
    <row r="29" spans="1:21" ht="12" thickBot="1">
      <c r="A29" s="74"/>
      <c r="B29" s="71" t="s">
        <v>27</v>
      </c>
      <c r="C29" s="72"/>
      <c r="D29" s="56">
        <v>822480.17539999995</v>
      </c>
      <c r="E29" s="56">
        <v>813071.41929999995</v>
      </c>
      <c r="F29" s="57">
        <v>101.157186918229</v>
      </c>
      <c r="G29" s="56">
        <v>721488.25289999996</v>
      </c>
      <c r="H29" s="57">
        <v>13.997722359867399</v>
      </c>
      <c r="I29" s="56">
        <v>129679.4604</v>
      </c>
      <c r="J29" s="57">
        <v>15.766879771531601</v>
      </c>
      <c r="K29" s="56">
        <v>116749.1976</v>
      </c>
      <c r="L29" s="57">
        <v>16.181718431413099</v>
      </c>
      <c r="M29" s="57">
        <v>0.11075247681188399</v>
      </c>
      <c r="N29" s="56">
        <v>24311834.4098</v>
      </c>
      <c r="O29" s="56">
        <v>184490586.4919</v>
      </c>
      <c r="P29" s="56">
        <v>117702</v>
      </c>
      <c r="Q29" s="56">
        <v>115016</v>
      </c>
      <c r="R29" s="57">
        <v>2.33532725881616</v>
      </c>
      <c r="S29" s="56">
        <v>6.9878181798100298</v>
      </c>
      <c r="T29" s="56">
        <v>6.8114253382138097</v>
      </c>
      <c r="U29" s="58">
        <v>2.5242906592198899</v>
      </c>
    </row>
    <row r="30" spans="1:21" ht="12" thickBot="1">
      <c r="A30" s="74"/>
      <c r="B30" s="71" t="s">
        <v>28</v>
      </c>
      <c r="C30" s="72"/>
      <c r="D30" s="56">
        <v>1210964.6595000001</v>
      </c>
      <c r="E30" s="56">
        <v>1394691.0658</v>
      </c>
      <c r="F30" s="57">
        <v>86.8267309653544</v>
      </c>
      <c r="G30" s="56">
        <v>1068084.273</v>
      </c>
      <c r="H30" s="57">
        <v>13.3772577793588</v>
      </c>
      <c r="I30" s="56">
        <v>168902.88649999999</v>
      </c>
      <c r="J30" s="57">
        <v>13.9477965087552</v>
      </c>
      <c r="K30" s="56">
        <v>150063.9423</v>
      </c>
      <c r="L30" s="57">
        <v>14.0498222933763</v>
      </c>
      <c r="M30" s="57">
        <v>0.125539446127159</v>
      </c>
      <c r="N30" s="56">
        <v>41274667.5233</v>
      </c>
      <c r="O30" s="56">
        <v>294496667.94160002</v>
      </c>
      <c r="P30" s="56">
        <v>84651</v>
      </c>
      <c r="Q30" s="56">
        <v>82390</v>
      </c>
      <c r="R30" s="57">
        <v>2.7442650807136801</v>
      </c>
      <c r="S30" s="56">
        <v>14.3053792571854</v>
      </c>
      <c r="T30" s="56">
        <v>14.442939904114599</v>
      </c>
      <c r="U30" s="58">
        <v>-0.961600838790032</v>
      </c>
    </row>
    <row r="31" spans="1:21" ht="12" thickBot="1">
      <c r="A31" s="74"/>
      <c r="B31" s="71" t="s">
        <v>29</v>
      </c>
      <c r="C31" s="72"/>
      <c r="D31" s="56">
        <v>843807.35450000002</v>
      </c>
      <c r="E31" s="56">
        <v>1170877.3367999999</v>
      </c>
      <c r="F31" s="57">
        <v>72.066247076411997</v>
      </c>
      <c r="G31" s="56">
        <v>1027968.3044</v>
      </c>
      <c r="H31" s="57">
        <v>-17.915041651745302</v>
      </c>
      <c r="I31" s="56">
        <v>33395.063499999997</v>
      </c>
      <c r="J31" s="57">
        <v>3.9576644268274199</v>
      </c>
      <c r="K31" s="56">
        <v>30694.2726</v>
      </c>
      <c r="L31" s="57">
        <v>2.9859162455320498</v>
      </c>
      <c r="M31" s="57">
        <v>8.7990060399737002E-2</v>
      </c>
      <c r="N31" s="56">
        <v>37464687.943000004</v>
      </c>
      <c r="O31" s="56">
        <v>308576320.24169999</v>
      </c>
      <c r="P31" s="56">
        <v>35573</v>
      </c>
      <c r="Q31" s="56">
        <v>34132</v>
      </c>
      <c r="R31" s="57">
        <v>4.2218446033048096</v>
      </c>
      <c r="S31" s="56">
        <v>23.720444002473801</v>
      </c>
      <c r="T31" s="56">
        <v>24.614371446150201</v>
      </c>
      <c r="U31" s="58">
        <v>-3.7685949031275401</v>
      </c>
    </row>
    <row r="32" spans="1:21" ht="12" thickBot="1">
      <c r="A32" s="74"/>
      <c r="B32" s="71" t="s">
        <v>30</v>
      </c>
      <c r="C32" s="72"/>
      <c r="D32" s="56">
        <v>119831.1005</v>
      </c>
      <c r="E32" s="56">
        <v>134257.31770000001</v>
      </c>
      <c r="F32" s="57">
        <v>89.254800075601395</v>
      </c>
      <c r="G32" s="56">
        <v>115979.4463</v>
      </c>
      <c r="H32" s="57">
        <v>3.3209799864340099</v>
      </c>
      <c r="I32" s="56">
        <v>27722.837800000001</v>
      </c>
      <c r="J32" s="57">
        <v>23.134927146897098</v>
      </c>
      <c r="K32" s="56">
        <v>29185.234899999999</v>
      </c>
      <c r="L32" s="57">
        <v>25.164144019542501</v>
      </c>
      <c r="M32" s="57">
        <v>-5.0107429493397998E-2</v>
      </c>
      <c r="N32" s="56">
        <v>3942276.5312999999</v>
      </c>
      <c r="O32" s="56">
        <v>30404248.727699999</v>
      </c>
      <c r="P32" s="56">
        <v>22873</v>
      </c>
      <c r="Q32" s="56">
        <v>22576</v>
      </c>
      <c r="R32" s="57">
        <v>1.3155563430191399</v>
      </c>
      <c r="S32" s="56">
        <v>5.2389761072006298</v>
      </c>
      <c r="T32" s="56">
        <v>5.18767286498937</v>
      </c>
      <c r="U32" s="58">
        <v>0.97926085482137903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211443.2083</v>
      </c>
      <c r="E35" s="56">
        <v>224463.85260000001</v>
      </c>
      <c r="F35" s="57">
        <v>94.199224441182906</v>
      </c>
      <c r="G35" s="56">
        <v>181628.3217</v>
      </c>
      <c r="H35" s="57">
        <v>16.415329019692201</v>
      </c>
      <c r="I35" s="56">
        <v>31618.2127</v>
      </c>
      <c r="J35" s="57">
        <v>14.9535248515239</v>
      </c>
      <c r="K35" s="56">
        <v>19796.6018</v>
      </c>
      <c r="L35" s="57">
        <v>10.8995125951219</v>
      </c>
      <c r="M35" s="57">
        <v>0.59715354278631805</v>
      </c>
      <c r="N35" s="56">
        <v>6537253.4099000003</v>
      </c>
      <c r="O35" s="56">
        <v>48955493.5374</v>
      </c>
      <c r="P35" s="56">
        <v>14599</v>
      </c>
      <c r="Q35" s="56">
        <v>14034</v>
      </c>
      <c r="R35" s="57">
        <v>4.0259370101182901</v>
      </c>
      <c r="S35" s="56">
        <v>14.483403541338401</v>
      </c>
      <c r="T35" s="56">
        <v>14.0961058358273</v>
      </c>
      <c r="U35" s="58">
        <v>2.6740793654319499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298115.33</v>
      </c>
      <c r="E37" s="59"/>
      <c r="F37" s="59"/>
      <c r="G37" s="56">
        <v>67922.81</v>
      </c>
      <c r="H37" s="57">
        <v>338.903116640787</v>
      </c>
      <c r="I37" s="56">
        <v>11486.7</v>
      </c>
      <c r="J37" s="57">
        <v>3.8531061116514902</v>
      </c>
      <c r="K37" s="56">
        <v>2961.79</v>
      </c>
      <c r="L37" s="57">
        <v>4.3605233646841199</v>
      </c>
      <c r="M37" s="57">
        <v>2.8782965706549102</v>
      </c>
      <c r="N37" s="56">
        <v>5229475.13</v>
      </c>
      <c r="O37" s="56">
        <v>40100409.5</v>
      </c>
      <c r="P37" s="56">
        <v>114</v>
      </c>
      <c r="Q37" s="56">
        <v>101</v>
      </c>
      <c r="R37" s="57">
        <v>12.8712871287129</v>
      </c>
      <c r="S37" s="56">
        <v>2615.04675438597</v>
      </c>
      <c r="T37" s="56">
        <v>1194.28732673267</v>
      </c>
      <c r="U37" s="58">
        <v>54.330173075123398</v>
      </c>
    </row>
    <row r="38" spans="1:21" ht="12" thickBot="1">
      <c r="A38" s="74"/>
      <c r="B38" s="71" t="s">
        <v>35</v>
      </c>
      <c r="C38" s="72"/>
      <c r="D38" s="56">
        <v>224906.91</v>
      </c>
      <c r="E38" s="59"/>
      <c r="F38" s="59"/>
      <c r="G38" s="56">
        <v>409034.26</v>
      </c>
      <c r="H38" s="57">
        <v>-45.015141274474203</v>
      </c>
      <c r="I38" s="56">
        <v>-21167.3</v>
      </c>
      <c r="J38" s="57">
        <v>-9.4115827744020901</v>
      </c>
      <c r="K38" s="56">
        <v>-65854.09</v>
      </c>
      <c r="L38" s="57">
        <v>-16.0998958864717</v>
      </c>
      <c r="M38" s="57">
        <v>-0.67857273557344699</v>
      </c>
      <c r="N38" s="56">
        <v>7335127.2699999996</v>
      </c>
      <c r="O38" s="56">
        <v>94961858.140000001</v>
      </c>
      <c r="P38" s="56">
        <v>83</v>
      </c>
      <c r="Q38" s="56">
        <v>77</v>
      </c>
      <c r="R38" s="57">
        <v>7.7922077922078001</v>
      </c>
      <c r="S38" s="56">
        <v>2709.7218072289202</v>
      </c>
      <c r="T38" s="56">
        <v>2221.7459740259701</v>
      </c>
      <c r="U38" s="58">
        <v>18.0083369407566</v>
      </c>
    </row>
    <row r="39" spans="1:21" ht="12" thickBot="1">
      <c r="A39" s="74"/>
      <c r="B39" s="71" t="s">
        <v>36</v>
      </c>
      <c r="C39" s="72"/>
      <c r="D39" s="56">
        <v>127257.29</v>
      </c>
      <c r="E39" s="59"/>
      <c r="F39" s="59"/>
      <c r="G39" s="56">
        <v>178063.26</v>
      </c>
      <c r="H39" s="57">
        <v>-28.532539503095698</v>
      </c>
      <c r="I39" s="56">
        <v>1051.3599999999999</v>
      </c>
      <c r="J39" s="57">
        <v>0.82616877980035597</v>
      </c>
      <c r="K39" s="56">
        <v>-12081.16</v>
      </c>
      <c r="L39" s="57">
        <v>-6.7847572823276403</v>
      </c>
      <c r="M39" s="57">
        <v>-1.0870247559009201</v>
      </c>
      <c r="N39" s="56">
        <v>7272973.8899999997</v>
      </c>
      <c r="O39" s="56">
        <v>90567996.180000007</v>
      </c>
      <c r="P39" s="56">
        <v>53</v>
      </c>
      <c r="Q39" s="56">
        <v>31</v>
      </c>
      <c r="R39" s="57">
        <v>70.9677419354839</v>
      </c>
      <c r="S39" s="56">
        <v>2401.0809433962299</v>
      </c>
      <c r="T39" s="56">
        <v>3016.9280645161298</v>
      </c>
      <c r="U39" s="58">
        <v>-25.6487446961623</v>
      </c>
    </row>
    <row r="40" spans="1:21" ht="12" thickBot="1">
      <c r="A40" s="74"/>
      <c r="B40" s="71" t="s">
        <v>37</v>
      </c>
      <c r="C40" s="72"/>
      <c r="D40" s="56">
        <v>173340.31</v>
      </c>
      <c r="E40" s="59"/>
      <c r="F40" s="59"/>
      <c r="G40" s="56">
        <v>255478.75</v>
      </c>
      <c r="H40" s="57">
        <v>-32.150791406330299</v>
      </c>
      <c r="I40" s="56">
        <v>-33892.720000000001</v>
      </c>
      <c r="J40" s="57">
        <v>-19.552705311303502</v>
      </c>
      <c r="K40" s="56">
        <v>-38667.06</v>
      </c>
      <c r="L40" s="57">
        <v>-15.1351374625091</v>
      </c>
      <c r="M40" s="57">
        <v>-0.123473054325827</v>
      </c>
      <c r="N40" s="56">
        <v>6914046.3200000003</v>
      </c>
      <c r="O40" s="56">
        <v>67497058.359999999</v>
      </c>
      <c r="P40" s="56">
        <v>88</v>
      </c>
      <c r="Q40" s="56">
        <v>105</v>
      </c>
      <c r="R40" s="57">
        <v>-16.1904761904762</v>
      </c>
      <c r="S40" s="56">
        <v>1969.7762499999999</v>
      </c>
      <c r="T40" s="56">
        <v>1529.73714285714</v>
      </c>
      <c r="U40" s="58">
        <v>22.339547811222602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79125.641300000003</v>
      </c>
      <c r="E42" s="59"/>
      <c r="F42" s="59"/>
      <c r="G42" s="56">
        <v>209747.0079</v>
      </c>
      <c r="H42" s="57">
        <v>-62.275675780927301</v>
      </c>
      <c r="I42" s="56">
        <v>6563.1670999999997</v>
      </c>
      <c r="J42" s="57">
        <v>8.2946147319250905</v>
      </c>
      <c r="K42" s="56">
        <v>14638.834699999999</v>
      </c>
      <c r="L42" s="57">
        <v>6.9792817769201703</v>
      </c>
      <c r="M42" s="57">
        <v>-0.55166054986603497</v>
      </c>
      <c r="N42" s="56">
        <v>1248276.4948</v>
      </c>
      <c r="O42" s="56">
        <v>17535699.133000001</v>
      </c>
      <c r="P42" s="56">
        <v>116</v>
      </c>
      <c r="Q42" s="56">
        <v>96</v>
      </c>
      <c r="R42" s="57">
        <v>20.8333333333333</v>
      </c>
      <c r="S42" s="56">
        <v>682.11759741379296</v>
      </c>
      <c r="T42" s="56">
        <v>537.04593854166706</v>
      </c>
      <c r="U42" s="58">
        <v>21.267837015517099</v>
      </c>
    </row>
    <row r="43" spans="1:21" ht="12" thickBot="1">
      <c r="A43" s="74"/>
      <c r="B43" s="71" t="s">
        <v>33</v>
      </c>
      <c r="C43" s="72"/>
      <c r="D43" s="56">
        <v>361629.1078</v>
      </c>
      <c r="E43" s="56">
        <v>967302.72699999996</v>
      </c>
      <c r="F43" s="57">
        <v>37.385308415449103</v>
      </c>
      <c r="G43" s="56">
        <v>517178.21919999999</v>
      </c>
      <c r="H43" s="57">
        <v>-30.076500831881901</v>
      </c>
      <c r="I43" s="56">
        <v>19129.276000000002</v>
      </c>
      <c r="J43" s="57">
        <v>5.2897500747034698</v>
      </c>
      <c r="K43" s="56">
        <v>-23304.5272</v>
      </c>
      <c r="L43" s="57">
        <v>-4.5060921622045003</v>
      </c>
      <c r="M43" s="57">
        <v>-1.82083948049373</v>
      </c>
      <c r="N43" s="56">
        <v>10722455.107999999</v>
      </c>
      <c r="O43" s="56">
        <v>115319710.9146</v>
      </c>
      <c r="P43" s="56">
        <v>1661</v>
      </c>
      <c r="Q43" s="56">
        <v>1596</v>
      </c>
      <c r="R43" s="57">
        <v>4.07268170426065</v>
      </c>
      <c r="S43" s="56">
        <v>217.71770487658</v>
      </c>
      <c r="T43" s="56">
        <v>214.747743421053</v>
      </c>
      <c r="U43" s="58">
        <v>1.36413410072063</v>
      </c>
    </row>
    <row r="44" spans="1:21" ht="12" thickBot="1">
      <c r="A44" s="74"/>
      <c r="B44" s="71" t="s">
        <v>38</v>
      </c>
      <c r="C44" s="72"/>
      <c r="D44" s="56">
        <v>127910.3</v>
      </c>
      <c r="E44" s="59"/>
      <c r="F44" s="59"/>
      <c r="G44" s="56">
        <v>170941.97</v>
      </c>
      <c r="H44" s="57">
        <v>-25.1732620140039</v>
      </c>
      <c r="I44" s="56">
        <v>-10789.07</v>
      </c>
      <c r="J44" s="57">
        <v>-8.4348719376000201</v>
      </c>
      <c r="K44" s="56">
        <v>-26689.71</v>
      </c>
      <c r="L44" s="57">
        <v>-15.6133160276555</v>
      </c>
      <c r="M44" s="57">
        <v>-0.59575918959029495</v>
      </c>
      <c r="N44" s="56">
        <v>3730968.57</v>
      </c>
      <c r="O44" s="56">
        <v>44933317.090000004</v>
      </c>
      <c r="P44" s="56">
        <v>69</v>
      </c>
      <c r="Q44" s="56">
        <v>80</v>
      </c>
      <c r="R44" s="57">
        <v>-13.75</v>
      </c>
      <c r="S44" s="56">
        <v>1853.7724637681199</v>
      </c>
      <c r="T44" s="56">
        <v>1425.0651250000001</v>
      </c>
      <c r="U44" s="58">
        <v>23.126211395798499</v>
      </c>
    </row>
    <row r="45" spans="1:21" ht="12" thickBot="1">
      <c r="A45" s="74"/>
      <c r="B45" s="71" t="s">
        <v>39</v>
      </c>
      <c r="C45" s="72"/>
      <c r="D45" s="56">
        <v>110052.14</v>
      </c>
      <c r="E45" s="59"/>
      <c r="F45" s="59"/>
      <c r="G45" s="56">
        <v>66810.31</v>
      </c>
      <c r="H45" s="57">
        <v>64.723288965430598</v>
      </c>
      <c r="I45" s="56">
        <v>6167.57</v>
      </c>
      <c r="J45" s="57">
        <v>5.60422541533495</v>
      </c>
      <c r="K45" s="56">
        <v>9090.31</v>
      </c>
      <c r="L45" s="57">
        <v>13.606148512108399</v>
      </c>
      <c r="M45" s="57">
        <v>-0.321522588338572</v>
      </c>
      <c r="N45" s="56">
        <v>2305107.7400000002</v>
      </c>
      <c r="O45" s="56">
        <v>19955296.699999999</v>
      </c>
      <c r="P45" s="56">
        <v>41</v>
      </c>
      <c r="Q45" s="56">
        <v>72</v>
      </c>
      <c r="R45" s="57">
        <v>-43.0555555555556</v>
      </c>
      <c r="S45" s="56">
        <v>2684.1985365853702</v>
      </c>
      <c r="T45" s="56">
        <v>921.855416666667</v>
      </c>
      <c r="U45" s="58">
        <v>65.656213424533703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41600.2549</v>
      </c>
      <c r="E47" s="62"/>
      <c r="F47" s="62"/>
      <c r="G47" s="61">
        <v>50621.538399999998</v>
      </c>
      <c r="H47" s="63">
        <v>-17.821037813422102</v>
      </c>
      <c r="I47" s="61">
        <v>6215.3513000000003</v>
      </c>
      <c r="J47" s="63">
        <v>14.9406567698699</v>
      </c>
      <c r="K47" s="61">
        <v>6441.7538999999997</v>
      </c>
      <c r="L47" s="63">
        <v>12.725322271122399</v>
      </c>
      <c r="M47" s="63">
        <v>-3.5146111371935997E-2</v>
      </c>
      <c r="N47" s="61">
        <v>490313.61099999998</v>
      </c>
      <c r="O47" s="61">
        <v>6290363.1328999996</v>
      </c>
      <c r="P47" s="61">
        <v>18</v>
      </c>
      <c r="Q47" s="61">
        <v>8</v>
      </c>
      <c r="R47" s="63">
        <v>125</v>
      </c>
      <c r="S47" s="61">
        <v>2311.1252722222198</v>
      </c>
      <c r="T47" s="61">
        <v>439.52763750000003</v>
      </c>
      <c r="U47" s="64">
        <v>80.982093753949599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102304</v>
      </c>
      <c r="D2" s="37">
        <v>935687.62644957297</v>
      </c>
      <c r="E2" s="37">
        <v>697111.69092991401</v>
      </c>
      <c r="F2" s="37">
        <v>191988.26030598301</v>
      </c>
      <c r="G2" s="37">
        <v>697111.69092991401</v>
      </c>
      <c r="H2" s="37">
        <v>0.215935520004369</v>
      </c>
    </row>
    <row r="3" spans="1:8">
      <c r="A3" s="37">
        <v>2</v>
      </c>
      <c r="B3" s="37">
        <v>13</v>
      </c>
      <c r="C3" s="37">
        <v>29387</v>
      </c>
      <c r="D3" s="37">
        <v>223309.11628034199</v>
      </c>
      <c r="E3" s="37">
        <v>165799.98175213701</v>
      </c>
      <c r="F3" s="37">
        <v>46703.8721350427</v>
      </c>
      <c r="G3" s="37">
        <v>165799.98175213701</v>
      </c>
      <c r="H3" s="37">
        <v>0.21977894179669</v>
      </c>
    </row>
    <row r="4" spans="1:8">
      <c r="A4" s="37">
        <v>3</v>
      </c>
      <c r="B4" s="37">
        <v>14</v>
      </c>
      <c r="C4" s="37">
        <v>119783</v>
      </c>
      <c r="D4" s="37">
        <v>174693.924506565</v>
      </c>
      <c r="E4" s="37">
        <v>127831.62439592399</v>
      </c>
      <c r="F4" s="37">
        <v>31477.713165630001</v>
      </c>
      <c r="G4" s="37">
        <v>127831.62439592399</v>
      </c>
      <c r="H4" s="37">
        <v>0.1975886263005</v>
      </c>
    </row>
    <row r="5" spans="1:8">
      <c r="A5" s="37">
        <v>4</v>
      </c>
      <c r="B5" s="37">
        <v>15</v>
      </c>
      <c r="C5" s="37">
        <v>3495</v>
      </c>
      <c r="D5" s="37">
        <v>63314.346853664603</v>
      </c>
      <c r="E5" s="37">
        <v>49418.643838885102</v>
      </c>
      <c r="F5" s="37">
        <v>10206.3745222298</v>
      </c>
      <c r="G5" s="37">
        <v>49418.643838885102</v>
      </c>
      <c r="H5" s="37">
        <v>0.17117603990351099</v>
      </c>
    </row>
    <row r="6" spans="1:8">
      <c r="A6" s="37">
        <v>5</v>
      </c>
      <c r="B6" s="37">
        <v>16</v>
      </c>
      <c r="C6" s="37">
        <v>4555</v>
      </c>
      <c r="D6" s="37">
        <v>240543.33461025599</v>
      </c>
      <c r="E6" s="37">
        <v>174847.49243504301</v>
      </c>
      <c r="F6" s="37">
        <v>21770.013115384601</v>
      </c>
      <c r="G6" s="37">
        <v>174847.49243504301</v>
      </c>
      <c r="H6" s="37">
        <v>0.110722659482633</v>
      </c>
    </row>
    <row r="7" spans="1:8">
      <c r="A7" s="37">
        <v>6</v>
      </c>
      <c r="B7" s="37">
        <v>17</v>
      </c>
      <c r="C7" s="37">
        <v>27540</v>
      </c>
      <c r="D7" s="37">
        <v>354364.85352478601</v>
      </c>
      <c r="E7" s="37">
        <v>259640.43109316201</v>
      </c>
      <c r="F7" s="37">
        <v>75813.738670940205</v>
      </c>
      <c r="G7" s="37">
        <v>259640.43109316201</v>
      </c>
      <c r="H7" s="37">
        <v>0.22600326811931901</v>
      </c>
    </row>
    <row r="8" spans="1:8">
      <c r="A8" s="37">
        <v>7</v>
      </c>
      <c r="B8" s="37">
        <v>18</v>
      </c>
      <c r="C8" s="37">
        <v>40062</v>
      </c>
      <c r="D8" s="37">
        <v>100544.45713076901</v>
      </c>
      <c r="E8" s="37">
        <v>81139.940826495702</v>
      </c>
      <c r="F8" s="37">
        <v>19266.541945299101</v>
      </c>
      <c r="G8" s="37">
        <v>81139.940826495702</v>
      </c>
      <c r="H8" s="37">
        <v>0.19188543820510501</v>
      </c>
    </row>
    <row r="9" spans="1:8">
      <c r="A9" s="37">
        <v>8</v>
      </c>
      <c r="B9" s="37">
        <v>19</v>
      </c>
      <c r="C9" s="37">
        <v>26610</v>
      </c>
      <c r="D9" s="37">
        <v>106696.893223932</v>
      </c>
      <c r="E9" s="37">
        <v>98474.854139316201</v>
      </c>
      <c r="F9" s="37">
        <v>2108.8510504273499</v>
      </c>
      <c r="G9" s="37">
        <v>98474.854139316201</v>
      </c>
      <c r="H9" s="37">
        <v>2.0966130114705599E-2</v>
      </c>
    </row>
    <row r="10" spans="1:8">
      <c r="A10" s="37">
        <v>9</v>
      </c>
      <c r="B10" s="37">
        <v>21</v>
      </c>
      <c r="C10" s="37">
        <v>357308</v>
      </c>
      <c r="D10" s="37">
        <v>1324782.61016603</v>
      </c>
      <c r="E10" s="37">
        <v>1379042.9351333301</v>
      </c>
      <c r="F10" s="37">
        <v>-57846.705195726499</v>
      </c>
      <c r="G10" s="37">
        <v>1379042.9351333301</v>
      </c>
      <c r="H10" s="37">
        <v>-4.3783583305000998E-2</v>
      </c>
    </row>
    <row r="11" spans="1:8">
      <c r="A11" s="37">
        <v>10</v>
      </c>
      <c r="B11" s="37">
        <v>22</v>
      </c>
      <c r="C11" s="37">
        <v>94048.922000000006</v>
      </c>
      <c r="D11" s="37">
        <v>1283756.5235333301</v>
      </c>
      <c r="E11" s="37">
        <v>1202958.0170299101</v>
      </c>
      <c r="F11" s="37">
        <v>79985.988298290598</v>
      </c>
      <c r="G11" s="37">
        <v>1202958.0170299101</v>
      </c>
      <c r="H11" s="37">
        <v>6.2345658084920402E-2</v>
      </c>
    </row>
    <row r="12" spans="1:8">
      <c r="A12" s="37">
        <v>11</v>
      </c>
      <c r="B12" s="37">
        <v>23</v>
      </c>
      <c r="C12" s="37">
        <v>199706.16399999999</v>
      </c>
      <c r="D12" s="37">
        <v>1847030.0402905999</v>
      </c>
      <c r="E12" s="37">
        <v>1569122.1062598301</v>
      </c>
      <c r="F12" s="37">
        <v>276199.859244444</v>
      </c>
      <c r="G12" s="37">
        <v>1569122.1062598301</v>
      </c>
      <c r="H12" s="37">
        <v>0.14967570126385299</v>
      </c>
    </row>
    <row r="13" spans="1:8">
      <c r="A13" s="37">
        <v>12</v>
      </c>
      <c r="B13" s="37">
        <v>24</v>
      </c>
      <c r="C13" s="37">
        <v>17490</v>
      </c>
      <c r="D13" s="37">
        <v>652111.81402393198</v>
      </c>
      <c r="E13" s="37">
        <v>626583.59484188003</v>
      </c>
      <c r="F13" s="37">
        <v>21845.279011111099</v>
      </c>
      <c r="G13" s="37">
        <v>626583.59484188003</v>
      </c>
      <c r="H13" s="37">
        <v>3.3689553152230198E-2</v>
      </c>
    </row>
    <row r="14" spans="1:8">
      <c r="A14" s="37">
        <v>13</v>
      </c>
      <c r="B14" s="37">
        <v>25</v>
      </c>
      <c r="C14" s="37">
        <v>90711</v>
      </c>
      <c r="D14" s="37">
        <v>1024386.95248799</v>
      </c>
      <c r="E14" s="37">
        <v>928233.38069999998</v>
      </c>
      <c r="F14" s="37">
        <v>93674.229000000007</v>
      </c>
      <c r="G14" s="37">
        <v>928233.38069999998</v>
      </c>
      <c r="H14" s="37">
        <v>9.1666045062038307E-2</v>
      </c>
    </row>
    <row r="15" spans="1:8">
      <c r="A15" s="37">
        <v>14</v>
      </c>
      <c r="B15" s="37">
        <v>26</v>
      </c>
      <c r="C15" s="37">
        <v>55531</v>
      </c>
      <c r="D15" s="37">
        <v>331544.07226482901</v>
      </c>
      <c r="E15" s="37">
        <v>277548.64928230102</v>
      </c>
      <c r="F15" s="37">
        <v>53602.023327433599</v>
      </c>
      <c r="G15" s="37">
        <v>277548.64928230102</v>
      </c>
      <c r="H15" s="37">
        <v>0.16186596543804799</v>
      </c>
    </row>
    <row r="16" spans="1:8">
      <c r="A16" s="37">
        <v>15</v>
      </c>
      <c r="B16" s="37">
        <v>27</v>
      </c>
      <c r="C16" s="37">
        <v>182384.283</v>
      </c>
      <c r="D16" s="37">
        <v>1334499.9372084299</v>
      </c>
      <c r="E16" s="37">
        <v>1230293.0782393699</v>
      </c>
      <c r="F16" s="37">
        <v>103188.391757802</v>
      </c>
      <c r="G16" s="37">
        <v>1230293.0782393699</v>
      </c>
      <c r="H16" s="37">
        <v>7.73826964074881E-2</v>
      </c>
    </row>
    <row r="17" spans="1:8">
      <c r="A17" s="37">
        <v>16</v>
      </c>
      <c r="B17" s="37">
        <v>29</v>
      </c>
      <c r="C17" s="37">
        <v>224560</v>
      </c>
      <c r="D17" s="37">
        <v>3003185.4532734999</v>
      </c>
      <c r="E17" s="37">
        <v>2590865.1012683799</v>
      </c>
      <c r="F17" s="37">
        <v>405092.82072307699</v>
      </c>
      <c r="G17" s="37">
        <v>2590865.1012683799</v>
      </c>
      <c r="H17" s="37">
        <v>0.13521312090184701</v>
      </c>
    </row>
    <row r="18" spans="1:8">
      <c r="A18" s="37">
        <v>17</v>
      </c>
      <c r="B18" s="37">
        <v>31</v>
      </c>
      <c r="C18" s="37">
        <v>32422.187999999998</v>
      </c>
      <c r="D18" s="37">
        <v>312169.84541524103</v>
      </c>
      <c r="E18" s="37">
        <v>268487.04488862201</v>
      </c>
      <c r="F18" s="37">
        <v>43529.431082756899</v>
      </c>
      <c r="G18" s="37">
        <v>268487.04488862201</v>
      </c>
      <c r="H18" s="37">
        <v>0.139510040126054</v>
      </c>
    </row>
    <row r="19" spans="1:8">
      <c r="A19" s="37">
        <v>18</v>
      </c>
      <c r="B19" s="37">
        <v>32</v>
      </c>
      <c r="C19" s="37">
        <v>25354.046999999999</v>
      </c>
      <c r="D19" s="37">
        <v>396861.88826117502</v>
      </c>
      <c r="E19" s="37">
        <v>382083.32151635899</v>
      </c>
      <c r="F19" s="37">
        <v>14582.2796672352</v>
      </c>
      <c r="G19" s="37">
        <v>382083.32151635899</v>
      </c>
      <c r="H19" s="37">
        <v>3.67621483277695E-2</v>
      </c>
    </row>
    <row r="20" spans="1:8">
      <c r="A20" s="37">
        <v>19</v>
      </c>
      <c r="B20" s="37">
        <v>33</v>
      </c>
      <c r="C20" s="37">
        <v>39111.266000000003</v>
      </c>
      <c r="D20" s="37">
        <v>547126.44502542901</v>
      </c>
      <c r="E20" s="37">
        <v>430597.34575032</v>
      </c>
      <c r="F20" s="37">
        <v>115738.391796946</v>
      </c>
      <c r="G20" s="37">
        <v>430597.34575032</v>
      </c>
      <c r="H20" s="37">
        <v>0.211844812342946</v>
      </c>
    </row>
    <row r="21" spans="1:8">
      <c r="A21" s="37">
        <v>20</v>
      </c>
      <c r="B21" s="37">
        <v>34</v>
      </c>
      <c r="C21" s="37">
        <v>55241.938999999998</v>
      </c>
      <c r="D21" s="37">
        <v>313170.37390681502</v>
      </c>
      <c r="E21" s="37">
        <v>235701.81121524001</v>
      </c>
      <c r="F21" s="37">
        <v>77249.644059095895</v>
      </c>
      <c r="G21" s="37">
        <v>235701.81121524001</v>
      </c>
      <c r="H21" s="37">
        <v>0.246842258622437</v>
      </c>
    </row>
    <row r="22" spans="1:8">
      <c r="A22" s="37">
        <v>21</v>
      </c>
      <c r="B22" s="37">
        <v>35</v>
      </c>
      <c r="C22" s="37">
        <v>34134.864000000001</v>
      </c>
      <c r="D22" s="37">
        <v>1075381.1014743401</v>
      </c>
      <c r="E22" s="37">
        <v>1018423.34971062</v>
      </c>
      <c r="F22" s="37">
        <v>54428.697663716797</v>
      </c>
      <c r="G22" s="37">
        <v>1018423.34971062</v>
      </c>
      <c r="H22" s="37">
        <v>5.0732715472672898E-2</v>
      </c>
    </row>
    <row r="23" spans="1:8">
      <c r="A23" s="37">
        <v>22</v>
      </c>
      <c r="B23" s="37">
        <v>36</v>
      </c>
      <c r="C23" s="37">
        <v>167692.58199999999</v>
      </c>
      <c r="D23" s="37">
        <v>822480.49971946899</v>
      </c>
      <c r="E23" s="37">
        <v>692800.67617532494</v>
      </c>
      <c r="F23" s="37">
        <v>129249.51204414399</v>
      </c>
      <c r="G23" s="37">
        <v>692800.67617532494</v>
      </c>
      <c r="H23" s="37">
        <v>0.15722824943826499</v>
      </c>
    </row>
    <row r="24" spans="1:8">
      <c r="A24" s="37">
        <v>23</v>
      </c>
      <c r="B24" s="37">
        <v>37</v>
      </c>
      <c r="C24" s="37">
        <v>145135.52900000001</v>
      </c>
      <c r="D24" s="37">
        <v>1210964.6776300899</v>
      </c>
      <c r="E24" s="37">
        <v>1042061.76844592</v>
      </c>
      <c r="F24" s="37">
        <v>168135.748564699</v>
      </c>
      <c r="G24" s="37">
        <v>1042061.76844592</v>
      </c>
      <c r="H24" s="37">
        <v>0.13893248515334999</v>
      </c>
    </row>
    <row r="25" spans="1:8">
      <c r="A25" s="37">
        <v>24</v>
      </c>
      <c r="B25" s="37">
        <v>38</v>
      </c>
      <c r="C25" s="37">
        <v>167606.70600000001</v>
      </c>
      <c r="D25" s="37">
        <v>843807.22572743404</v>
      </c>
      <c r="E25" s="37">
        <v>810412.27743451297</v>
      </c>
      <c r="F25" s="37">
        <v>31952.689930088502</v>
      </c>
      <c r="G25" s="37">
        <v>810412.27743451297</v>
      </c>
      <c r="H25" s="37">
        <v>3.79321210734282E-2</v>
      </c>
    </row>
    <row r="26" spans="1:8">
      <c r="A26" s="37">
        <v>25</v>
      </c>
      <c r="B26" s="37">
        <v>39</v>
      </c>
      <c r="C26" s="37">
        <v>62147.368999999999</v>
      </c>
      <c r="D26" s="37">
        <v>119831.00883977</v>
      </c>
      <c r="E26" s="37">
        <v>92108.289900186399</v>
      </c>
      <c r="F26" s="37">
        <v>27706.269366934099</v>
      </c>
      <c r="G26" s="37">
        <v>92108.289900186399</v>
      </c>
      <c r="H26" s="37">
        <v>0.231242926873055</v>
      </c>
    </row>
    <row r="27" spans="1:8">
      <c r="A27" s="37">
        <v>26</v>
      </c>
      <c r="B27" s="37">
        <v>42</v>
      </c>
      <c r="C27" s="37">
        <v>10709.28</v>
      </c>
      <c r="D27" s="37">
        <v>211443.20699999999</v>
      </c>
      <c r="E27" s="37">
        <v>179824.99789999999</v>
      </c>
      <c r="F27" s="37">
        <v>31185.293900000001</v>
      </c>
      <c r="G27" s="37">
        <v>179824.99789999999</v>
      </c>
      <c r="H27" s="37">
        <v>0.147790392752777</v>
      </c>
    </row>
    <row r="28" spans="1:8">
      <c r="A28" s="37">
        <v>27</v>
      </c>
      <c r="B28" s="37">
        <v>75</v>
      </c>
      <c r="C28" s="37">
        <v>114</v>
      </c>
      <c r="D28" s="37">
        <v>79125.641025641002</v>
      </c>
      <c r="E28" s="37">
        <v>72562.474358974403</v>
      </c>
      <c r="F28" s="37">
        <v>6563.1666666666697</v>
      </c>
      <c r="G28" s="37">
        <v>72562.474358974403</v>
      </c>
      <c r="H28" s="37">
        <v>8.2946142130334702E-2</v>
      </c>
    </row>
    <row r="29" spans="1:8">
      <c r="A29" s="37">
        <v>28</v>
      </c>
      <c r="B29" s="37">
        <v>76</v>
      </c>
      <c r="C29" s="37">
        <v>1838</v>
      </c>
      <c r="D29" s="37">
        <v>361629.10021453002</v>
      </c>
      <c r="E29" s="37">
        <v>342499.83214615402</v>
      </c>
      <c r="F29" s="37">
        <v>19129.268068376099</v>
      </c>
      <c r="G29" s="37">
        <v>342499.83214615402</v>
      </c>
      <c r="H29" s="37">
        <v>5.2897479923567997E-2</v>
      </c>
    </row>
    <row r="30" spans="1:8">
      <c r="A30" s="37">
        <v>29</v>
      </c>
      <c r="B30" s="37">
        <v>99</v>
      </c>
      <c r="C30" s="37">
        <v>16</v>
      </c>
      <c r="D30" s="37">
        <v>41600.2545949626</v>
      </c>
      <c r="E30" s="37">
        <v>35384.903810604301</v>
      </c>
      <c r="F30" s="37">
        <v>6215.3507843582202</v>
      </c>
      <c r="G30" s="37">
        <v>35384.903810604301</v>
      </c>
      <c r="H30" s="37">
        <v>0.14940655639907599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165</v>
      </c>
      <c r="D34" s="34">
        <v>298115.33</v>
      </c>
      <c r="E34" s="34">
        <v>286628.63</v>
      </c>
      <c r="F34" s="30"/>
      <c r="G34" s="30"/>
      <c r="H34" s="30"/>
    </row>
    <row r="35" spans="1:8">
      <c r="A35" s="30"/>
      <c r="B35" s="33">
        <v>71</v>
      </c>
      <c r="C35" s="34">
        <v>77</v>
      </c>
      <c r="D35" s="34">
        <v>224906.91</v>
      </c>
      <c r="E35" s="34">
        <v>246074.21</v>
      </c>
      <c r="F35" s="30"/>
      <c r="G35" s="30"/>
      <c r="H35" s="30"/>
    </row>
    <row r="36" spans="1:8">
      <c r="A36" s="30"/>
      <c r="B36" s="33">
        <v>72</v>
      </c>
      <c r="C36" s="34">
        <v>54</v>
      </c>
      <c r="D36" s="34">
        <v>127257.29</v>
      </c>
      <c r="E36" s="34">
        <v>126205.93</v>
      </c>
      <c r="F36" s="30"/>
      <c r="G36" s="30"/>
      <c r="H36" s="30"/>
    </row>
    <row r="37" spans="1:8">
      <c r="A37" s="30"/>
      <c r="B37" s="33">
        <v>73</v>
      </c>
      <c r="C37" s="34">
        <v>83</v>
      </c>
      <c r="D37" s="34">
        <v>173340.31</v>
      </c>
      <c r="E37" s="34">
        <v>207233.03</v>
      </c>
      <c r="F37" s="30"/>
      <c r="G37" s="30"/>
      <c r="H37" s="30"/>
    </row>
    <row r="38" spans="1:8">
      <c r="A38" s="30"/>
      <c r="B38" s="33">
        <v>77</v>
      </c>
      <c r="C38" s="34">
        <v>72</v>
      </c>
      <c r="D38" s="34">
        <v>127910.3</v>
      </c>
      <c r="E38" s="34">
        <v>138699.37</v>
      </c>
      <c r="F38" s="30"/>
      <c r="G38" s="30"/>
      <c r="H38" s="30"/>
    </row>
    <row r="39" spans="1:8">
      <c r="A39" s="30"/>
      <c r="B39" s="33">
        <v>78</v>
      </c>
      <c r="C39" s="34">
        <v>61</v>
      </c>
      <c r="D39" s="34">
        <v>110052.14</v>
      </c>
      <c r="E39" s="34">
        <v>103884.57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2016-09-02T01:10:23Z</dcterms:modified>
</cp:coreProperties>
</file>