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<sst xmlns="http://schemas.openxmlformats.org/spreadsheetml/2006/main" count="121" uniqueCount="80">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</sst>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20" sqref="R2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19822574.363899995</v>
      </c>
      <c r="F3" s="25">
        <f>RA!I7</f>
        <v>1851660.6440999999</v>
      </c>
      <c r="G3" s="16">
        <f>SUM(G4:G42)</f>
        <v>17970913.719799995</v>
      </c>
      <c r="H3" s="27">
        <f>RA!J7</f>
        <v>9.3411713842383808</v>
      </c>
      <c r="I3" s="20">
        <f>SUM(I4:I42)</f>
        <v>19822581.997178145</v>
      </c>
      <c r="J3" s="21">
        <f>SUM(J4:J42)</f>
        <v>17970913.701543313</v>
      </c>
      <c r="K3" s="22">
        <f>E3-I3</f>
        <v>-7.6332781501114368</v>
      </c>
      <c r="L3" s="22">
        <f>G3-J3</f>
        <v>1.8256682902574539E-2</v>
      </c>
    </row>
    <row r="4" spans="1:13">
      <c r="A4" s="68">
        <f>RA!A8</f>
        <v>42615</v>
      </c>
      <c r="B4" s="12">
        <v>12</v>
      </c>
      <c r="C4" s="66" t="s">
        <v>6</v>
      </c>
      <c r="D4" s="66"/>
      <c r="E4" s="15">
        <f>VLOOKUP(C4,RA!B8:D35,3,0)</f>
        <v>868624.75950000004</v>
      </c>
      <c r="F4" s="25">
        <f>VLOOKUP(C4,RA!B8:I38,8,0)</f>
        <v>206725.07130000001</v>
      </c>
      <c r="G4" s="16">
        <f t="shared" ref="G4:G42" si="0">E4-F4</f>
        <v>661899.68819999998</v>
      </c>
      <c r="H4" s="27">
        <f>RA!J8</f>
        <v>23.799122583035199</v>
      </c>
      <c r="I4" s="20">
        <f>VLOOKUP(B4,RMS!B:D,3,FALSE)</f>
        <v>868625.72866923094</v>
      </c>
      <c r="J4" s="21">
        <f>VLOOKUP(B4,RMS!B:E,4,FALSE)</f>
        <v>661899.70697948697</v>
      </c>
      <c r="K4" s="22">
        <f t="shared" ref="K4:K42" si="1">E4-I4</f>
        <v>-0.96916923089884222</v>
      </c>
      <c r="L4" s="22">
        <f t="shared" ref="L4:L42" si="2">G4-J4</f>
        <v>-1.8779486999846995E-2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122713.6685</v>
      </c>
      <c r="F5" s="25">
        <f>VLOOKUP(C5,RA!B9:I39,8,0)</f>
        <v>29982.668799999999</v>
      </c>
      <c r="G5" s="16">
        <f t="shared" si="0"/>
        <v>92730.9997</v>
      </c>
      <c r="H5" s="27">
        <f>RA!J9</f>
        <v>24.433031109325899</v>
      </c>
      <c r="I5" s="20">
        <f>VLOOKUP(B5,RMS!B:D,3,FALSE)</f>
        <v>122713.808717949</v>
      </c>
      <c r="J5" s="21">
        <f>VLOOKUP(B5,RMS!B:E,4,FALSE)</f>
        <v>92731.024494871803</v>
      </c>
      <c r="K5" s="22">
        <f t="shared" si="1"/>
        <v>-0.14021794899599627</v>
      </c>
      <c r="L5" s="22">
        <f t="shared" si="2"/>
        <v>-2.4794871802441776E-2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154426.7942</v>
      </c>
      <c r="F6" s="25">
        <f>VLOOKUP(C6,RA!B10:I40,8,0)</f>
        <v>39973.057399999998</v>
      </c>
      <c r="G6" s="16">
        <f t="shared" si="0"/>
        <v>114453.73680000001</v>
      </c>
      <c r="H6" s="27">
        <f>RA!J10</f>
        <v>25.884793896731701</v>
      </c>
      <c r="I6" s="20">
        <f>VLOOKUP(B6,RMS!B:D,3,FALSE)</f>
        <v>154429.11750091499</v>
      </c>
      <c r="J6" s="21">
        <f>VLOOKUP(B6,RMS!B:E,4,FALSE)</f>
        <v>114453.738990595</v>
      </c>
      <c r="K6" s="22">
        <f>E6-I6</f>
        <v>-2.3233009149844293</v>
      </c>
      <c r="L6" s="22">
        <f t="shared" si="2"/>
        <v>-2.190594983403571E-3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66026.535999999993</v>
      </c>
      <c r="F7" s="25">
        <f>VLOOKUP(C7,RA!B11:I41,8,0)</f>
        <v>15284.139499999999</v>
      </c>
      <c r="G7" s="16">
        <f t="shared" si="0"/>
        <v>50742.396499999995</v>
      </c>
      <c r="H7" s="27">
        <f>RA!J11</f>
        <v>23.148480029302199</v>
      </c>
      <c r="I7" s="20">
        <f>VLOOKUP(B7,RMS!B:D,3,FALSE)</f>
        <v>66026.570066560802</v>
      </c>
      <c r="J7" s="21">
        <f>VLOOKUP(B7,RMS!B:E,4,FALSE)</f>
        <v>50742.396561031703</v>
      </c>
      <c r="K7" s="22">
        <f t="shared" si="1"/>
        <v>-3.4066560809151269E-2</v>
      </c>
      <c r="L7" s="22">
        <f t="shared" si="2"/>
        <v>-6.1031707446090877E-5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258748.19820000001</v>
      </c>
      <c r="F8" s="25">
        <f>VLOOKUP(C8,RA!B12:I42,8,0)</f>
        <v>64844.241600000001</v>
      </c>
      <c r="G8" s="16">
        <f t="shared" si="0"/>
        <v>193903.9566</v>
      </c>
      <c r="H8" s="27">
        <f>RA!J12</f>
        <v>25.060750973762701</v>
      </c>
      <c r="I8" s="20">
        <f>VLOOKUP(B8,RMS!B:D,3,FALSE)</f>
        <v>258748.17576837601</v>
      </c>
      <c r="J8" s="21">
        <f>VLOOKUP(B8,RMS!B:E,4,FALSE)</f>
        <v>193903.95908119701</v>
      </c>
      <c r="K8" s="22">
        <f t="shared" si="1"/>
        <v>2.2431624005548656E-2</v>
      </c>
      <c r="L8" s="22">
        <f t="shared" si="2"/>
        <v>-2.4811970070004463E-3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311754.99949999998</v>
      </c>
      <c r="F9" s="25">
        <f>VLOOKUP(C9,RA!B13:I43,8,0)</f>
        <v>84714.549199999994</v>
      </c>
      <c r="G9" s="16">
        <f t="shared" si="0"/>
        <v>227040.45029999997</v>
      </c>
      <c r="H9" s="27">
        <f>RA!J13</f>
        <v>27.1734372619099</v>
      </c>
      <c r="I9" s="20">
        <f>VLOOKUP(B9,RMS!B:D,3,FALSE)</f>
        <v>311755.45211794903</v>
      </c>
      <c r="J9" s="21">
        <f>VLOOKUP(B9,RMS!B:E,4,FALSE)</f>
        <v>227040.45120170899</v>
      </c>
      <c r="K9" s="22">
        <f t="shared" si="1"/>
        <v>-0.45261794904945418</v>
      </c>
      <c r="L9" s="22">
        <f t="shared" si="2"/>
        <v>-9.0170901967212558E-4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74352.983200000002</v>
      </c>
      <c r="F10" s="25">
        <f>VLOOKUP(C10,RA!B14:I43,8,0)</f>
        <v>12697.5664</v>
      </c>
      <c r="G10" s="16">
        <f t="shared" si="0"/>
        <v>61655.416800000006</v>
      </c>
      <c r="H10" s="27">
        <f>RA!J14</f>
        <v>17.077413512575799</v>
      </c>
      <c r="I10" s="20">
        <f>VLOOKUP(B10,RMS!B:D,3,FALSE)</f>
        <v>74352.985449572603</v>
      </c>
      <c r="J10" s="21">
        <f>VLOOKUP(B10,RMS!B:E,4,FALSE)</f>
        <v>61655.417164957304</v>
      </c>
      <c r="K10" s="22">
        <f t="shared" si="1"/>
        <v>-2.2495726007036865E-3</v>
      </c>
      <c r="L10" s="22">
        <f t="shared" si="2"/>
        <v>-3.6495729727903381E-4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109387.70480000001</v>
      </c>
      <c r="F11" s="25">
        <f>VLOOKUP(C11,RA!B15:I44,8,0)</f>
        <v>-1892.4404</v>
      </c>
      <c r="G11" s="16">
        <f t="shared" si="0"/>
        <v>111280.14520000001</v>
      </c>
      <c r="H11" s="27">
        <f>RA!J15</f>
        <v>-1.73003026570496</v>
      </c>
      <c r="I11" s="20">
        <f>VLOOKUP(B11,RMS!B:D,3,FALSE)</f>
        <v>109387.749706838</v>
      </c>
      <c r="J11" s="21">
        <f>VLOOKUP(B11,RMS!B:E,4,FALSE)</f>
        <v>111280.14542222201</v>
      </c>
      <c r="K11" s="22">
        <f t="shared" si="1"/>
        <v>-4.4906837996677496E-2</v>
      </c>
      <c r="L11" s="22">
        <f t="shared" si="2"/>
        <v>-2.222219918621704E-4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1247385.1629000001</v>
      </c>
      <c r="F12" s="25">
        <f>VLOOKUP(C12,RA!B16:I45,8,0)</f>
        <v>-61002.650099999999</v>
      </c>
      <c r="G12" s="16">
        <f t="shared" si="0"/>
        <v>1308387.8130000001</v>
      </c>
      <c r="H12" s="27">
        <f>RA!J16</f>
        <v>-4.8904421757091603</v>
      </c>
      <c r="I12" s="20">
        <f>VLOOKUP(B12,RMS!B:D,3,FALSE)</f>
        <v>1247384.5533473699</v>
      </c>
      <c r="J12" s="21">
        <f>VLOOKUP(B12,RMS!B:E,4,FALSE)</f>
        <v>1308387.8126999999</v>
      </c>
      <c r="K12" s="22">
        <f t="shared" si="1"/>
        <v>0.60955263022333384</v>
      </c>
      <c r="L12" s="22">
        <f t="shared" si="2"/>
        <v>3.0000018887221813E-4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977837.11450000003</v>
      </c>
      <c r="F13" s="25">
        <f>VLOOKUP(C13,RA!B17:I46,8,0)</f>
        <v>115083.0929</v>
      </c>
      <c r="G13" s="16">
        <f t="shared" si="0"/>
        <v>862754.02159999998</v>
      </c>
      <c r="H13" s="27">
        <f>RA!J17</f>
        <v>11.7691475598005</v>
      </c>
      <c r="I13" s="20">
        <f>VLOOKUP(B13,RMS!B:D,3,FALSE)</f>
        <v>977837.00316324795</v>
      </c>
      <c r="J13" s="21">
        <f>VLOOKUP(B13,RMS!B:E,4,FALSE)</f>
        <v>862754.02847264998</v>
      </c>
      <c r="K13" s="22">
        <f t="shared" si="1"/>
        <v>0.11133675207383931</v>
      </c>
      <c r="L13" s="22">
        <f t="shared" si="2"/>
        <v>-6.8726500030606985E-3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1583344.5227000001</v>
      </c>
      <c r="F14" s="25">
        <f>VLOOKUP(C14,RA!B18:I47,8,0)</f>
        <v>215198.01149999999</v>
      </c>
      <c r="G14" s="16">
        <f t="shared" si="0"/>
        <v>1368146.5112000001</v>
      </c>
      <c r="H14" s="27">
        <f>RA!J18</f>
        <v>13.5913573082018</v>
      </c>
      <c r="I14" s="20">
        <f>VLOOKUP(B14,RMS!B:D,3,FALSE)</f>
        <v>1583344.6777094</v>
      </c>
      <c r="J14" s="21">
        <f>VLOOKUP(B14,RMS!B:E,4,FALSE)</f>
        <v>1368146.4999273501</v>
      </c>
      <c r="K14" s="22">
        <f t="shared" si="1"/>
        <v>-0.15500939986668527</v>
      </c>
      <c r="L14" s="22">
        <f t="shared" si="2"/>
        <v>1.1272649979218841E-2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527951.48199999996</v>
      </c>
      <c r="F15" s="25">
        <f>VLOOKUP(C15,RA!B19:I48,8,0)</f>
        <v>29680.025600000001</v>
      </c>
      <c r="G15" s="16">
        <f t="shared" si="0"/>
        <v>498271.45639999997</v>
      </c>
      <c r="H15" s="27">
        <f>RA!J19</f>
        <v>5.6217335516448097</v>
      </c>
      <c r="I15" s="20">
        <f>VLOOKUP(B15,RMS!B:D,3,FALSE)</f>
        <v>527951.50794615399</v>
      </c>
      <c r="J15" s="21">
        <f>VLOOKUP(B15,RMS!B:E,4,FALSE)</f>
        <v>498271.45489487197</v>
      </c>
      <c r="K15" s="22">
        <f t="shared" si="1"/>
        <v>-2.5946154026314616E-2</v>
      </c>
      <c r="L15" s="22">
        <f t="shared" si="2"/>
        <v>1.5051279915496707E-3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1277505.9182</v>
      </c>
      <c r="F16" s="25">
        <f>VLOOKUP(C16,RA!B20:I49,8,0)</f>
        <v>106510.61930000001</v>
      </c>
      <c r="G16" s="16">
        <f t="shared" si="0"/>
        <v>1170995.2989000001</v>
      </c>
      <c r="H16" s="27">
        <f>RA!J20</f>
        <v>8.3373875441667593</v>
      </c>
      <c r="I16" s="20">
        <f>VLOOKUP(B16,RMS!B:D,3,FALSE)</f>
        <v>1277506.0976612</v>
      </c>
      <c r="J16" s="21">
        <f>VLOOKUP(B16,RMS!B:E,4,FALSE)</f>
        <v>1170995.2989000001</v>
      </c>
      <c r="K16" s="22">
        <f t="shared" si="1"/>
        <v>-0.17946120002306998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383660.42219999997</v>
      </c>
      <c r="F17" s="25">
        <f>VLOOKUP(C17,RA!B21:I50,8,0)</f>
        <v>44359.020900000003</v>
      </c>
      <c r="G17" s="16">
        <f t="shared" si="0"/>
        <v>339301.40129999997</v>
      </c>
      <c r="H17" s="27">
        <f>RA!J21</f>
        <v>11.5620528814609</v>
      </c>
      <c r="I17" s="20">
        <f>VLOOKUP(B17,RMS!B:D,3,FALSE)</f>
        <v>383660.02670115</v>
      </c>
      <c r="J17" s="21">
        <f>VLOOKUP(B17,RMS!B:E,4,FALSE)</f>
        <v>339301.40126192401</v>
      </c>
      <c r="K17" s="22">
        <f t="shared" si="1"/>
        <v>0.39549884997541085</v>
      </c>
      <c r="L17" s="22">
        <f t="shared" si="2"/>
        <v>3.807595930993557E-5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1381327.4568</v>
      </c>
      <c r="F18" s="25">
        <f>VLOOKUP(C18,RA!B22:I51,8,0)</f>
        <v>75726.224300000002</v>
      </c>
      <c r="G18" s="16">
        <f t="shared" si="0"/>
        <v>1305601.2324999999</v>
      </c>
      <c r="H18" s="27">
        <f>RA!J22</f>
        <v>5.4821341548823099</v>
      </c>
      <c r="I18" s="20">
        <f>VLOOKUP(B18,RMS!B:D,3,FALSE)</f>
        <v>1381329.3231142301</v>
      </c>
      <c r="J18" s="21">
        <f>VLOOKUP(B18,RMS!B:E,4,FALSE)</f>
        <v>1305601.2312978699</v>
      </c>
      <c r="K18" s="22">
        <f t="shared" si="1"/>
        <v>-1.8663142300210893</v>
      </c>
      <c r="L18" s="22">
        <f t="shared" si="2"/>
        <v>1.2021299917250872E-3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3057474.1398</v>
      </c>
      <c r="F19" s="25">
        <f>VLOOKUP(C19,RA!B23:I52,8,0)</f>
        <v>210276.7432</v>
      </c>
      <c r="G19" s="16">
        <f t="shared" si="0"/>
        <v>2847197.3966000001</v>
      </c>
      <c r="H19" s="27">
        <f>RA!J23</f>
        <v>6.8774659599820804</v>
      </c>
      <c r="I19" s="20">
        <f>VLOOKUP(B19,RMS!B:D,3,FALSE)</f>
        <v>3057476.4145999998</v>
      </c>
      <c r="J19" s="21">
        <f>VLOOKUP(B19,RMS!B:E,4,FALSE)</f>
        <v>2847197.4372632499</v>
      </c>
      <c r="K19" s="22">
        <f t="shared" si="1"/>
        <v>-2.2747999997809529</v>
      </c>
      <c r="L19" s="22">
        <f t="shared" si="2"/>
        <v>-4.0663249790668488E-2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331751.2855</v>
      </c>
      <c r="F20" s="25">
        <f>VLOOKUP(C20,RA!B24:I53,8,0)</f>
        <v>40072.073299999996</v>
      </c>
      <c r="G20" s="16">
        <f t="shared" si="0"/>
        <v>291679.21220000001</v>
      </c>
      <c r="H20" s="27">
        <f>RA!J24</f>
        <v>12.078950422032401</v>
      </c>
      <c r="I20" s="20">
        <f>VLOOKUP(B20,RMS!B:D,3,FALSE)</f>
        <v>331751.43438612099</v>
      </c>
      <c r="J20" s="21">
        <f>VLOOKUP(B20,RMS!B:E,4,FALSE)</f>
        <v>291679.22456630802</v>
      </c>
      <c r="K20" s="22">
        <f t="shared" si="1"/>
        <v>-0.14888612099457532</v>
      </c>
      <c r="L20" s="22">
        <f t="shared" si="2"/>
        <v>-1.236630801577121E-2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360840.0968</v>
      </c>
      <c r="F21" s="25">
        <f>VLOOKUP(C21,RA!B25:I54,8,0)</f>
        <v>8529.6659</v>
      </c>
      <c r="G21" s="16">
        <f t="shared" si="0"/>
        <v>352310.43089999998</v>
      </c>
      <c r="H21" s="27">
        <f>RA!J25</f>
        <v>2.3638353873759401</v>
      </c>
      <c r="I21" s="20">
        <f>VLOOKUP(B21,RMS!B:D,3,FALSE)</f>
        <v>360840.07677351899</v>
      </c>
      <c r="J21" s="21">
        <f>VLOOKUP(B21,RMS!B:E,4,FALSE)</f>
        <v>352310.43036919099</v>
      </c>
      <c r="K21" s="22">
        <f t="shared" si="1"/>
        <v>2.0026481011882424E-2</v>
      </c>
      <c r="L21" s="22">
        <f t="shared" si="2"/>
        <v>5.3080898942425847E-4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646856.2034</v>
      </c>
      <c r="F22" s="25">
        <f>VLOOKUP(C22,RA!B26:I55,8,0)</f>
        <v>113420.03780000001</v>
      </c>
      <c r="G22" s="16">
        <f t="shared" si="0"/>
        <v>533436.16559999995</v>
      </c>
      <c r="H22" s="27">
        <f>RA!J26</f>
        <v>17.534041909754102</v>
      </c>
      <c r="I22" s="20">
        <f>VLOOKUP(B22,RMS!B:D,3,FALSE)</f>
        <v>646856.16528565902</v>
      </c>
      <c r="J22" s="21">
        <f>VLOOKUP(B22,RMS!B:E,4,FALSE)</f>
        <v>533436.15516054805</v>
      </c>
      <c r="K22" s="22">
        <f t="shared" si="1"/>
        <v>3.8114340975880623E-2</v>
      </c>
      <c r="L22" s="22">
        <f t="shared" si="2"/>
        <v>1.0439451900310814E-2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284917.3677</v>
      </c>
      <c r="F23" s="25">
        <f>VLOOKUP(C23,RA!B27:I56,8,0)</f>
        <v>74268.238100000002</v>
      </c>
      <c r="G23" s="16">
        <f t="shared" si="0"/>
        <v>210649.12959999999</v>
      </c>
      <c r="H23" s="27">
        <f>RA!J27</f>
        <v>26.0665886041036</v>
      </c>
      <c r="I23" s="20">
        <f>VLOOKUP(B23,RMS!B:D,3,FALSE)</f>
        <v>284917.14034466399</v>
      </c>
      <c r="J23" s="21">
        <f>VLOOKUP(B23,RMS!B:E,4,FALSE)</f>
        <v>210649.128472796</v>
      </c>
      <c r="K23" s="22">
        <f t="shared" si="1"/>
        <v>0.22735533601371571</v>
      </c>
      <c r="L23" s="22">
        <f t="shared" si="2"/>
        <v>1.1272039846517146E-3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1145848.9423</v>
      </c>
      <c r="F24" s="25">
        <f>VLOOKUP(C24,RA!B28:I57,8,0)</f>
        <v>71458.655400000003</v>
      </c>
      <c r="G24" s="16">
        <f t="shared" si="0"/>
        <v>1074390.2868999999</v>
      </c>
      <c r="H24" s="27">
        <f>RA!J28</f>
        <v>6.2363067907157896</v>
      </c>
      <c r="I24" s="20">
        <f>VLOOKUP(B24,RMS!B:D,3,FALSE)</f>
        <v>1145849.5087256599</v>
      </c>
      <c r="J24" s="21">
        <f>VLOOKUP(B24,RMS!B:E,4,FALSE)</f>
        <v>1074390.2921893799</v>
      </c>
      <c r="K24" s="22">
        <f t="shared" si="1"/>
        <v>-0.5664256599266082</v>
      </c>
      <c r="L24" s="22">
        <f t="shared" si="2"/>
        <v>-5.2893799729645252E-3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838370.07149999996</v>
      </c>
      <c r="F25" s="25">
        <f>VLOOKUP(C25,RA!B29:I58,8,0)</f>
        <v>120734.68889999999</v>
      </c>
      <c r="G25" s="16">
        <f t="shared" si="0"/>
        <v>717635.38260000001</v>
      </c>
      <c r="H25" s="27">
        <f>RA!J29</f>
        <v>14.401121056717001</v>
      </c>
      <c r="I25" s="20">
        <f>VLOOKUP(B25,RMS!B:D,3,FALSE)</f>
        <v>838370.07296194695</v>
      </c>
      <c r="J25" s="21">
        <f>VLOOKUP(B25,RMS!B:E,4,FALSE)</f>
        <v>717635.36422856699</v>
      </c>
      <c r="K25" s="22">
        <f t="shared" si="1"/>
        <v>-1.4619469875469804E-3</v>
      </c>
      <c r="L25" s="22">
        <f t="shared" si="2"/>
        <v>1.8371433019638062E-2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1339613.855</v>
      </c>
      <c r="F26" s="25">
        <f>VLOOKUP(C26,RA!B30:I59,8,0)</f>
        <v>154877.68669999999</v>
      </c>
      <c r="G26" s="16">
        <f t="shared" si="0"/>
        <v>1184736.1683</v>
      </c>
      <c r="H26" s="27">
        <f>RA!J30</f>
        <v>11.5613679361356</v>
      </c>
      <c r="I26" s="20">
        <f>VLOOKUP(B26,RMS!B:D,3,FALSE)</f>
        <v>1339613.9068805301</v>
      </c>
      <c r="J26" s="21">
        <f>VLOOKUP(B26,RMS!B:E,4,FALSE)</f>
        <v>1184736.17090273</v>
      </c>
      <c r="K26" s="22">
        <f t="shared" si="1"/>
        <v>-5.1880530081689358E-2</v>
      </c>
      <c r="L26" s="22">
        <f t="shared" si="2"/>
        <v>-2.6027299463748932E-3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825285.08929999999</v>
      </c>
      <c r="F27" s="25">
        <f>VLOOKUP(C27,RA!B31:I60,8,0)</f>
        <v>49739.525800000003</v>
      </c>
      <c r="G27" s="16">
        <f t="shared" si="0"/>
        <v>775545.56349999993</v>
      </c>
      <c r="H27" s="27">
        <f>RA!J31</f>
        <v>6.0269507404027696</v>
      </c>
      <c r="I27" s="20">
        <f>VLOOKUP(B27,RMS!B:D,3,FALSE)</f>
        <v>825284.969179646</v>
      </c>
      <c r="J27" s="21">
        <f>VLOOKUP(B27,RMS!B:E,4,FALSE)</f>
        <v>775545.47408495599</v>
      </c>
      <c r="K27" s="22">
        <f t="shared" si="1"/>
        <v>0.12012035399675369</v>
      </c>
      <c r="L27" s="22">
        <f t="shared" si="2"/>
        <v>8.9415043941698968E-2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119774.26669999999</v>
      </c>
      <c r="F28" s="25">
        <f>VLOOKUP(C28,RA!B32:I61,8,0)</f>
        <v>27477.143800000002</v>
      </c>
      <c r="G28" s="16">
        <f t="shared" si="0"/>
        <v>92297.122899999988</v>
      </c>
      <c r="H28" s="27">
        <f>RA!J32</f>
        <v>22.9407739717767</v>
      </c>
      <c r="I28" s="20">
        <f>VLOOKUP(B28,RMS!B:D,3,FALSE)</f>
        <v>119774.221639415</v>
      </c>
      <c r="J28" s="21">
        <f>VLOOKUP(B28,RMS!B:E,4,FALSE)</f>
        <v>92297.123105950202</v>
      </c>
      <c r="K28" s="22">
        <f t="shared" si="1"/>
        <v>4.5060584991006181E-2</v>
      </c>
      <c r="L28" s="22">
        <f t="shared" si="2"/>
        <v>-2.0595021487679332E-4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227612.62469999999</v>
      </c>
      <c r="F30" s="25">
        <f>VLOOKUP(C30,RA!B34:I64,8,0)</f>
        <v>33977.615400000002</v>
      </c>
      <c r="G30" s="16">
        <f t="shared" si="0"/>
        <v>193635.00929999998</v>
      </c>
      <c r="H30" s="27">
        <f>RA!J34</f>
        <v>0</v>
      </c>
      <c r="I30" s="20">
        <f>VLOOKUP(B30,RMS!B:D,3,FALSE)</f>
        <v>227612.62400000001</v>
      </c>
      <c r="J30" s="21">
        <f>VLOOKUP(B30,RMS!B:E,4,FALSE)</f>
        <v>193635.00510000001</v>
      </c>
      <c r="K30" s="22">
        <f t="shared" si="1"/>
        <v>6.99999975040555E-4</v>
      </c>
      <c r="L30" s="22">
        <f t="shared" si="2"/>
        <v>4.1999999666586518E-3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5.5556000000000001</v>
      </c>
      <c r="F31" s="25">
        <f>VLOOKUP(C31,RA!B35:I65,8,0)</f>
        <v>9.2899999999999996E-2</v>
      </c>
      <c r="G31" s="16">
        <f t="shared" si="0"/>
        <v>5.4626999999999999</v>
      </c>
      <c r="H31" s="27">
        <f>RA!J35</f>
        <v>14.927825486298699</v>
      </c>
      <c r="I31" s="20">
        <f>VLOOKUP(B31,RMS!B:D,3,FALSE)</f>
        <v>5.5556000000000001</v>
      </c>
      <c r="J31" s="21">
        <f>VLOOKUP(B31,RMS!B:E,4,FALSE)</f>
        <v>5.4626999999999999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249990.63</v>
      </c>
      <c r="F32" s="25">
        <f>VLOOKUP(C32,RA!B34:I65,8,0)</f>
        <v>-9364.85</v>
      </c>
      <c r="G32" s="16">
        <f t="shared" si="0"/>
        <v>259355.48</v>
      </c>
      <c r="H32" s="27">
        <f>RA!J34</f>
        <v>0</v>
      </c>
      <c r="I32" s="20">
        <f>VLOOKUP(B32,RMS!B:D,3,FALSE)</f>
        <v>249990.63</v>
      </c>
      <c r="J32" s="21">
        <f>VLOOKUP(B32,RMS!B:E,4,FALSE)</f>
        <v>259355.48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227110.36</v>
      </c>
      <c r="F33" s="25">
        <f>VLOOKUP(C33,RA!B34:I65,8,0)</f>
        <v>-21665.95</v>
      </c>
      <c r="G33" s="16">
        <f t="shared" si="0"/>
        <v>248776.31</v>
      </c>
      <c r="H33" s="27">
        <f>RA!J34</f>
        <v>0</v>
      </c>
      <c r="I33" s="20">
        <f>VLOOKUP(B33,RMS!B:D,3,FALSE)</f>
        <v>227110.36</v>
      </c>
      <c r="J33" s="21">
        <f>VLOOKUP(B33,RMS!B:E,4,FALSE)</f>
        <v>248776.31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54242.74</v>
      </c>
      <c r="F34" s="25">
        <f>VLOOKUP(C34,RA!B34:I66,8,0)</f>
        <v>1065.79</v>
      </c>
      <c r="G34" s="16">
        <f t="shared" si="0"/>
        <v>53176.95</v>
      </c>
      <c r="H34" s="27">
        <f>RA!J35</f>
        <v>14.927825486298699</v>
      </c>
      <c r="I34" s="20">
        <f>VLOOKUP(B34,RMS!B:D,3,FALSE)</f>
        <v>54242.74</v>
      </c>
      <c r="J34" s="21">
        <f>VLOOKUP(B34,RMS!B:E,4,FALSE)</f>
        <v>53176.95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150206.95000000001</v>
      </c>
      <c r="F35" s="25">
        <f>VLOOKUP(C35,RA!B34:I67,8,0)</f>
        <v>-25057.02</v>
      </c>
      <c r="G35" s="16">
        <f t="shared" si="0"/>
        <v>175263.97</v>
      </c>
      <c r="H35" s="27">
        <f>RA!J34</f>
        <v>0</v>
      </c>
      <c r="I35" s="20">
        <f>VLOOKUP(B35,RMS!B:D,3,FALSE)</f>
        <v>150206.95000000001</v>
      </c>
      <c r="J35" s="21">
        <f>VLOOKUP(B35,RMS!B:E,4,FALSE)</f>
        <v>175263.97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14.927825486298699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52320.084999999999</v>
      </c>
      <c r="F37" s="25">
        <f>VLOOKUP(C37,RA!B8:I68,8,0)</f>
        <v>4741.1765999999998</v>
      </c>
      <c r="G37" s="16">
        <f t="shared" si="0"/>
        <v>47578.9084</v>
      </c>
      <c r="H37" s="27">
        <f>RA!J35</f>
        <v>14.927825486298699</v>
      </c>
      <c r="I37" s="20">
        <f>VLOOKUP(B37,RMS!B:D,3,FALSE)</f>
        <v>52320.085470085498</v>
      </c>
      <c r="J37" s="21">
        <f>VLOOKUP(B37,RMS!B:E,4,FALSE)</f>
        <v>47578.908119658103</v>
      </c>
      <c r="K37" s="22">
        <f t="shared" si="1"/>
        <v>-4.7008549881866202E-4</v>
      </c>
      <c r="L37" s="22">
        <f t="shared" si="2"/>
        <v>2.8034189745085314E-4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407559.47759999998</v>
      </c>
      <c r="F38" s="25">
        <f>VLOOKUP(C38,RA!B8:I69,8,0)</f>
        <v>24202.7356</v>
      </c>
      <c r="G38" s="16">
        <f t="shared" si="0"/>
        <v>383356.74199999997</v>
      </c>
      <c r="H38" s="27">
        <f>RA!J36</f>
        <v>1.6721866225070201</v>
      </c>
      <c r="I38" s="20">
        <f>VLOOKUP(B38,RMS!B:D,3,FALSE)</f>
        <v>407559.46396153799</v>
      </c>
      <c r="J38" s="21">
        <f>VLOOKUP(B38,RMS!B:E,4,FALSE)</f>
        <v>383356.745235043</v>
      </c>
      <c r="K38" s="22">
        <f t="shared" si="1"/>
        <v>1.3638461998198181E-2</v>
      </c>
      <c r="L38" s="22">
        <f t="shared" si="2"/>
        <v>-3.2350430265069008E-3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104947.62</v>
      </c>
      <c r="F39" s="25">
        <f>VLOOKUP(C39,RA!B9:I70,8,0)</f>
        <v>-11470.47</v>
      </c>
      <c r="G39" s="16">
        <f t="shared" si="0"/>
        <v>116418.09</v>
      </c>
      <c r="H39" s="27">
        <f>RA!J37</f>
        <v>-3.7460804030935102</v>
      </c>
      <c r="I39" s="20">
        <f>VLOOKUP(B39,RMS!B:D,3,FALSE)</f>
        <v>104947.62</v>
      </c>
      <c r="J39" s="21">
        <f>VLOOKUP(B39,RMS!B:E,4,FALSE)</f>
        <v>116418.09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46451.3</v>
      </c>
      <c r="F40" s="25">
        <f>VLOOKUP(C40,RA!B10:I71,8,0)</f>
        <v>6010.87</v>
      </c>
      <c r="G40" s="16">
        <f t="shared" si="0"/>
        <v>40440.43</v>
      </c>
      <c r="H40" s="27">
        <f>RA!J38</f>
        <v>-9.5398334096251691</v>
      </c>
      <c r="I40" s="20">
        <f>VLOOKUP(B40,RMS!B:D,3,FALSE)</f>
        <v>46451.3</v>
      </c>
      <c r="J40" s="21">
        <f>VLOOKUP(B40,RMS!B:E,4,FALSE)</f>
        <v>40440.43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1.9648528079518099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6347.9798000000001</v>
      </c>
      <c r="F42" s="25">
        <f>VLOOKUP(C42,RA!B8:I72,8,0)</f>
        <v>482.99650000000003</v>
      </c>
      <c r="G42" s="16">
        <f t="shared" si="0"/>
        <v>5864.9832999999999</v>
      </c>
      <c r="H42" s="27">
        <f>RA!J39</f>
        <v>1.9648528079518099</v>
      </c>
      <c r="I42" s="20">
        <f>VLOOKUP(B42,RMS!B:D,3,FALSE)</f>
        <v>6347.9797292186704</v>
      </c>
      <c r="J42" s="21">
        <f>VLOOKUP(B42,RMS!B:E,4,FALSE)</f>
        <v>5864.9826941986203</v>
      </c>
      <c r="K42" s="22">
        <f t="shared" si="1"/>
        <v>7.0781329668534454E-5</v>
      </c>
      <c r="L42" s="22">
        <f t="shared" si="2"/>
        <v>6.0580137960641878E-4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19822574.363899998</v>
      </c>
      <c r="E7" s="53">
        <v>18865514.328200001</v>
      </c>
      <c r="F7" s="54">
        <v>105.073066225761</v>
      </c>
      <c r="G7" s="53">
        <v>25214278.644499999</v>
      </c>
      <c r="H7" s="54">
        <v>-21.383535720448201</v>
      </c>
      <c r="I7" s="53">
        <v>1851660.6440999999</v>
      </c>
      <c r="J7" s="54">
        <v>9.3411713842383808</v>
      </c>
      <c r="K7" s="53">
        <v>4320826.227</v>
      </c>
      <c r="L7" s="54">
        <v>17.1364261017338</v>
      </c>
      <c r="M7" s="54">
        <v>-0.57145681246578905</v>
      </c>
      <c r="N7" s="53">
        <v>39024636.718699999</v>
      </c>
      <c r="O7" s="53">
        <v>5343274755.4132996</v>
      </c>
      <c r="P7" s="53">
        <v>1062103</v>
      </c>
      <c r="Q7" s="53">
        <v>1043830</v>
      </c>
      <c r="R7" s="54">
        <v>1.7505724112163901</v>
      </c>
      <c r="S7" s="53">
        <v>18.663514144955801</v>
      </c>
      <c r="T7" s="53">
        <v>18.395775514020499</v>
      </c>
      <c r="U7" s="55">
        <v>1.4345563694803301</v>
      </c>
    </row>
    <row r="8" spans="1:23" ht="12" thickBot="1">
      <c r="A8" s="73">
        <v>42615</v>
      </c>
      <c r="B8" s="69" t="s">
        <v>6</v>
      </c>
      <c r="C8" s="70"/>
      <c r="D8" s="56">
        <v>868624.75950000004</v>
      </c>
      <c r="E8" s="56">
        <v>656432.23140000005</v>
      </c>
      <c r="F8" s="57">
        <v>132.325123287662</v>
      </c>
      <c r="G8" s="56">
        <v>900322.42729999998</v>
      </c>
      <c r="H8" s="57">
        <v>-3.5207017884758001</v>
      </c>
      <c r="I8" s="56">
        <v>206725.07130000001</v>
      </c>
      <c r="J8" s="57">
        <v>23.799122583035199</v>
      </c>
      <c r="K8" s="56">
        <v>223682.24460000001</v>
      </c>
      <c r="L8" s="57">
        <v>24.844682062492499</v>
      </c>
      <c r="M8" s="57">
        <v>-7.5809205734337998E-2</v>
      </c>
      <c r="N8" s="56">
        <v>1761996.7424999999</v>
      </c>
      <c r="O8" s="56">
        <v>191767760.52700001</v>
      </c>
      <c r="P8" s="56">
        <v>32545</v>
      </c>
      <c r="Q8" s="56">
        <v>33687</v>
      </c>
      <c r="R8" s="57">
        <v>-3.3900317629946302</v>
      </c>
      <c r="S8" s="56">
        <v>26.689960347211599</v>
      </c>
      <c r="T8" s="56">
        <v>26.519784575652299</v>
      </c>
      <c r="U8" s="58">
        <v>0.63760218953267001</v>
      </c>
    </row>
    <row r="9" spans="1:23" ht="12" thickBot="1">
      <c r="A9" s="74"/>
      <c r="B9" s="69" t="s">
        <v>7</v>
      </c>
      <c r="C9" s="70"/>
      <c r="D9" s="56">
        <v>122713.6685</v>
      </c>
      <c r="E9" s="56">
        <v>236249.35819999999</v>
      </c>
      <c r="F9" s="57">
        <v>51.942434652506101</v>
      </c>
      <c r="G9" s="56">
        <v>133469.3566</v>
      </c>
      <c r="H9" s="57">
        <v>-8.0585449529319106</v>
      </c>
      <c r="I9" s="56">
        <v>29982.668799999999</v>
      </c>
      <c r="J9" s="57">
        <v>24.433031109325899</v>
      </c>
      <c r="K9" s="56">
        <v>25345.43</v>
      </c>
      <c r="L9" s="57">
        <v>18.989699692610898</v>
      </c>
      <c r="M9" s="57">
        <v>0.182961535866624</v>
      </c>
      <c r="N9" s="56">
        <v>277131.2598</v>
      </c>
      <c r="O9" s="56">
        <v>28712762.3081</v>
      </c>
      <c r="P9" s="56">
        <v>6967</v>
      </c>
      <c r="Q9" s="56">
        <v>8092</v>
      </c>
      <c r="R9" s="57">
        <v>-13.902619871478</v>
      </c>
      <c r="S9" s="56">
        <v>17.613559422994101</v>
      </c>
      <c r="T9" s="56">
        <v>19.082747318339099</v>
      </c>
      <c r="U9" s="58">
        <v>-8.3412322294549703</v>
      </c>
    </row>
    <row r="10" spans="1:23" ht="12" thickBot="1">
      <c r="A10" s="74"/>
      <c r="B10" s="69" t="s">
        <v>8</v>
      </c>
      <c r="C10" s="70"/>
      <c r="D10" s="56">
        <v>154426.7942</v>
      </c>
      <c r="E10" s="56">
        <v>174929.5932</v>
      </c>
      <c r="F10" s="57">
        <v>88.279399371518096</v>
      </c>
      <c r="G10" s="56">
        <v>154808.00829999999</v>
      </c>
      <c r="H10" s="57">
        <v>-0.246249599220494</v>
      </c>
      <c r="I10" s="56">
        <v>39973.057399999998</v>
      </c>
      <c r="J10" s="57">
        <v>25.884793896731701</v>
      </c>
      <c r="K10" s="56">
        <v>36603.109499999999</v>
      </c>
      <c r="L10" s="57">
        <v>23.644196383605301</v>
      </c>
      <c r="M10" s="57">
        <v>9.2067257291350998E-2</v>
      </c>
      <c r="N10" s="56">
        <v>290808.65970000002</v>
      </c>
      <c r="O10" s="56">
        <v>46486248.897200003</v>
      </c>
      <c r="P10" s="56">
        <v>108165</v>
      </c>
      <c r="Q10" s="56">
        <v>108516</v>
      </c>
      <c r="R10" s="57">
        <v>-0.32345460577242202</v>
      </c>
      <c r="S10" s="56">
        <v>1.4276965210557899</v>
      </c>
      <c r="T10" s="56">
        <v>1.2567903857495699</v>
      </c>
      <c r="U10" s="58">
        <v>11.970760787442501</v>
      </c>
    </row>
    <row r="11" spans="1:23" ht="12" thickBot="1">
      <c r="A11" s="74"/>
      <c r="B11" s="69" t="s">
        <v>9</v>
      </c>
      <c r="C11" s="70"/>
      <c r="D11" s="56">
        <v>66026.535999999993</v>
      </c>
      <c r="E11" s="56">
        <v>56859.797100000003</v>
      </c>
      <c r="F11" s="57">
        <v>116.121652498827</v>
      </c>
      <c r="G11" s="56">
        <v>50244.86</v>
      </c>
      <c r="H11" s="57">
        <v>31.409533233847199</v>
      </c>
      <c r="I11" s="56">
        <v>15284.139499999999</v>
      </c>
      <c r="J11" s="57">
        <v>23.148480029302199</v>
      </c>
      <c r="K11" s="56">
        <v>12187.9552</v>
      </c>
      <c r="L11" s="57">
        <v>24.257118439577699</v>
      </c>
      <c r="M11" s="57">
        <v>0.254036403087534</v>
      </c>
      <c r="N11" s="56">
        <v>135765.78320000001</v>
      </c>
      <c r="O11" s="56">
        <v>15858192.0011</v>
      </c>
      <c r="P11" s="56">
        <v>2709</v>
      </c>
      <c r="Q11" s="56">
        <v>2864</v>
      </c>
      <c r="R11" s="57">
        <v>-5.4120111731843599</v>
      </c>
      <c r="S11" s="56">
        <v>24.373029162052401</v>
      </c>
      <c r="T11" s="56">
        <v>24.350295810055901</v>
      </c>
      <c r="U11" s="58">
        <v>9.3272575375865002E-2</v>
      </c>
    </row>
    <row r="12" spans="1:23" ht="12" thickBot="1">
      <c r="A12" s="74"/>
      <c r="B12" s="69" t="s">
        <v>10</v>
      </c>
      <c r="C12" s="70"/>
      <c r="D12" s="56">
        <v>258748.19820000001</v>
      </c>
      <c r="E12" s="56">
        <v>181893.21049999999</v>
      </c>
      <c r="F12" s="57">
        <v>142.252807286614</v>
      </c>
      <c r="G12" s="56">
        <v>809270.17249999999</v>
      </c>
      <c r="H12" s="57">
        <v>-68.026969608842194</v>
      </c>
      <c r="I12" s="56">
        <v>64844.241600000001</v>
      </c>
      <c r="J12" s="57">
        <v>25.060750973762701</v>
      </c>
      <c r="K12" s="56">
        <v>350860.06969999999</v>
      </c>
      <c r="L12" s="57">
        <v>43.355121889161197</v>
      </c>
      <c r="M12" s="57">
        <v>-0.81518489221231605</v>
      </c>
      <c r="N12" s="56">
        <v>537993.49540000001</v>
      </c>
      <c r="O12" s="56">
        <v>56586520.319300003</v>
      </c>
      <c r="P12" s="56">
        <v>2500</v>
      </c>
      <c r="Q12" s="56">
        <v>2802</v>
      </c>
      <c r="R12" s="57">
        <v>-10.778015703069199</v>
      </c>
      <c r="S12" s="56">
        <v>103.49927928</v>
      </c>
      <c r="T12" s="56">
        <v>99.659278087080693</v>
      </c>
      <c r="U12" s="58">
        <v>3.7101719158167801</v>
      </c>
    </row>
    <row r="13" spans="1:23" ht="12" thickBot="1">
      <c r="A13" s="74"/>
      <c r="B13" s="69" t="s">
        <v>11</v>
      </c>
      <c r="C13" s="70"/>
      <c r="D13" s="56">
        <v>311754.99949999998</v>
      </c>
      <c r="E13" s="56">
        <v>309363.94579999999</v>
      </c>
      <c r="F13" s="57">
        <v>100.772893458485</v>
      </c>
      <c r="G13" s="56">
        <v>423917.86940000003</v>
      </c>
      <c r="H13" s="57">
        <v>-26.4586322012686</v>
      </c>
      <c r="I13" s="56">
        <v>84714.549199999994</v>
      </c>
      <c r="J13" s="57">
        <v>27.1734372619099</v>
      </c>
      <c r="K13" s="56">
        <v>117299.0946</v>
      </c>
      <c r="L13" s="57">
        <v>27.670240644967699</v>
      </c>
      <c r="M13" s="57">
        <v>-0.27779025499826798</v>
      </c>
      <c r="N13" s="56">
        <v>627811.60109999997</v>
      </c>
      <c r="O13" s="56">
        <v>81823485.365400001</v>
      </c>
      <c r="P13" s="56">
        <v>13641</v>
      </c>
      <c r="Q13" s="56">
        <v>14430</v>
      </c>
      <c r="R13" s="57">
        <v>-5.4677754677754704</v>
      </c>
      <c r="S13" s="56">
        <v>22.8542628472986</v>
      </c>
      <c r="T13" s="56">
        <v>21.902744393624399</v>
      </c>
      <c r="U13" s="58">
        <v>4.1634178272639302</v>
      </c>
    </row>
    <row r="14" spans="1:23" ht="12" thickBot="1">
      <c r="A14" s="74"/>
      <c r="B14" s="69" t="s">
        <v>12</v>
      </c>
      <c r="C14" s="70"/>
      <c r="D14" s="56">
        <v>74352.983200000002</v>
      </c>
      <c r="E14" s="56">
        <v>134371.71290000001</v>
      </c>
      <c r="F14" s="57">
        <v>55.333806197241699</v>
      </c>
      <c r="G14" s="56">
        <v>136468.39439999999</v>
      </c>
      <c r="H14" s="57">
        <v>-45.516334733106497</v>
      </c>
      <c r="I14" s="56">
        <v>12697.5664</v>
      </c>
      <c r="J14" s="57">
        <v>17.077413512575799</v>
      </c>
      <c r="K14" s="56">
        <v>27119.862099999998</v>
      </c>
      <c r="L14" s="57">
        <v>19.8726322085314</v>
      </c>
      <c r="M14" s="57">
        <v>-0.53179826825151899</v>
      </c>
      <c r="N14" s="56">
        <v>174287.0055</v>
      </c>
      <c r="O14" s="56">
        <v>35897500.832699999</v>
      </c>
      <c r="P14" s="56">
        <v>1520</v>
      </c>
      <c r="Q14" s="56">
        <v>2294</v>
      </c>
      <c r="R14" s="57">
        <v>-33.740191804707898</v>
      </c>
      <c r="S14" s="56">
        <v>48.916436315789497</v>
      </c>
      <c r="T14" s="56">
        <v>43.563218090671299</v>
      </c>
      <c r="U14" s="58">
        <v>10.943598161075</v>
      </c>
    </row>
    <row r="15" spans="1:23" ht="12" thickBot="1">
      <c r="A15" s="74"/>
      <c r="B15" s="69" t="s">
        <v>13</v>
      </c>
      <c r="C15" s="70"/>
      <c r="D15" s="56">
        <v>109387.70480000001</v>
      </c>
      <c r="E15" s="56">
        <v>113199.8818</v>
      </c>
      <c r="F15" s="57">
        <v>96.632348957099396</v>
      </c>
      <c r="G15" s="56">
        <v>113954.4105</v>
      </c>
      <c r="H15" s="57">
        <v>-4.00748481779911</v>
      </c>
      <c r="I15" s="56">
        <v>-1892.4404</v>
      </c>
      <c r="J15" s="57">
        <v>-1.73003026570496</v>
      </c>
      <c r="K15" s="56">
        <v>5129.1968999999999</v>
      </c>
      <c r="L15" s="57">
        <v>4.50109554996118</v>
      </c>
      <c r="M15" s="57">
        <v>-1.36895452385538</v>
      </c>
      <c r="N15" s="56">
        <v>208747.01389999999</v>
      </c>
      <c r="O15" s="56">
        <v>31054533.500500001</v>
      </c>
      <c r="P15" s="56">
        <v>5463</v>
      </c>
      <c r="Q15" s="56">
        <v>5465</v>
      </c>
      <c r="R15" s="57">
        <v>-3.6596523330278997E-2</v>
      </c>
      <c r="S15" s="56">
        <v>20.023376313380901</v>
      </c>
      <c r="T15" s="56">
        <v>18.181026367795099</v>
      </c>
      <c r="U15" s="58">
        <v>9.2009954602645703</v>
      </c>
    </row>
    <row r="16" spans="1:23" ht="12" thickBot="1">
      <c r="A16" s="74"/>
      <c r="B16" s="69" t="s">
        <v>14</v>
      </c>
      <c r="C16" s="70"/>
      <c r="D16" s="56">
        <v>1247385.1629000001</v>
      </c>
      <c r="E16" s="56">
        <v>989791.78289999999</v>
      </c>
      <c r="F16" s="57">
        <v>126.025006920675</v>
      </c>
      <c r="G16" s="56">
        <v>1477417.4435000001</v>
      </c>
      <c r="H16" s="57">
        <v>-15.5698906637419</v>
      </c>
      <c r="I16" s="56">
        <v>-61002.650099999999</v>
      </c>
      <c r="J16" s="57">
        <v>-4.8904421757091603</v>
      </c>
      <c r="K16" s="56">
        <v>130263.478</v>
      </c>
      <c r="L16" s="57">
        <v>8.8169717078340408</v>
      </c>
      <c r="M16" s="57">
        <v>-1.4683020216917599</v>
      </c>
      <c r="N16" s="56">
        <v>2403278.1236</v>
      </c>
      <c r="O16" s="56">
        <v>278150404.13069999</v>
      </c>
      <c r="P16" s="56">
        <v>57778</v>
      </c>
      <c r="Q16" s="56">
        <v>50635</v>
      </c>
      <c r="R16" s="57">
        <v>14.1068430927224</v>
      </c>
      <c r="S16" s="56">
        <v>21.589275552978599</v>
      </c>
      <c r="T16" s="56">
        <v>22.827944321121802</v>
      </c>
      <c r="U16" s="58">
        <v>-5.7374262749275697</v>
      </c>
    </row>
    <row r="17" spans="1:21" ht="12" thickBot="1">
      <c r="A17" s="74"/>
      <c r="B17" s="69" t="s">
        <v>15</v>
      </c>
      <c r="C17" s="70"/>
      <c r="D17" s="56">
        <v>977837.11450000003</v>
      </c>
      <c r="E17" s="56">
        <v>836400.63439999998</v>
      </c>
      <c r="F17" s="57">
        <v>116.910135440232</v>
      </c>
      <c r="G17" s="56">
        <v>704741.77489999996</v>
      </c>
      <c r="H17" s="57">
        <v>38.751121237101501</v>
      </c>
      <c r="I17" s="56">
        <v>115083.0929</v>
      </c>
      <c r="J17" s="57">
        <v>11.7691475598005</v>
      </c>
      <c r="K17" s="56">
        <v>155207.04440000001</v>
      </c>
      <c r="L17" s="57">
        <v>22.023250207073801</v>
      </c>
      <c r="M17" s="57">
        <v>-0.25851888137623702</v>
      </c>
      <c r="N17" s="56">
        <v>1766144.2001</v>
      </c>
      <c r="O17" s="56">
        <v>274301387.75300002</v>
      </c>
      <c r="P17" s="56">
        <v>18281</v>
      </c>
      <c r="Q17" s="56">
        <v>17480</v>
      </c>
      <c r="R17" s="57">
        <v>4.5823798627002299</v>
      </c>
      <c r="S17" s="56">
        <v>53.4892573983918</v>
      </c>
      <c r="T17" s="56">
        <v>45.097659359267702</v>
      </c>
      <c r="U17" s="58">
        <v>15.688380148228299</v>
      </c>
    </row>
    <row r="18" spans="1:21" ht="12" thickBot="1">
      <c r="A18" s="74"/>
      <c r="B18" s="69" t="s">
        <v>16</v>
      </c>
      <c r="C18" s="70"/>
      <c r="D18" s="56">
        <v>1583344.5227000001</v>
      </c>
      <c r="E18" s="56">
        <v>1520512.7146000001</v>
      </c>
      <c r="F18" s="57">
        <v>104.13227771768599</v>
      </c>
      <c r="G18" s="56">
        <v>2017082.7623000001</v>
      </c>
      <c r="H18" s="57">
        <v>-21.503244572147601</v>
      </c>
      <c r="I18" s="56">
        <v>215198.01149999999</v>
      </c>
      <c r="J18" s="57">
        <v>13.5913573082018</v>
      </c>
      <c r="K18" s="56">
        <v>306811.6728</v>
      </c>
      <c r="L18" s="57">
        <v>15.210663564947399</v>
      </c>
      <c r="M18" s="57">
        <v>-0.29859900851855697</v>
      </c>
      <c r="N18" s="56">
        <v>3128425.1461</v>
      </c>
      <c r="O18" s="56">
        <v>551634495.32959998</v>
      </c>
      <c r="P18" s="56">
        <v>75275</v>
      </c>
      <c r="Q18" s="56">
        <v>73819</v>
      </c>
      <c r="R18" s="57">
        <v>1.9723919316165099</v>
      </c>
      <c r="S18" s="56">
        <v>21.034135140484899</v>
      </c>
      <c r="T18" s="56">
        <v>20.930663154472398</v>
      </c>
      <c r="U18" s="58">
        <v>0.49192412866697999</v>
      </c>
    </row>
    <row r="19" spans="1:21" ht="12" thickBot="1">
      <c r="A19" s="74"/>
      <c r="B19" s="69" t="s">
        <v>17</v>
      </c>
      <c r="C19" s="70"/>
      <c r="D19" s="56">
        <v>527951.48199999996</v>
      </c>
      <c r="E19" s="56">
        <v>556213.99739999999</v>
      </c>
      <c r="F19" s="57">
        <v>94.918769478633806</v>
      </c>
      <c r="G19" s="56">
        <v>1308755.3529999999</v>
      </c>
      <c r="H19" s="57">
        <v>-59.660032656997302</v>
      </c>
      <c r="I19" s="56">
        <v>29680.025600000001</v>
      </c>
      <c r="J19" s="57">
        <v>5.6217335516448097</v>
      </c>
      <c r="K19" s="56">
        <v>244350.46309999999</v>
      </c>
      <c r="L19" s="57">
        <v>18.670446125770301</v>
      </c>
      <c r="M19" s="57">
        <v>-0.878535013916247</v>
      </c>
      <c r="N19" s="56">
        <v>1055817.3688000001</v>
      </c>
      <c r="O19" s="56">
        <v>159190231.02779999</v>
      </c>
      <c r="P19" s="56">
        <v>10683</v>
      </c>
      <c r="Q19" s="56">
        <v>10458</v>
      </c>
      <c r="R19" s="57">
        <v>2.1514629948364798</v>
      </c>
      <c r="S19" s="56">
        <v>49.419777403351098</v>
      </c>
      <c r="T19" s="56">
        <v>50.474840963855399</v>
      </c>
      <c r="U19" s="58">
        <v>-2.1349014826456099</v>
      </c>
    </row>
    <row r="20" spans="1:21" ht="12" thickBot="1">
      <c r="A20" s="74"/>
      <c r="B20" s="69" t="s">
        <v>18</v>
      </c>
      <c r="C20" s="70"/>
      <c r="D20" s="56">
        <v>1277505.9182</v>
      </c>
      <c r="E20" s="56">
        <v>1169268.7254999999</v>
      </c>
      <c r="F20" s="57">
        <v>109.25682782234</v>
      </c>
      <c r="G20" s="56">
        <v>2814768.1782</v>
      </c>
      <c r="H20" s="57">
        <v>-54.614169362361302</v>
      </c>
      <c r="I20" s="56">
        <v>106510.61930000001</v>
      </c>
      <c r="J20" s="57">
        <v>8.3373875441667593</v>
      </c>
      <c r="K20" s="56">
        <v>877430.94050000003</v>
      </c>
      <c r="L20" s="57">
        <v>31.1724051485158</v>
      </c>
      <c r="M20" s="57">
        <v>-0.87861082350332298</v>
      </c>
      <c r="N20" s="56">
        <v>2591906.2368000001</v>
      </c>
      <c r="O20" s="56">
        <v>307648000.8222</v>
      </c>
      <c r="P20" s="56">
        <v>46024</v>
      </c>
      <c r="Q20" s="56">
        <v>45728</v>
      </c>
      <c r="R20" s="57">
        <v>0.64730580825751505</v>
      </c>
      <c r="S20" s="56">
        <v>27.7573856726925</v>
      </c>
      <c r="T20" s="56">
        <v>28.7438838042337</v>
      </c>
      <c r="U20" s="58">
        <v>-3.55400232274661</v>
      </c>
    </row>
    <row r="21" spans="1:21" ht="12" thickBot="1">
      <c r="A21" s="74"/>
      <c r="B21" s="69" t="s">
        <v>19</v>
      </c>
      <c r="C21" s="70"/>
      <c r="D21" s="56">
        <v>383660.42219999997</v>
      </c>
      <c r="E21" s="56">
        <v>414858.88709999999</v>
      </c>
      <c r="F21" s="57">
        <v>92.479740492462994</v>
      </c>
      <c r="G21" s="56">
        <v>620336.33589999995</v>
      </c>
      <c r="H21" s="57">
        <v>-38.152837421110398</v>
      </c>
      <c r="I21" s="56">
        <v>44359.020900000003</v>
      </c>
      <c r="J21" s="57">
        <v>11.5620528814609</v>
      </c>
      <c r="K21" s="56">
        <v>160995.73579999999</v>
      </c>
      <c r="L21" s="57">
        <v>25.952975262431298</v>
      </c>
      <c r="M21" s="57">
        <v>-0.724470833469119</v>
      </c>
      <c r="N21" s="56">
        <v>759976.01439999999</v>
      </c>
      <c r="O21" s="56">
        <v>101951346.0675</v>
      </c>
      <c r="P21" s="56">
        <v>34416</v>
      </c>
      <c r="Q21" s="56">
        <v>34204</v>
      </c>
      <c r="R21" s="57">
        <v>0.61981054847386496</v>
      </c>
      <c r="S21" s="56">
        <v>11.147734257322201</v>
      </c>
      <c r="T21" s="56">
        <v>11.002093094374899</v>
      </c>
      <c r="U21" s="58">
        <v>1.3064642517073499</v>
      </c>
    </row>
    <row r="22" spans="1:21" ht="12" thickBot="1">
      <c r="A22" s="74"/>
      <c r="B22" s="69" t="s">
        <v>20</v>
      </c>
      <c r="C22" s="70"/>
      <c r="D22" s="56">
        <v>1381327.4568</v>
      </c>
      <c r="E22" s="56">
        <v>1469663.6795000001</v>
      </c>
      <c r="F22" s="57">
        <v>93.989357978142806</v>
      </c>
      <c r="G22" s="56">
        <v>1958279.2153</v>
      </c>
      <c r="H22" s="57">
        <v>-29.462180571201799</v>
      </c>
      <c r="I22" s="56">
        <v>75726.224300000002</v>
      </c>
      <c r="J22" s="57">
        <v>5.4821341548823099</v>
      </c>
      <c r="K22" s="56">
        <v>261719.6189</v>
      </c>
      <c r="L22" s="57">
        <v>13.364775403588499</v>
      </c>
      <c r="M22" s="57">
        <v>-0.71065896925008898</v>
      </c>
      <c r="N22" s="56">
        <v>2665668.3034999999</v>
      </c>
      <c r="O22" s="56">
        <v>361937717.8545</v>
      </c>
      <c r="P22" s="56">
        <v>83000</v>
      </c>
      <c r="Q22" s="56">
        <v>77769</v>
      </c>
      <c r="R22" s="57">
        <v>6.7263305430184301</v>
      </c>
      <c r="S22" s="56">
        <v>16.642499479518101</v>
      </c>
      <c r="T22" s="56">
        <v>16.514817558410201</v>
      </c>
      <c r="U22" s="58">
        <v>0.76720399640117398</v>
      </c>
    </row>
    <row r="23" spans="1:21" ht="12" thickBot="1">
      <c r="A23" s="74"/>
      <c r="B23" s="69" t="s">
        <v>21</v>
      </c>
      <c r="C23" s="70"/>
      <c r="D23" s="56">
        <v>3057474.1398</v>
      </c>
      <c r="E23" s="56">
        <v>2916354.0507</v>
      </c>
      <c r="F23" s="57">
        <v>104.838921703149</v>
      </c>
      <c r="G23" s="56">
        <v>4216153.0177999996</v>
      </c>
      <c r="H23" s="57">
        <v>-27.481898145257599</v>
      </c>
      <c r="I23" s="56">
        <v>210276.7432</v>
      </c>
      <c r="J23" s="57">
        <v>6.8774659599820804</v>
      </c>
      <c r="K23" s="56">
        <v>705689.85809999995</v>
      </c>
      <c r="L23" s="57">
        <v>16.7377667537368</v>
      </c>
      <c r="M23" s="57">
        <v>-0.702026689506139</v>
      </c>
      <c r="N23" s="56">
        <v>6174967.1829000004</v>
      </c>
      <c r="O23" s="56">
        <v>791208682.41180003</v>
      </c>
      <c r="P23" s="56">
        <v>87670</v>
      </c>
      <c r="Q23" s="56">
        <v>88307</v>
      </c>
      <c r="R23" s="57">
        <v>-0.72134711857496703</v>
      </c>
      <c r="S23" s="56">
        <v>34.874804834036702</v>
      </c>
      <c r="T23" s="56">
        <v>35.302898333088002</v>
      </c>
      <c r="U23" s="58">
        <v>-1.2275151103740201</v>
      </c>
    </row>
    <row r="24" spans="1:21" ht="12" thickBot="1">
      <c r="A24" s="74"/>
      <c r="B24" s="69" t="s">
        <v>22</v>
      </c>
      <c r="C24" s="70"/>
      <c r="D24" s="56">
        <v>331751.2855</v>
      </c>
      <c r="E24" s="56">
        <v>269399.38079999998</v>
      </c>
      <c r="F24" s="57">
        <v>123.144783969006</v>
      </c>
      <c r="G24" s="56">
        <v>294555.36729999998</v>
      </c>
      <c r="H24" s="57">
        <v>12.6278188514951</v>
      </c>
      <c r="I24" s="56">
        <v>40072.073299999996</v>
      </c>
      <c r="J24" s="57">
        <v>12.078950422032401</v>
      </c>
      <c r="K24" s="56">
        <v>46589.551700000004</v>
      </c>
      <c r="L24" s="57">
        <v>15.8169080832091</v>
      </c>
      <c r="M24" s="57">
        <v>-0.13989141689895199</v>
      </c>
      <c r="N24" s="56">
        <v>668413.59889999998</v>
      </c>
      <c r="O24" s="56">
        <v>75577524.227200001</v>
      </c>
      <c r="P24" s="56">
        <v>32032</v>
      </c>
      <c r="Q24" s="56">
        <v>32844</v>
      </c>
      <c r="R24" s="57">
        <v>-2.4722932651321399</v>
      </c>
      <c r="S24" s="56">
        <v>10.356870801073899</v>
      </c>
      <c r="T24" s="56">
        <v>10.250344458653</v>
      </c>
      <c r="U24" s="58">
        <v>1.0285572202933499</v>
      </c>
    </row>
    <row r="25" spans="1:21" ht="12" thickBot="1">
      <c r="A25" s="74"/>
      <c r="B25" s="69" t="s">
        <v>23</v>
      </c>
      <c r="C25" s="70"/>
      <c r="D25" s="56">
        <v>360840.0968</v>
      </c>
      <c r="E25" s="56">
        <v>385230.68449999997</v>
      </c>
      <c r="F25" s="57">
        <v>93.668576081457005</v>
      </c>
      <c r="G25" s="56">
        <v>283340.27289999998</v>
      </c>
      <c r="H25" s="57">
        <v>27.3522090971347</v>
      </c>
      <c r="I25" s="56">
        <v>8529.6659</v>
      </c>
      <c r="J25" s="57">
        <v>2.3638353873759401</v>
      </c>
      <c r="K25" s="56">
        <v>22134.668699999998</v>
      </c>
      <c r="L25" s="57">
        <v>7.8120446745712204</v>
      </c>
      <c r="M25" s="57">
        <v>-0.61464677806539803</v>
      </c>
      <c r="N25" s="56">
        <v>699623.25300000003</v>
      </c>
      <c r="O25" s="56">
        <v>88960559.178399995</v>
      </c>
      <c r="P25" s="56">
        <v>23106</v>
      </c>
      <c r="Q25" s="56">
        <v>22720</v>
      </c>
      <c r="R25" s="57">
        <v>1.6989436619718301</v>
      </c>
      <c r="S25" s="56">
        <v>15.616727118497399</v>
      </c>
      <c r="T25" s="56">
        <v>14.9112304665493</v>
      </c>
      <c r="U25" s="58">
        <v>4.5175704652765196</v>
      </c>
    </row>
    <row r="26" spans="1:21" ht="12" thickBot="1">
      <c r="A26" s="74"/>
      <c r="B26" s="69" t="s">
        <v>24</v>
      </c>
      <c r="C26" s="70"/>
      <c r="D26" s="56">
        <v>646856.2034</v>
      </c>
      <c r="E26" s="56">
        <v>509715.95270000002</v>
      </c>
      <c r="F26" s="57">
        <v>126.90523025099699</v>
      </c>
      <c r="G26" s="56">
        <v>435899.2377</v>
      </c>
      <c r="H26" s="57">
        <v>48.395809731878302</v>
      </c>
      <c r="I26" s="56">
        <v>113420.03780000001</v>
      </c>
      <c r="J26" s="57">
        <v>17.534041909754102</v>
      </c>
      <c r="K26" s="56">
        <v>108126.81080000001</v>
      </c>
      <c r="L26" s="57">
        <v>24.805459943111099</v>
      </c>
      <c r="M26" s="57">
        <v>4.8953880733529E-2</v>
      </c>
      <c r="N26" s="56">
        <v>1274107.9249</v>
      </c>
      <c r="O26" s="56">
        <v>175049772.53099999</v>
      </c>
      <c r="P26" s="56">
        <v>45231</v>
      </c>
      <c r="Q26" s="56">
        <v>44397</v>
      </c>
      <c r="R26" s="57">
        <v>1.87850530441247</v>
      </c>
      <c r="S26" s="56">
        <v>14.3011696270257</v>
      </c>
      <c r="T26" s="56">
        <v>14.128245635966399</v>
      </c>
      <c r="U26" s="58">
        <v>1.2091597790193001</v>
      </c>
    </row>
    <row r="27" spans="1:21" ht="12" thickBot="1">
      <c r="A27" s="74"/>
      <c r="B27" s="69" t="s">
        <v>25</v>
      </c>
      <c r="C27" s="70"/>
      <c r="D27" s="56">
        <v>284917.3677</v>
      </c>
      <c r="E27" s="56">
        <v>363833.54830000002</v>
      </c>
      <c r="F27" s="57">
        <v>78.309812009163693</v>
      </c>
      <c r="G27" s="56">
        <v>296775.95240000001</v>
      </c>
      <c r="H27" s="57">
        <v>-3.9958037718692401</v>
      </c>
      <c r="I27" s="56">
        <v>74268.238100000002</v>
      </c>
      <c r="J27" s="57">
        <v>26.0665886041036</v>
      </c>
      <c r="K27" s="56">
        <v>84298.410300000003</v>
      </c>
      <c r="L27" s="57">
        <v>28.4047307803366</v>
      </c>
      <c r="M27" s="57">
        <v>-0.118984120392126</v>
      </c>
      <c r="N27" s="56">
        <v>584066.98820000002</v>
      </c>
      <c r="O27" s="56">
        <v>60753744.128300004</v>
      </c>
      <c r="P27" s="56">
        <v>33224</v>
      </c>
      <c r="Q27" s="56">
        <v>34111</v>
      </c>
      <c r="R27" s="57">
        <v>-2.6003342030430101</v>
      </c>
      <c r="S27" s="56">
        <v>8.5756491602456002</v>
      </c>
      <c r="T27" s="56">
        <v>8.7698871478408709</v>
      </c>
      <c r="U27" s="58">
        <v>-2.2649945673582601</v>
      </c>
    </row>
    <row r="28" spans="1:21" ht="12" thickBot="1">
      <c r="A28" s="74"/>
      <c r="B28" s="69" t="s">
        <v>26</v>
      </c>
      <c r="C28" s="70"/>
      <c r="D28" s="56">
        <v>1145848.9423</v>
      </c>
      <c r="E28" s="56">
        <v>1062919.8585999999</v>
      </c>
      <c r="F28" s="57">
        <v>107.80200718135301</v>
      </c>
      <c r="G28" s="56">
        <v>1071757.9584999999</v>
      </c>
      <c r="H28" s="57">
        <v>6.9130332284815097</v>
      </c>
      <c r="I28" s="56">
        <v>71458.655400000003</v>
      </c>
      <c r="J28" s="57">
        <v>6.2363067907157896</v>
      </c>
      <c r="K28" s="56">
        <v>33903.924200000001</v>
      </c>
      <c r="L28" s="57">
        <v>3.16339374306592</v>
      </c>
      <c r="M28" s="57">
        <v>1.10768095688463</v>
      </c>
      <c r="N28" s="56">
        <v>2236521.7168000001</v>
      </c>
      <c r="O28" s="56">
        <v>255207002.72659999</v>
      </c>
      <c r="P28" s="56">
        <v>48901</v>
      </c>
      <c r="Q28" s="56">
        <v>47839</v>
      </c>
      <c r="R28" s="57">
        <v>2.2199460691068</v>
      </c>
      <c r="S28" s="56">
        <v>23.432014525265298</v>
      </c>
      <c r="T28" s="56">
        <v>22.798820512552499</v>
      </c>
      <c r="U28" s="58">
        <v>2.7022602432670699</v>
      </c>
    </row>
    <row r="29" spans="1:21" ht="12" thickBot="1">
      <c r="A29" s="74"/>
      <c r="B29" s="69" t="s">
        <v>27</v>
      </c>
      <c r="C29" s="70"/>
      <c r="D29" s="56">
        <v>838370.07149999996</v>
      </c>
      <c r="E29" s="56">
        <v>772084.44880000001</v>
      </c>
      <c r="F29" s="57">
        <v>108.58528141617499</v>
      </c>
      <c r="G29" s="56">
        <v>727230.2537</v>
      </c>
      <c r="H29" s="57">
        <v>15.282617470126301</v>
      </c>
      <c r="I29" s="56">
        <v>120734.68889999999</v>
      </c>
      <c r="J29" s="57">
        <v>14.401121056717001</v>
      </c>
      <c r="K29" s="56">
        <v>121256.2004</v>
      </c>
      <c r="L29" s="57">
        <v>16.6737013185402</v>
      </c>
      <c r="M29" s="57">
        <v>-4.3009058364000003E-3</v>
      </c>
      <c r="N29" s="56">
        <v>1663451.8343</v>
      </c>
      <c r="O29" s="56">
        <v>186154038.32620001</v>
      </c>
      <c r="P29" s="56">
        <v>124101</v>
      </c>
      <c r="Q29" s="56">
        <v>123013</v>
      </c>
      <c r="R29" s="57">
        <v>0.88445936608325704</v>
      </c>
      <c r="S29" s="56">
        <v>6.7555464621558201</v>
      </c>
      <c r="T29" s="56">
        <v>6.7072729126189898</v>
      </c>
      <c r="U29" s="58">
        <v>0.714576530666446</v>
      </c>
    </row>
    <row r="30" spans="1:21" ht="12" thickBot="1">
      <c r="A30" s="74"/>
      <c r="B30" s="69" t="s">
        <v>28</v>
      </c>
      <c r="C30" s="70"/>
      <c r="D30" s="56">
        <v>1339613.855</v>
      </c>
      <c r="E30" s="56">
        <v>1313266.8637999999</v>
      </c>
      <c r="F30" s="57">
        <v>102.00621761854001</v>
      </c>
      <c r="G30" s="56">
        <v>1143862.081</v>
      </c>
      <c r="H30" s="57">
        <v>17.113232202685499</v>
      </c>
      <c r="I30" s="56">
        <v>154877.68669999999</v>
      </c>
      <c r="J30" s="57">
        <v>11.5613679361356</v>
      </c>
      <c r="K30" s="56">
        <v>166655.3842</v>
      </c>
      <c r="L30" s="57">
        <v>14.5695348213925</v>
      </c>
      <c r="M30" s="57">
        <v>-7.0670969057116007E-2</v>
      </c>
      <c r="N30" s="56">
        <v>2601719.301</v>
      </c>
      <c r="O30" s="56">
        <v>297098387.24260002</v>
      </c>
      <c r="P30" s="56">
        <v>92909</v>
      </c>
      <c r="Q30" s="56">
        <v>87694</v>
      </c>
      <c r="R30" s="57">
        <v>5.9468150614637301</v>
      </c>
      <c r="S30" s="56">
        <v>14.4185585357716</v>
      </c>
      <c r="T30" s="56">
        <v>14.3921527812621</v>
      </c>
      <c r="U30" s="58">
        <v>0.18313727023359899</v>
      </c>
    </row>
    <row r="31" spans="1:21" ht="12" thickBot="1">
      <c r="A31" s="74"/>
      <c r="B31" s="69" t="s">
        <v>29</v>
      </c>
      <c r="C31" s="70"/>
      <c r="D31" s="56">
        <v>825285.08929999999</v>
      </c>
      <c r="E31" s="56">
        <v>1186611.2504</v>
      </c>
      <c r="F31" s="57">
        <v>69.549744199863298</v>
      </c>
      <c r="G31" s="56">
        <v>1439401.9515</v>
      </c>
      <c r="H31" s="57">
        <v>-42.664723467967299</v>
      </c>
      <c r="I31" s="56">
        <v>49739.525800000003</v>
      </c>
      <c r="J31" s="57">
        <v>6.0269507404027696</v>
      </c>
      <c r="K31" s="56">
        <v>105245.49589999999</v>
      </c>
      <c r="L31" s="57">
        <v>7.3117516472951696</v>
      </c>
      <c r="M31" s="57">
        <v>-0.52739520703802401</v>
      </c>
      <c r="N31" s="56">
        <v>1624541.1891999999</v>
      </c>
      <c r="O31" s="56">
        <v>310200861.43089998</v>
      </c>
      <c r="P31" s="56">
        <v>33630</v>
      </c>
      <c r="Q31" s="56">
        <v>33909</v>
      </c>
      <c r="R31" s="57">
        <v>-0.822790409625762</v>
      </c>
      <c r="S31" s="56">
        <v>24.540145385072901</v>
      </c>
      <c r="T31" s="56">
        <v>23.570618416939499</v>
      </c>
      <c r="U31" s="58">
        <v>3.9507792350860802</v>
      </c>
    </row>
    <row r="32" spans="1:21" ht="12" thickBot="1">
      <c r="A32" s="74"/>
      <c r="B32" s="69" t="s">
        <v>30</v>
      </c>
      <c r="C32" s="70"/>
      <c r="D32" s="56">
        <v>119774.26669999999</v>
      </c>
      <c r="E32" s="56">
        <v>113781.37790000001</v>
      </c>
      <c r="F32" s="57">
        <v>105.26702076438799</v>
      </c>
      <c r="G32" s="56">
        <v>119467.5506</v>
      </c>
      <c r="H32" s="57">
        <v>0.25673590733179502</v>
      </c>
      <c r="I32" s="56">
        <v>27477.143800000002</v>
      </c>
      <c r="J32" s="57">
        <v>22.9407739717767</v>
      </c>
      <c r="K32" s="56">
        <v>34107.257299999997</v>
      </c>
      <c r="L32" s="57">
        <v>28.5493902977868</v>
      </c>
      <c r="M32" s="57">
        <v>-0.194390110048514</v>
      </c>
      <c r="N32" s="56">
        <v>245561.43150000001</v>
      </c>
      <c r="O32" s="56">
        <v>30649810.159200002</v>
      </c>
      <c r="P32" s="56">
        <v>24257</v>
      </c>
      <c r="Q32" s="56">
        <v>23520</v>
      </c>
      <c r="R32" s="57">
        <v>3.1335034013605401</v>
      </c>
      <c r="S32" s="56">
        <v>4.93771969740693</v>
      </c>
      <c r="T32" s="56">
        <v>5.3480937414965997</v>
      </c>
      <c r="U32" s="58">
        <v>-8.3110032411352801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227612.62469999999</v>
      </c>
      <c r="E35" s="56">
        <v>284103.83039999998</v>
      </c>
      <c r="F35" s="57">
        <v>80.115999977732102</v>
      </c>
      <c r="G35" s="56">
        <v>224689.05189999999</v>
      </c>
      <c r="H35" s="57">
        <v>1.3011638863922801</v>
      </c>
      <c r="I35" s="56">
        <v>33977.615400000002</v>
      </c>
      <c r="J35" s="57">
        <v>14.927825486298699</v>
      </c>
      <c r="K35" s="56">
        <v>21639.765100000001</v>
      </c>
      <c r="L35" s="57">
        <v>9.6309833153913509</v>
      </c>
      <c r="M35" s="57">
        <v>0.57014714545122303</v>
      </c>
      <c r="N35" s="56">
        <v>434373.0356</v>
      </c>
      <c r="O35" s="56">
        <v>49389866.572999999</v>
      </c>
      <c r="P35" s="56">
        <v>15530</v>
      </c>
      <c r="Q35" s="56">
        <v>14644</v>
      </c>
      <c r="R35" s="57">
        <v>6.0502594919420902</v>
      </c>
      <c r="S35" s="56">
        <v>14.656318396651599</v>
      </c>
      <c r="T35" s="56">
        <v>14.1191212032232</v>
      </c>
      <c r="U35" s="58">
        <v>3.66529423617874</v>
      </c>
    </row>
    <row r="36" spans="1:21" ht="12" thickBot="1">
      <c r="A36" s="74"/>
      <c r="B36" s="69" t="s">
        <v>77</v>
      </c>
      <c r="C36" s="70"/>
      <c r="D36" s="56">
        <v>5.5556000000000001</v>
      </c>
      <c r="E36" s="59"/>
      <c r="F36" s="59"/>
      <c r="G36" s="59"/>
      <c r="H36" s="59"/>
      <c r="I36" s="56">
        <v>9.2899999999999996E-2</v>
      </c>
      <c r="J36" s="57">
        <v>1.6721866225070201</v>
      </c>
      <c r="K36" s="59"/>
      <c r="L36" s="59"/>
      <c r="M36" s="59"/>
      <c r="N36" s="56">
        <v>5.5556000000000001</v>
      </c>
      <c r="O36" s="56">
        <v>434490.90740000003</v>
      </c>
      <c r="P36" s="56">
        <v>1</v>
      </c>
      <c r="Q36" s="59"/>
      <c r="R36" s="59"/>
      <c r="S36" s="56">
        <v>5.5556000000000001</v>
      </c>
      <c r="T36" s="59"/>
      <c r="U36" s="60"/>
    </row>
    <row r="37" spans="1:21" ht="12" thickBot="1">
      <c r="A37" s="74"/>
      <c r="B37" s="69" t="s">
        <v>64</v>
      </c>
      <c r="C37" s="70"/>
      <c r="D37" s="56">
        <v>249990.63</v>
      </c>
      <c r="E37" s="59"/>
      <c r="F37" s="59"/>
      <c r="G37" s="56">
        <v>53502.5</v>
      </c>
      <c r="H37" s="57">
        <v>367.25037147796797</v>
      </c>
      <c r="I37" s="56">
        <v>-9364.85</v>
      </c>
      <c r="J37" s="57">
        <v>-3.7460804030935102</v>
      </c>
      <c r="K37" s="56">
        <v>1778.87</v>
      </c>
      <c r="L37" s="57">
        <v>3.3248352880706502</v>
      </c>
      <c r="M37" s="57">
        <v>-6.2644937516513304</v>
      </c>
      <c r="N37" s="56">
        <v>381542.75</v>
      </c>
      <c r="O37" s="56">
        <v>40481952.25</v>
      </c>
      <c r="P37" s="56">
        <v>131</v>
      </c>
      <c r="Q37" s="56">
        <v>112</v>
      </c>
      <c r="R37" s="57">
        <v>16.964285714285701</v>
      </c>
      <c r="S37" s="56">
        <v>1908.3254198473301</v>
      </c>
      <c r="T37" s="56">
        <v>1174.5725</v>
      </c>
      <c r="U37" s="58">
        <v>38.4500941095272</v>
      </c>
    </row>
    <row r="38" spans="1:21" ht="12" thickBot="1">
      <c r="A38" s="74"/>
      <c r="B38" s="69" t="s">
        <v>35</v>
      </c>
      <c r="C38" s="70"/>
      <c r="D38" s="56">
        <v>227110.36</v>
      </c>
      <c r="E38" s="59"/>
      <c r="F38" s="59"/>
      <c r="G38" s="56">
        <v>257147.08</v>
      </c>
      <c r="H38" s="57">
        <v>-11.680754842714901</v>
      </c>
      <c r="I38" s="56">
        <v>-21665.95</v>
      </c>
      <c r="J38" s="57">
        <v>-9.5398334096251691</v>
      </c>
      <c r="K38" s="56">
        <v>-34859.93</v>
      </c>
      <c r="L38" s="57">
        <v>-13.556416817954901</v>
      </c>
      <c r="M38" s="57">
        <v>-0.37848555633932701</v>
      </c>
      <c r="N38" s="56">
        <v>400273.69</v>
      </c>
      <c r="O38" s="56">
        <v>95362131.829999998</v>
      </c>
      <c r="P38" s="56">
        <v>98</v>
      </c>
      <c r="Q38" s="56">
        <v>82</v>
      </c>
      <c r="R38" s="57">
        <v>19.512195121951201</v>
      </c>
      <c r="S38" s="56">
        <v>2317.4526530612202</v>
      </c>
      <c r="T38" s="56">
        <v>2111.74792682927</v>
      </c>
      <c r="U38" s="58">
        <v>8.8763291867141998</v>
      </c>
    </row>
    <row r="39" spans="1:21" ht="12" thickBot="1">
      <c r="A39" s="74"/>
      <c r="B39" s="69" t="s">
        <v>36</v>
      </c>
      <c r="C39" s="70"/>
      <c r="D39" s="56">
        <v>54242.74</v>
      </c>
      <c r="E39" s="59"/>
      <c r="F39" s="59"/>
      <c r="G39" s="56">
        <v>83505.17</v>
      </c>
      <c r="H39" s="57">
        <v>-35.042656640301402</v>
      </c>
      <c r="I39" s="56">
        <v>1065.79</v>
      </c>
      <c r="J39" s="57">
        <v>1.9648528079518099</v>
      </c>
      <c r="K39" s="56">
        <v>-5510.23</v>
      </c>
      <c r="L39" s="57">
        <v>-6.5986692799978703</v>
      </c>
      <c r="M39" s="57">
        <v>-1.1934202383566599</v>
      </c>
      <c r="N39" s="56">
        <v>92980.34</v>
      </c>
      <c r="O39" s="56">
        <v>90660976.519999996</v>
      </c>
      <c r="P39" s="56">
        <v>20</v>
      </c>
      <c r="Q39" s="56">
        <v>13</v>
      </c>
      <c r="R39" s="57">
        <v>53.846153846153904</v>
      </c>
      <c r="S39" s="56">
        <v>2712.1370000000002</v>
      </c>
      <c r="T39" s="56">
        <v>2979.81538461538</v>
      </c>
      <c r="U39" s="58">
        <v>-9.8696483479774404</v>
      </c>
    </row>
    <row r="40" spans="1:21" ht="12" thickBot="1">
      <c r="A40" s="74"/>
      <c r="B40" s="69" t="s">
        <v>37</v>
      </c>
      <c r="C40" s="70"/>
      <c r="D40" s="56">
        <v>150206.95000000001</v>
      </c>
      <c r="E40" s="59"/>
      <c r="F40" s="59"/>
      <c r="G40" s="56">
        <v>163845.47</v>
      </c>
      <c r="H40" s="57">
        <v>-8.3240140847348307</v>
      </c>
      <c r="I40" s="56">
        <v>-25057.02</v>
      </c>
      <c r="J40" s="57">
        <v>-16.681664863043999</v>
      </c>
      <c r="K40" s="56">
        <v>-29918.85</v>
      </c>
      <c r="L40" s="57">
        <v>-18.260407199539902</v>
      </c>
      <c r="M40" s="57">
        <v>-0.16250056402568999</v>
      </c>
      <c r="N40" s="56">
        <v>310864.34999999998</v>
      </c>
      <c r="O40" s="56">
        <v>67807922.709999993</v>
      </c>
      <c r="P40" s="56">
        <v>93</v>
      </c>
      <c r="Q40" s="56">
        <v>101</v>
      </c>
      <c r="R40" s="57">
        <v>-7.9207920792079198</v>
      </c>
      <c r="S40" s="56">
        <v>1615.1284946236599</v>
      </c>
      <c r="T40" s="56">
        <v>1590.6673267326701</v>
      </c>
      <c r="U40" s="58">
        <v>1.51450290007313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6">
        <v>1385.91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52320.084999999999</v>
      </c>
      <c r="E42" s="59"/>
      <c r="F42" s="59"/>
      <c r="G42" s="56">
        <v>196155.55679999999</v>
      </c>
      <c r="H42" s="57">
        <v>-73.327248101696398</v>
      </c>
      <c r="I42" s="56">
        <v>4741.1765999999998</v>
      </c>
      <c r="J42" s="57">
        <v>9.06186715866383</v>
      </c>
      <c r="K42" s="56">
        <v>13394.5494</v>
      </c>
      <c r="L42" s="57">
        <v>6.8285342605191</v>
      </c>
      <c r="M42" s="57">
        <v>-0.64603687228179596</v>
      </c>
      <c r="N42" s="56">
        <v>105740.5981</v>
      </c>
      <c r="O42" s="56">
        <v>17641439.7311</v>
      </c>
      <c r="P42" s="56">
        <v>100</v>
      </c>
      <c r="Q42" s="56">
        <v>98</v>
      </c>
      <c r="R42" s="57">
        <v>2.0408163265306101</v>
      </c>
      <c r="S42" s="56">
        <v>523.20084999999995</v>
      </c>
      <c r="T42" s="56">
        <v>545.10727653061201</v>
      </c>
      <c r="U42" s="58">
        <v>-4.1870013266630401</v>
      </c>
    </row>
    <row r="43" spans="1:21" ht="12" thickBot="1">
      <c r="A43" s="74"/>
      <c r="B43" s="69" t="s">
        <v>33</v>
      </c>
      <c r="C43" s="70"/>
      <c r="D43" s="56">
        <v>407559.47759999998</v>
      </c>
      <c r="E43" s="56">
        <v>868202.929</v>
      </c>
      <c r="F43" s="57">
        <v>46.942882128885302</v>
      </c>
      <c r="G43" s="56">
        <v>417797.34480000002</v>
      </c>
      <c r="H43" s="57">
        <v>-2.45043855051326</v>
      </c>
      <c r="I43" s="56">
        <v>24202.7356</v>
      </c>
      <c r="J43" s="57">
        <v>5.9384548587908998</v>
      </c>
      <c r="K43" s="56">
        <v>-5366.0797000000002</v>
      </c>
      <c r="L43" s="57">
        <v>-1.2843738158672999</v>
      </c>
      <c r="M43" s="57">
        <v>-5.5103198150411403</v>
      </c>
      <c r="N43" s="56">
        <v>857313.02269999997</v>
      </c>
      <c r="O43" s="56">
        <v>116177023.9373</v>
      </c>
      <c r="P43" s="56">
        <v>1951</v>
      </c>
      <c r="Q43" s="56">
        <v>2062</v>
      </c>
      <c r="R43" s="57">
        <v>-5.3831231813773002</v>
      </c>
      <c r="S43" s="56">
        <v>208.89773326499201</v>
      </c>
      <c r="T43" s="56">
        <v>218.11520130940801</v>
      </c>
      <c r="U43" s="58">
        <v>-4.4124308580809002</v>
      </c>
    </row>
    <row r="44" spans="1:21" ht="12" thickBot="1">
      <c r="A44" s="74"/>
      <c r="B44" s="69" t="s">
        <v>38</v>
      </c>
      <c r="C44" s="70"/>
      <c r="D44" s="56">
        <v>104947.62</v>
      </c>
      <c r="E44" s="59"/>
      <c r="F44" s="59"/>
      <c r="G44" s="56">
        <v>115445.33</v>
      </c>
      <c r="H44" s="57">
        <v>-9.0932305360467893</v>
      </c>
      <c r="I44" s="56">
        <v>-11470.47</v>
      </c>
      <c r="J44" s="57">
        <v>-10.929709506513801</v>
      </c>
      <c r="K44" s="56">
        <v>-8993.57</v>
      </c>
      <c r="L44" s="57">
        <v>-7.7903281146149403</v>
      </c>
      <c r="M44" s="57">
        <v>0.27540787473717299</v>
      </c>
      <c r="N44" s="56">
        <v>185830.58</v>
      </c>
      <c r="O44" s="56">
        <v>45119147.670000002</v>
      </c>
      <c r="P44" s="56">
        <v>85</v>
      </c>
      <c r="Q44" s="56">
        <v>72</v>
      </c>
      <c r="R44" s="57">
        <v>18.0555555555556</v>
      </c>
      <c r="S44" s="56">
        <v>1234.6778823529401</v>
      </c>
      <c r="T44" s="56">
        <v>1123.3744444444401</v>
      </c>
      <c r="U44" s="58">
        <v>9.0147753919738491</v>
      </c>
    </row>
    <row r="45" spans="1:21" ht="12" thickBot="1">
      <c r="A45" s="74"/>
      <c r="B45" s="69" t="s">
        <v>39</v>
      </c>
      <c r="C45" s="70"/>
      <c r="D45" s="56">
        <v>46451.3</v>
      </c>
      <c r="E45" s="59"/>
      <c r="F45" s="59"/>
      <c r="G45" s="56">
        <v>35297.46</v>
      </c>
      <c r="H45" s="57">
        <v>31.599554188885001</v>
      </c>
      <c r="I45" s="56">
        <v>6010.87</v>
      </c>
      <c r="J45" s="57">
        <v>12.940154527429801</v>
      </c>
      <c r="K45" s="56">
        <v>3849.57</v>
      </c>
      <c r="L45" s="57">
        <v>10.9060821940162</v>
      </c>
      <c r="M45" s="57">
        <v>0.56143932958746001</v>
      </c>
      <c r="N45" s="56">
        <v>80014.570000000007</v>
      </c>
      <c r="O45" s="56">
        <v>20035311.27</v>
      </c>
      <c r="P45" s="56">
        <v>44</v>
      </c>
      <c r="Q45" s="56">
        <v>34</v>
      </c>
      <c r="R45" s="57">
        <v>29.411764705882401</v>
      </c>
      <c r="S45" s="56">
        <v>1055.7113636363599</v>
      </c>
      <c r="T45" s="56">
        <v>987.15499999999997</v>
      </c>
      <c r="U45" s="58">
        <v>6.4938548544389798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6347.9798000000001</v>
      </c>
      <c r="E47" s="62"/>
      <c r="F47" s="62"/>
      <c r="G47" s="61">
        <v>14613.4755</v>
      </c>
      <c r="H47" s="63">
        <v>-56.560779809019401</v>
      </c>
      <c r="I47" s="61">
        <v>482.99650000000003</v>
      </c>
      <c r="J47" s="63">
        <v>7.6086647282652002</v>
      </c>
      <c r="K47" s="61">
        <v>1798.6545000000001</v>
      </c>
      <c r="L47" s="63">
        <v>12.3081911623282</v>
      </c>
      <c r="M47" s="63">
        <v>-0.73146788335391799</v>
      </c>
      <c r="N47" s="61">
        <v>16966.851600000002</v>
      </c>
      <c r="O47" s="61">
        <v>6307329.9845000003</v>
      </c>
      <c r="P47" s="61">
        <v>22</v>
      </c>
      <c r="Q47" s="61">
        <v>15</v>
      </c>
      <c r="R47" s="63">
        <v>46.6666666666667</v>
      </c>
      <c r="S47" s="61">
        <v>288.54453636363598</v>
      </c>
      <c r="T47" s="61">
        <v>707.92478666666705</v>
      </c>
      <c r="U47" s="64">
        <v>-145.34333437334899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92512</v>
      </c>
      <c r="D2" s="37">
        <v>868625.72866923094</v>
      </c>
      <c r="E2" s="37">
        <v>661899.70697948697</v>
      </c>
      <c r="F2" s="37">
        <v>163546.77382649601</v>
      </c>
      <c r="G2" s="37">
        <v>661899.70697948697</v>
      </c>
      <c r="H2" s="37">
        <v>0.19813128728443399</v>
      </c>
    </row>
    <row r="3" spans="1:8">
      <c r="A3" s="37">
        <v>2</v>
      </c>
      <c r="B3" s="37">
        <v>13</v>
      </c>
      <c r="C3" s="37">
        <v>15113</v>
      </c>
      <c r="D3" s="37">
        <v>122713.808717949</v>
      </c>
      <c r="E3" s="37">
        <v>92731.024494871803</v>
      </c>
      <c r="F3" s="37">
        <v>25739.9056760684</v>
      </c>
      <c r="G3" s="37">
        <v>92731.024494871803</v>
      </c>
      <c r="H3" s="37">
        <v>0.21726769291782</v>
      </c>
    </row>
    <row r="4" spans="1:8">
      <c r="A4" s="37">
        <v>3</v>
      </c>
      <c r="B4" s="37">
        <v>14</v>
      </c>
      <c r="C4" s="37">
        <v>124418</v>
      </c>
      <c r="D4" s="37">
        <v>154429.11750091499</v>
      </c>
      <c r="E4" s="37">
        <v>114453.738990595</v>
      </c>
      <c r="F4" s="37">
        <v>28898.5921855339</v>
      </c>
      <c r="G4" s="37">
        <v>114453.738990595</v>
      </c>
      <c r="H4" s="37">
        <v>0.20159136547300199</v>
      </c>
    </row>
    <row r="5" spans="1:8">
      <c r="A5" s="37">
        <v>4</v>
      </c>
      <c r="B5" s="37">
        <v>15</v>
      </c>
      <c r="C5" s="37">
        <v>3471</v>
      </c>
      <c r="D5" s="37">
        <v>66026.570066560802</v>
      </c>
      <c r="E5" s="37">
        <v>50742.396561031703</v>
      </c>
      <c r="F5" s="37">
        <v>11335.1114073519</v>
      </c>
      <c r="G5" s="37">
        <v>50742.396561031703</v>
      </c>
      <c r="H5" s="37">
        <v>0.18259610893409201</v>
      </c>
    </row>
    <row r="6" spans="1:8">
      <c r="A6" s="37">
        <v>5</v>
      </c>
      <c r="B6" s="37">
        <v>16</v>
      </c>
      <c r="C6" s="37">
        <v>5299</v>
      </c>
      <c r="D6" s="37">
        <v>258748.17576837601</v>
      </c>
      <c r="E6" s="37">
        <v>193903.95908119701</v>
      </c>
      <c r="F6" s="37">
        <v>19575.5329264957</v>
      </c>
      <c r="G6" s="37">
        <v>193903.95908119701</v>
      </c>
      <c r="H6" s="37">
        <v>9.1697486922024202E-2</v>
      </c>
    </row>
    <row r="7" spans="1:8">
      <c r="A7" s="37">
        <v>6</v>
      </c>
      <c r="B7" s="37">
        <v>17</v>
      </c>
      <c r="C7" s="37">
        <v>26762</v>
      </c>
      <c r="D7" s="37">
        <v>311755.45211794903</v>
      </c>
      <c r="E7" s="37">
        <v>227040.45120170899</v>
      </c>
      <c r="F7" s="37">
        <v>65771.129121367499</v>
      </c>
      <c r="G7" s="37">
        <v>227040.45120170899</v>
      </c>
      <c r="H7" s="37">
        <v>0.22461928947208401</v>
      </c>
    </row>
    <row r="8" spans="1:8">
      <c r="A8" s="37">
        <v>7</v>
      </c>
      <c r="B8" s="37">
        <v>18</v>
      </c>
      <c r="C8" s="37">
        <v>41067</v>
      </c>
      <c r="D8" s="37">
        <v>74352.985449572603</v>
      </c>
      <c r="E8" s="37">
        <v>61655.417164957304</v>
      </c>
      <c r="F8" s="37">
        <v>12697.5682846154</v>
      </c>
      <c r="G8" s="37">
        <v>61655.417164957304</v>
      </c>
      <c r="H8" s="37">
        <v>0.17077415530580201</v>
      </c>
    </row>
    <row r="9" spans="1:8">
      <c r="A9" s="37">
        <v>8</v>
      </c>
      <c r="B9" s="37">
        <v>19</v>
      </c>
      <c r="C9" s="37">
        <v>21598</v>
      </c>
      <c r="D9" s="37">
        <v>109387.749706838</v>
      </c>
      <c r="E9" s="37">
        <v>111280.14542222201</v>
      </c>
      <c r="F9" s="37">
        <v>-12105.301698290599</v>
      </c>
      <c r="G9" s="37">
        <v>111280.14542222201</v>
      </c>
      <c r="H9" s="37">
        <v>-0.122060204420262</v>
      </c>
    </row>
    <row r="10" spans="1:8">
      <c r="A10" s="37">
        <v>9</v>
      </c>
      <c r="B10" s="37">
        <v>21</v>
      </c>
      <c r="C10" s="37">
        <v>325554</v>
      </c>
      <c r="D10" s="37">
        <v>1247384.5533473699</v>
      </c>
      <c r="E10" s="37">
        <v>1308387.8126999999</v>
      </c>
      <c r="F10" s="37">
        <v>-61015.363202564098</v>
      </c>
      <c r="G10" s="37">
        <v>1308387.8126999999</v>
      </c>
      <c r="H10" s="37">
        <v>-4.8915112103964702E-2</v>
      </c>
    </row>
    <row r="11" spans="1:8">
      <c r="A11" s="37">
        <v>10</v>
      </c>
      <c r="B11" s="37">
        <v>22</v>
      </c>
      <c r="C11" s="37">
        <v>65692.133000000002</v>
      </c>
      <c r="D11" s="37">
        <v>977837.00316324795</v>
      </c>
      <c r="E11" s="37">
        <v>862754.02847264998</v>
      </c>
      <c r="F11" s="37">
        <v>115082.974690598</v>
      </c>
      <c r="G11" s="37">
        <v>862754.02847264998</v>
      </c>
      <c r="H11" s="37">
        <v>0.117691368109727</v>
      </c>
    </row>
    <row r="12" spans="1:8">
      <c r="A12" s="37">
        <v>11</v>
      </c>
      <c r="B12" s="37">
        <v>23</v>
      </c>
      <c r="C12" s="37">
        <v>178010.296</v>
      </c>
      <c r="D12" s="37">
        <v>1583344.6777094</v>
      </c>
      <c r="E12" s="37">
        <v>1368146.4999273501</v>
      </c>
      <c r="F12" s="37">
        <v>215187.39085897399</v>
      </c>
      <c r="G12" s="37">
        <v>1368146.4999273501</v>
      </c>
      <c r="H12" s="37">
        <v>0.13590777795585901</v>
      </c>
    </row>
    <row r="13" spans="1:8">
      <c r="A13" s="37">
        <v>12</v>
      </c>
      <c r="B13" s="37">
        <v>24</v>
      </c>
      <c r="C13" s="37">
        <v>17101</v>
      </c>
      <c r="D13" s="37">
        <v>527951.50794615399</v>
      </c>
      <c r="E13" s="37">
        <v>498271.45489487197</v>
      </c>
      <c r="F13" s="37">
        <v>29680.053051282099</v>
      </c>
      <c r="G13" s="37">
        <v>498271.45489487197</v>
      </c>
      <c r="H13" s="37">
        <v>5.6217384749489403E-2</v>
      </c>
    </row>
    <row r="14" spans="1:8">
      <c r="A14" s="37">
        <v>13</v>
      </c>
      <c r="B14" s="37">
        <v>25</v>
      </c>
      <c r="C14" s="37">
        <v>96136</v>
      </c>
      <c r="D14" s="37">
        <v>1277506.0976612</v>
      </c>
      <c r="E14" s="37">
        <v>1170995.2989000001</v>
      </c>
      <c r="F14" s="37">
        <v>106497.9458</v>
      </c>
      <c r="G14" s="37">
        <v>1170995.2989000001</v>
      </c>
      <c r="H14" s="37">
        <v>8.3364781960165599E-2</v>
      </c>
    </row>
    <row r="15" spans="1:8">
      <c r="A15" s="37">
        <v>14</v>
      </c>
      <c r="B15" s="37">
        <v>26</v>
      </c>
      <c r="C15" s="37">
        <v>77029</v>
      </c>
      <c r="D15" s="37">
        <v>383660.02670115</v>
      </c>
      <c r="E15" s="37">
        <v>339301.40126192401</v>
      </c>
      <c r="F15" s="37">
        <v>44355.997120641397</v>
      </c>
      <c r="G15" s="37">
        <v>339301.40126192401</v>
      </c>
      <c r="H15" s="37">
        <v>0.11561355862714701</v>
      </c>
    </row>
    <row r="16" spans="1:8">
      <c r="A16" s="37">
        <v>15</v>
      </c>
      <c r="B16" s="37">
        <v>27</v>
      </c>
      <c r="C16" s="37">
        <v>178242.76500000001</v>
      </c>
      <c r="D16" s="37">
        <v>1381329.3231142301</v>
      </c>
      <c r="E16" s="37">
        <v>1305601.2312978699</v>
      </c>
      <c r="F16" s="37">
        <v>75713.130588011496</v>
      </c>
      <c r="G16" s="37">
        <v>1305601.2312978699</v>
      </c>
      <c r="H16" s="37">
        <v>5.48123820884929E-2</v>
      </c>
    </row>
    <row r="17" spans="1:8">
      <c r="A17" s="37">
        <v>16</v>
      </c>
      <c r="B17" s="37">
        <v>29</v>
      </c>
      <c r="C17" s="37">
        <v>234054</v>
      </c>
      <c r="D17" s="37">
        <v>3057476.4145999998</v>
      </c>
      <c r="E17" s="37">
        <v>2847197.4372632499</v>
      </c>
      <c r="F17" s="37">
        <v>207667.06280683799</v>
      </c>
      <c r="G17" s="37">
        <v>2847197.4372632499</v>
      </c>
      <c r="H17" s="37">
        <v>6.7979140417545006E-2</v>
      </c>
    </row>
    <row r="18" spans="1:8">
      <c r="A18" s="37">
        <v>17</v>
      </c>
      <c r="B18" s="37">
        <v>31</v>
      </c>
      <c r="C18" s="37">
        <v>32163.968000000001</v>
      </c>
      <c r="D18" s="37">
        <v>331751.43438612099</v>
      </c>
      <c r="E18" s="37">
        <v>291679.22456630802</v>
      </c>
      <c r="F18" s="37">
        <v>40070.739563402101</v>
      </c>
      <c r="G18" s="37">
        <v>291679.22456630802</v>
      </c>
      <c r="H18" s="37">
        <v>0.120785965021943</v>
      </c>
    </row>
    <row r="19" spans="1:8">
      <c r="A19" s="37">
        <v>18</v>
      </c>
      <c r="B19" s="37">
        <v>32</v>
      </c>
      <c r="C19" s="37">
        <v>26643.329000000002</v>
      </c>
      <c r="D19" s="37">
        <v>360840.07677351899</v>
      </c>
      <c r="E19" s="37">
        <v>352310.43036919099</v>
      </c>
      <c r="F19" s="37">
        <v>8528.0098556554003</v>
      </c>
      <c r="G19" s="37">
        <v>352310.43036919099</v>
      </c>
      <c r="H19" s="37">
        <v>2.3633872960822599E-2</v>
      </c>
    </row>
    <row r="20" spans="1:8">
      <c r="A20" s="37">
        <v>19</v>
      </c>
      <c r="B20" s="37">
        <v>33</v>
      </c>
      <c r="C20" s="37">
        <v>55791.701999999997</v>
      </c>
      <c r="D20" s="37">
        <v>646856.16528565902</v>
      </c>
      <c r="E20" s="37">
        <v>533436.15516054805</v>
      </c>
      <c r="F20" s="37">
        <v>113410.18800181399</v>
      </c>
      <c r="G20" s="37">
        <v>533436.15516054805</v>
      </c>
      <c r="H20" s="37">
        <v>0.17532786449307899</v>
      </c>
    </row>
    <row r="21" spans="1:8">
      <c r="A21" s="37">
        <v>20</v>
      </c>
      <c r="B21" s="37">
        <v>34</v>
      </c>
      <c r="C21" s="37">
        <v>55050.436999999998</v>
      </c>
      <c r="D21" s="37">
        <v>284917.14034466399</v>
      </c>
      <c r="E21" s="37">
        <v>210649.128472796</v>
      </c>
      <c r="F21" s="37">
        <v>74268.011871868104</v>
      </c>
      <c r="G21" s="37">
        <v>210649.128472796</v>
      </c>
      <c r="H21" s="37">
        <v>0.26066530003083099</v>
      </c>
    </row>
    <row r="22" spans="1:8">
      <c r="A22" s="37">
        <v>21</v>
      </c>
      <c r="B22" s="37">
        <v>35</v>
      </c>
      <c r="C22" s="37">
        <v>36205.533000000003</v>
      </c>
      <c r="D22" s="37">
        <v>1145849.5087256599</v>
      </c>
      <c r="E22" s="37">
        <v>1074390.2921893799</v>
      </c>
      <c r="F22" s="37">
        <v>71447.802036283203</v>
      </c>
      <c r="G22" s="37">
        <v>1074390.2921893799</v>
      </c>
      <c r="H22" s="37">
        <v>6.2354186334297297E-2</v>
      </c>
    </row>
    <row r="23" spans="1:8">
      <c r="A23" s="37">
        <v>22</v>
      </c>
      <c r="B23" s="37">
        <v>36</v>
      </c>
      <c r="C23" s="37">
        <v>180635.95</v>
      </c>
      <c r="D23" s="37">
        <v>838370.07296194695</v>
      </c>
      <c r="E23" s="37">
        <v>717635.36422856699</v>
      </c>
      <c r="F23" s="37">
        <v>120734.04173338</v>
      </c>
      <c r="G23" s="37">
        <v>717635.36422856699</v>
      </c>
      <c r="H23" s="37">
        <v>0.144010552955292</v>
      </c>
    </row>
    <row r="24" spans="1:8">
      <c r="A24" s="37">
        <v>23</v>
      </c>
      <c r="B24" s="37">
        <v>37</v>
      </c>
      <c r="C24" s="37">
        <v>167758.625</v>
      </c>
      <c r="D24" s="37">
        <v>1339613.9068805301</v>
      </c>
      <c r="E24" s="37">
        <v>1184736.17090273</v>
      </c>
      <c r="F24" s="37">
        <v>154865.851287531</v>
      </c>
      <c r="G24" s="37">
        <v>1184736.17090273</v>
      </c>
      <c r="H24" s="37">
        <v>0.11560586556470299</v>
      </c>
    </row>
    <row r="25" spans="1:8">
      <c r="A25" s="37">
        <v>24</v>
      </c>
      <c r="B25" s="37">
        <v>38</v>
      </c>
      <c r="C25" s="37">
        <v>164322.473</v>
      </c>
      <c r="D25" s="37">
        <v>825284.969179646</v>
      </c>
      <c r="E25" s="37">
        <v>775545.47408495599</v>
      </c>
      <c r="F25" s="37">
        <v>49733.248192035397</v>
      </c>
      <c r="G25" s="37">
        <v>775545.47408495599</v>
      </c>
      <c r="H25" s="37">
        <v>6.0262365731202298E-2</v>
      </c>
    </row>
    <row r="26" spans="1:8">
      <c r="A26" s="37">
        <v>25</v>
      </c>
      <c r="B26" s="37">
        <v>39</v>
      </c>
      <c r="C26" s="37">
        <v>76413.501999999993</v>
      </c>
      <c r="D26" s="37">
        <v>119774.221639415</v>
      </c>
      <c r="E26" s="37">
        <v>92297.123105950202</v>
      </c>
      <c r="F26" s="37">
        <v>27477.098533464399</v>
      </c>
      <c r="G26" s="37">
        <v>92297.123105950202</v>
      </c>
      <c r="H26" s="37">
        <v>0.22940744809167199</v>
      </c>
    </row>
    <row r="27" spans="1:8">
      <c r="A27" s="37">
        <v>26</v>
      </c>
      <c r="B27" s="37">
        <v>42</v>
      </c>
      <c r="C27" s="37">
        <v>11285.552</v>
      </c>
      <c r="D27" s="37">
        <v>227612.62400000001</v>
      </c>
      <c r="E27" s="37">
        <v>193635.00510000001</v>
      </c>
      <c r="F27" s="37">
        <v>33977.618900000001</v>
      </c>
      <c r="G27" s="37">
        <v>193635.00510000001</v>
      </c>
      <c r="H27" s="37">
        <v>0.14927827069908001</v>
      </c>
    </row>
    <row r="28" spans="1:8">
      <c r="A28" s="37">
        <v>27</v>
      </c>
      <c r="B28" s="37">
        <v>43</v>
      </c>
      <c r="C28" s="37">
        <v>0.36199999999999999</v>
      </c>
      <c r="D28" s="37">
        <v>5.5556000000000001</v>
      </c>
      <c r="E28" s="37">
        <v>5.4626999999999999</v>
      </c>
      <c r="F28" s="37">
        <v>9.2899999999999996E-2</v>
      </c>
      <c r="G28" s="37">
        <v>5.4626999999999999</v>
      </c>
      <c r="H28" s="37">
        <v>1.67218662250702E-2</v>
      </c>
    </row>
    <row r="29" spans="1:8">
      <c r="A29" s="37">
        <v>28</v>
      </c>
      <c r="B29" s="37">
        <v>75</v>
      </c>
      <c r="C29" s="37">
        <v>97</v>
      </c>
      <c r="D29" s="37">
        <v>52320.085470085498</v>
      </c>
      <c r="E29" s="37">
        <v>47578.908119658103</v>
      </c>
      <c r="F29" s="37">
        <v>4741.1773504273497</v>
      </c>
      <c r="G29" s="37">
        <v>47578.908119658103</v>
      </c>
      <c r="H29" s="37">
        <v>9.0618685115454706E-2</v>
      </c>
    </row>
    <row r="30" spans="1:8">
      <c r="A30" s="37">
        <v>29</v>
      </c>
      <c r="B30" s="37">
        <v>76</v>
      </c>
      <c r="C30" s="37">
        <v>2101</v>
      </c>
      <c r="D30" s="37">
        <v>407559.46396153799</v>
      </c>
      <c r="E30" s="37">
        <v>383356.745235043</v>
      </c>
      <c r="F30" s="37">
        <v>24151.436675213699</v>
      </c>
      <c r="G30" s="37">
        <v>383356.745235043</v>
      </c>
      <c r="H30" s="37">
        <v>5.9266139300566102E-2</v>
      </c>
    </row>
    <row r="31" spans="1:8">
      <c r="A31" s="30">
        <v>30</v>
      </c>
      <c r="B31" s="39">
        <v>99</v>
      </c>
      <c r="C31" s="40">
        <v>23</v>
      </c>
      <c r="D31" s="40">
        <v>6347.9797292186704</v>
      </c>
      <c r="E31" s="40">
        <v>5864.9826941986203</v>
      </c>
      <c r="F31" s="40">
        <v>482.997035020044</v>
      </c>
      <c r="G31" s="40">
        <v>5864.9826941986203</v>
      </c>
      <c r="H31" s="40">
        <v>7.6086732412974006E-2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222</v>
      </c>
      <c r="D34" s="34">
        <v>249990.63</v>
      </c>
      <c r="E34" s="34">
        <v>259355.48</v>
      </c>
      <c r="F34" s="30"/>
      <c r="G34" s="30"/>
      <c r="H34" s="30"/>
    </row>
    <row r="35" spans="1:8">
      <c r="A35" s="30"/>
      <c r="B35" s="33">
        <v>71</v>
      </c>
      <c r="C35" s="34">
        <v>94</v>
      </c>
      <c r="D35" s="34">
        <v>227110.36</v>
      </c>
      <c r="E35" s="34">
        <v>248776.31</v>
      </c>
      <c r="F35" s="30"/>
      <c r="G35" s="30"/>
      <c r="H35" s="30"/>
    </row>
    <row r="36" spans="1:8">
      <c r="A36" s="30"/>
      <c r="B36" s="33">
        <v>72</v>
      </c>
      <c r="C36" s="34">
        <v>13</v>
      </c>
      <c r="D36" s="34">
        <v>54242.74</v>
      </c>
      <c r="E36" s="34">
        <v>53176.95</v>
      </c>
      <c r="F36" s="30"/>
      <c r="G36" s="30"/>
      <c r="H36" s="30"/>
    </row>
    <row r="37" spans="1:8">
      <c r="A37" s="30"/>
      <c r="B37" s="33">
        <v>73</v>
      </c>
      <c r="C37" s="34">
        <v>79</v>
      </c>
      <c r="D37" s="34">
        <v>150206.95000000001</v>
      </c>
      <c r="E37" s="34">
        <v>175263.97</v>
      </c>
      <c r="F37" s="30"/>
      <c r="G37" s="30"/>
      <c r="H37" s="30"/>
    </row>
    <row r="38" spans="1:8">
      <c r="A38" s="30"/>
      <c r="B38" s="33">
        <v>77</v>
      </c>
      <c r="C38" s="34">
        <v>78</v>
      </c>
      <c r="D38" s="34">
        <v>104947.62</v>
      </c>
      <c r="E38" s="34">
        <v>116418.09</v>
      </c>
      <c r="F38" s="30"/>
      <c r="G38" s="30"/>
      <c r="H38" s="30"/>
    </row>
    <row r="39" spans="1:8">
      <c r="A39" s="30"/>
      <c r="B39" s="33">
        <v>78</v>
      </c>
      <c r="C39" s="34">
        <v>37</v>
      </c>
      <c r="D39" s="34">
        <v>46451.3</v>
      </c>
      <c r="E39" s="34">
        <v>40440.43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2016-09-05T00:06:38Z</dcterms:modified>
</cp:coreProperties>
</file>