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<sst xmlns="http://schemas.openxmlformats.org/spreadsheetml/2006/main" count="121" uniqueCount="80">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</sst>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23722357.26930001</v>
      </c>
      <c r="F3" s="25">
        <f>RA!I7</f>
        <v>2332982.8264000001</v>
      </c>
      <c r="G3" s="16">
        <f>SUM(G4:G42)</f>
        <v>21389374.442899998</v>
      </c>
      <c r="H3" s="27">
        <f>RA!J7</f>
        <v>9.8345320404528298</v>
      </c>
      <c r="I3" s="20">
        <f>SUM(I4:I42)</f>
        <v>23722366.403095108</v>
      </c>
      <c r="J3" s="21">
        <f>SUM(J4:J42)</f>
        <v>21389374.395767495</v>
      </c>
      <c r="K3" s="22">
        <f>E3-I3</f>
        <v>-9.1337950974702835</v>
      </c>
      <c r="L3" s="22">
        <f>G3-J3</f>
        <v>4.7132503241300583E-2</v>
      </c>
    </row>
    <row r="4" spans="1:13">
      <c r="A4" s="68">
        <f>RA!A8</f>
        <v>42617</v>
      </c>
      <c r="B4" s="12">
        <v>12</v>
      </c>
      <c r="C4" s="66" t="s">
        <v>6</v>
      </c>
      <c r="D4" s="66"/>
      <c r="E4" s="15">
        <f>VLOOKUP(C4,RA!B8:D35,3,0)</f>
        <v>1038679.0819</v>
      </c>
      <c r="F4" s="25">
        <f>VLOOKUP(C4,RA!B8:I38,8,0)</f>
        <v>259402.36859999999</v>
      </c>
      <c r="G4" s="16">
        <f t="shared" ref="G4:G42" si="0">E4-F4</f>
        <v>779276.71329999994</v>
      </c>
      <c r="H4" s="27">
        <f>RA!J8</f>
        <v>24.9742555829168</v>
      </c>
      <c r="I4" s="20">
        <f>VLOOKUP(B4,RMS!B:D,3,FALSE)</f>
        <v>1038680.31280598</v>
      </c>
      <c r="J4" s="21">
        <f>VLOOKUP(B4,RMS!B:E,4,FALSE)</f>
        <v>779276.73300854699</v>
      </c>
      <c r="K4" s="22">
        <f t="shared" ref="K4:K42" si="1">E4-I4</f>
        <v>-1.2309059799881652</v>
      </c>
      <c r="L4" s="22">
        <f t="shared" ref="L4:L42" si="2">G4-J4</f>
        <v>-1.9708547042682767E-2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190397.01670000001</v>
      </c>
      <c r="F5" s="25">
        <f>VLOOKUP(C5,RA!B9:I39,8,0)</f>
        <v>45823.436300000001</v>
      </c>
      <c r="G5" s="16">
        <f t="shared" si="0"/>
        <v>144573.58040000001</v>
      </c>
      <c r="H5" s="27">
        <f>RA!J9</f>
        <v>24.067307930670999</v>
      </c>
      <c r="I5" s="20">
        <f>VLOOKUP(B5,RMS!B:D,3,FALSE)</f>
        <v>190397.22172905999</v>
      </c>
      <c r="J5" s="21">
        <f>VLOOKUP(B5,RMS!B:E,4,FALSE)</f>
        <v>144573.55171111101</v>
      </c>
      <c r="K5" s="22">
        <f t="shared" si="1"/>
        <v>-0.20502905998728238</v>
      </c>
      <c r="L5" s="22">
        <f t="shared" si="2"/>
        <v>2.8688888996839523E-2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204190.90470000001</v>
      </c>
      <c r="F6" s="25">
        <f>VLOOKUP(C6,RA!B10:I40,8,0)</f>
        <v>53732.797899999998</v>
      </c>
      <c r="G6" s="16">
        <f t="shared" si="0"/>
        <v>150458.10680000001</v>
      </c>
      <c r="H6" s="27">
        <f>RA!J10</f>
        <v>26.3149810609561</v>
      </c>
      <c r="I6" s="20">
        <f>VLOOKUP(B6,RMS!B:D,3,FALSE)</f>
        <v>204193.71120612699</v>
      </c>
      <c r="J6" s="21">
        <f>VLOOKUP(B6,RMS!B:E,4,FALSE)</f>
        <v>150458.10470040899</v>
      </c>
      <c r="K6" s="22">
        <f>E6-I6</f>
        <v>-2.8065061269735452</v>
      </c>
      <c r="L6" s="22">
        <f t="shared" si="2"/>
        <v>2.0995910163037479E-3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75016.468299999993</v>
      </c>
      <c r="F7" s="25">
        <f>VLOOKUP(C7,RA!B11:I41,8,0)</f>
        <v>17255.132099999999</v>
      </c>
      <c r="G7" s="16">
        <f t="shared" si="0"/>
        <v>57761.336199999991</v>
      </c>
      <c r="H7" s="27">
        <f>RA!J11</f>
        <v>23.0017921278227</v>
      </c>
      <c r="I7" s="20">
        <f>VLOOKUP(B7,RMS!B:D,3,FALSE)</f>
        <v>75016.521457257404</v>
      </c>
      <c r="J7" s="21">
        <f>VLOOKUP(B7,RMS!B:E,4,FALSE)</f>
        <v>57761.335794039798</v>
      </c>
      <c r="K7" s="22">
        <f t="shared" si="1"/>
        <v>-5.315725741093047E-2</v>
      </c>
      <c r="L7" s="22">
        <f t="shared" si="2"/>
        <v>4.0596019243821502E-4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309167.10639999999</v>
      </c>
      <c r="F8" s="25">
        <f>VLOOKUP(C8,RA!B12:I42,8,0)</f>
        <v>77979.611799999999</v>
      </c>
      <c r="G8" s="16">
        <f t="shared" si="0"/>
        <v>231187.49459999998</v>
      </c>
      <c r="H8" s="27">
        <f>RA!J12</f>
        <v>25.222480071702702</v>
      </c>
      <c r="I8" s="20">
        <f>VLOOKUP(B8,RMS!B:D,3,FALSE)</f>
        <v>309167.08515897399</v>
      </c>
      <c r="J8" s="21">
        <f>VLOOKUP(B8,RMS!B:E,4,FALSE)</f>
        <v>231187.495382906</v>
      </c>
      <c r="K8" s="22">
        <f t="shared" si="1"/>
        <v>2.1241025999188423E-2</v>
      </c>
      <c r="L8" s="22">
        <f t="shared" si="2"/>
        <v>-7.8290601959452033E-4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358807.0552</v>
      </c>
      <c r="F9" s="25">
        <f>VLOOKUP(C9,RA!B13:I43,8,0)</f>
        <v>98385.407699999996</v>
      </c>
      <c r="G9" s="16">
        <f t="shared" si="0"/>
        <v>260421.64750000002</v>
      </c>
      <c r="H9" s="27">
        <f>RA!J13</f>
        <v>27.420143019528901</v>
      </c>
      <c r="I9" s="20">
        <f>VLOOKUP(B9,RMS!B:D,3,FALSE)</f>
        <v>358807.560508547</v>
      </c>
      <c r="J9" s="21">
        <f>VLOOKUP(B9,RMS!B:E,4,FALSE)</f>
        <v>260421.646239316</v>
      </c>
      <c r="K9" s="22">
        <f t="shared" si="1"/>
        <v>-0.50530854699900374</v>
      </c>
      <c r="L9" s="22">
        <f t="shared" si="2"/>
        <v>1.2606840173248202E-3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95157.172099999996</v>
      </c>
      <c r="F10" s="25">
        <f>VLOOKUP(C10,RA!B14:I43,8,0)</f>
        <v>17075.114699999998</v>
      </c>
      <c r="G10" s="16">
        <f t="shared" si="0"/>
        <v>78082.057399999991</v>
      </c>
      <c r="H10" s="27">
        <f>RA!J14</f>
        <v>17.9441174250701</v>
      </c>
      <c r="I10" s="20">
        <f>VLOOKUP(B10,RMS!B:D,3,FALSE)</f>
        <v>95157.172723076903</v>
      </c>
      <c r="J10" s="21">
        <f>VLOOKUP(B10,RMS!B:E,4,FALSE)</f>
        <v>78082.055030769203</v>
      </c>
      <c r="K10" s="22">
        <f t="shared" si="1"/>
        <v>-6.2307690677698702E-4</v>
      </c>
      <c r="L10" s="22">
        <f t="shared" si="2"/>
        <v>2.3692307877354324E-3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129425.8793</v>
      </c>
      <c r="F11" s="25">
        <f>VLOOKUP(C11,RA!B15:I44,8,0)</f>
        <v>-1588.5336</v>
      </c>
      <c r="G11" s="16">
        <f t="shared" si="0"/>
        <v>131014.4129</v>
      </c>
      <c r="H11" s="27">
        <f>RA!J15</f>
        <v>-1.22736937047798</v>
      </c>
      <c r="I11" s="20">
        <f>VLOOKUP(B11,RMS!B:D,3,FALSE)</f>
        <v>129425.924006838</v>
      </c>
      <c r="J11" s="21">
        <f>VLOOKUP(B11,RMS!B:E,4,FALSE)</f>
        <v>131014.41252136799</v>
      </c>
      <c r="K11" s="22">
        <f t="shared" si="1"/>
        <v>-4.4706838001729921E-2</v>
      </c>
      <c r="L11" s="22">
        <f t="shared" si="2"/>
        <v>3.7863200122956187E-4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1599565.5223999999</v>
      </c>
      <c r="F12" s="25">
        <f>VLOOKUP(C12,RA!B16:I45,8,0)</f>
        <v>-63344.856399999997</v>
      </c>
      <c r="G12" s="16">
        <f t="shared" si="0"/>
        <v>1662910.3787999998</v>
      </c>
      <c r="H12" s="27">
        <f>RA!J16</f>
        <v>-3.96012889206045</v>
      </c>
      <c r="I12" s="20">
        <f>VLOOKUP(B12,RMS!B:D,3,FALSE)</f>
        <v>1599564.55442322</v>
      </c>
      <c r="J12" s="21">
        <f>VLOOKUP(B12,RMS!B:E,4,FALSE)</f>
        <v>1662910.37883333</v>
      </c>
      <c r="K12" s="22">
        <f t="shared" si="1"/>
        <v>0.96797677990980446</v>
      </c>
      <c r="L12" s="22">
        <f t="shared" si="2"/>
        <v>-3.3330172300338745E-5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914388.64300000004</v>
      </c>
      <c r="F13" s="25">
        <f>VLOOKUP(C13,RA!B17:I46,8,0)</f>
        <v>138508.96340000001</v>
      </c>
      <c r="G13" s="16">
        <f t="shared" si="0"/>
        <v>775879.67960000003</v>
      </c>
      <c r="H13" s="27">
        <f>RA!J17</f>
        <v>15.147712568429201</v>
      </c>
      <c r="I13" s="20">
        <f>VLOOKUP(B13,RMS!B:D,3,FALSE)</f>
        <v>914388.516855555</v>
      </c>
      <c r="J13" s="21">
        <f>VLOOKUP(B13,RMS!B:E,4,FALSE)</f>
        <v>775879.68717093999</v>
      </c>
      <c r="K13" s="22">
        <f t="shared" si="1"/>
        <v>0.12614444503560662</v>
      </c>
      <c r="L13" s="22">
        <f t="shared" si="2"/>
        <v>-7.5709399534389377E-3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2047188.1916</v>
      </c>
      <c r="F14" s="25">
        <f>VLOOKUP(C14,RA!B18:I47,8,0)</f>
        <v>290600.68589999998</v>
      </c>
      <c r="G14" s="16">
        <f t="shared" si="0"/>
        <v>1756587.5057000001</v>
      </c>
      <c r="H14" s="27">
        <f>RA!J18</f>
        <v>14.195113428867399</v>
      </c>
      <c r="I14" s="20">
        <f>VLOOKUP(B14,RMS!B:D,3,FALSE)</f>
        <v>2047188.36120427</v>
      </c>
      <c r="J14" s="21">
        <f>VLOOKUP(B14,RMS!B:E,4,FALSE)</f>
        <v>1756587.46001197</v>
      </c>
      <c r="K14" s="22">
        <f t="shared" si="1"/>
        <v>-0.16960427002049983</v>
      </c>
      <c r="L14" s="22">
        <f t="shared" si="2"/>
        <v>4.5688030077144504E-2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660394.89080000005</v>
      </c>
      <c r="F15" s="25">
        <f>VLOOKUP(C15,RA!B19:I48,8,0)</f>
        <v>26536.974600000001</v>
      </c>
      <c r="G15" s="16">
        <f t="shared" si="0"/>
        <v>633857.91620000009</v>
      </c>
      <c r="H15" s="27">
        <f>RA!J19</f>
        <v>4.0183494708526899</v>
      </c>
      <c r="I15" s="20">
        <f>VLOOKUP(B15,RMS!B:D,3,FALSE)</f>
        <v>660394.88817777799</v>
      </c>
      <c r="J15" s="21">
        <f>VLOOKUP(B15,RMS!B:E,4,FALSE)</f>
        <v>633857.91625726502</v>
      </c>
      <c r="K15" s="22">
        <f t="shared" si="1"/>
        <v>2.6222220622003078E-3</v>
      </c>
      <c r="L15" s="22">
        <f t="shared" si="2"/>
        <v>-5.7264929637312889E-5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1460451.2349</v>
      </c>
      <c r="F16" s="25">
        <f>VLOOKUP(C16,RA!B20:I49,8,0)</f>
        <v>111566.0241</v>
      </c>
      <c r="G16" s="16">
        <f t="shared" si="0"/>
        <v>1348885.2108</v>
      </c>
      <c r="H16" s="27">
        <f>RA!J20</f>
        <v>7.6391475068757897</v>
      </c>
      <c r="I16" s="20">
        <f>VLOOKUP(B16,RMS!B:D,3,FALSE)</f>
        <v>1460451.44955834</v>
      </c>
      <c r="J16" s="21">
        <f>VLOOKUP(B16,RMS!B:E,4,FALSE)</f>
        <v>1348885.2108</v>
      </c>
      <c r="K16" s="22">
        <f t="shared" si="1"/>
        <v>-0.21465833997353911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449658.59080000001</v>
      </c>
      <c r="F17" s="25">
        <f>VLOOKUP(C17,RA!B21:I50,8,0)</f>
        <v>49634.104500000001</v>
      </c>
      <c r="G17" s="16">
        <f t="shared" si="0"/>
        <v>400024.48629999999</v>
      </c>
      <c r="H17" s="27">
        <f>RA!J21</f>
        <v>11.0381755214983</v>
      </c>
      <c r="I17" s="20">
        <f>VLOOKUP(B17,RMS!B:D,3,FALSE)</f>
        <v>449658.043236873</v>
      </c>
      <c r="J17" s="21">
        <f>VLOOKUP(B17,RMS!B:E,4,FALSE)</f>
        <v>400024.48628470598</v>
      </c>
      <c r="K17" s="22">
        <f t="shared" si="1"/>
        <v>0.54756312700919807</v>
      </c>
      <c r="L17" s="22">
        <f t="shared" si="2"/>
        <v>1.5294004697352648E-5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1784043.5998</v>
      </c>
      <c r="F18" s="25">
        <f>VLOOKUP(C18,RA!B22:I51,8,0)</f>
        <v>95610.5527</v>
      </c>
      <c r="G18" s="16">
        <f t="shared" si="0"/>
        <v>1688433.0471000001</v>
      </c>
      <c r="H18" s="27">
        <f>RA!J22</f>
        <v>5.3592049381931304</v>
      </c>
      <c r="I18" s="20">
        <f>VLOOKUP(B18,RMS!B:D,3,FALSE)</f>
        <v>1784046.0315249399</v>
      </c>
      <c r="J18" s="21">
        <f>VLOOKUP(B18,RMS!B:E,4,FALSE)</f>
        <v>1688433.0465760401</v>
      </c>
      <c r="K18" s="22">
        <f t="shared" si="1"/>
        <v>-2.4317249399609864</v>
      </c>
      <c r="L18" s="22">
        <f t="shared" si="2"/>
        <v>5.2395998500287533E-4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3606177.5720000002</v>
      </c>
      <c r="F19" s="25">
        <f>VLOOKUP(C19,RA!B23:I52,8,0)</f>
        <v>305015.68150000001</v>
      </c>
      <c r="G19" s="16">
        <f t="shared" si="0"/>
        <v>3301161.8905000002</v>
      </c>
      <c r="H19" s="27">
        <f>RA!J23</f>
        <v>8.4581437106225792</v>
      </c>
      <c r="I19" s="20">
        <f>VLOOKUP(B19,RMS!B:D,3,FALSE)</f>
        <v>3606180.38292393</v>
      </c>
      <c r="J19" s="21">
        <f>VLOOKUP(B19,RMS!B:E,4,FALSE)</f>
        <v>3301161.93428205</v>
      </c>
      <c r="K19" s="22">
        <f t="shared" si="1"/>
        <v>-2.8109239297918975</v>
      </c>
      <c r="L19" s="22">
        <f t="shared" si="2"/>
        <v>-4.3782049790024757E-2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375226.60759999999</v>
      </c>
      <c r="F20" s="25">
        <f>VLOOKUP(C20,RA!B24:I53,8,0)</f>
        <v>47486.461499999998</v>
      </c>
      <c r="G20" s="16">
        <f t="shared" si="0"/>
        <v>327740.14610000001</v>
      </c>
      <c r="H20" s="27">
        <f>RA!J24</f>
        <v>12.6554089017647</v>
      </c>
      <c r="I20" s="20">
        <f>VLOOKUP(B20,RMS!B:D,3,FALSE)</f>
        <v>375226.77791974897</v>
      </c>
      <c r="J20" s="21">
        <f>VLOOKUP(B20,RMS!B:E,4,FALSE)</f>
        <v>327740.14541435201</v>
      </c>
      <c r="K20" s="22">
        <f t="shared" si="1"/>
        <v>-0.17031974898418412</v>
      </c>
      <c r="L20" s="22">
        <f t="shared" si="2"/>
        <v>6.8564800312742591E-4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403379.95740000001</v>
      </c>
      <c r="F21" s="25">
        <f>VLOOKUP(C21,RA!B25:I54,8,0)</f>
        <v>21767.665799999999</v>
      </c>
      <c r="G21" s="16">
        <f t="shared" si="0"/>
        <v>381612.2916</v>
      </c>
      <c r="H21" s="27">
        <f>RA!J25</f>
        <v>5.3963181364548403</v>
      </c>
      <c r="I21" s="20">
        <f>VLOOKUP(B21,RMS!B:D,3,FALSE)</f>
        <v>403379.94080851699</v>
      </c>
      <c r="J21" s="21">
        <f>VLOOKUP(B21,RMS!B:E,4,FALSE)</f>
        <v>381612.279571174</v>
      </c>
      <c r="K21" s="22">
        <f t="shared" si="1"/>
        <v>1.659148302860558E-2</v>
      </c>
      <c r="L21" s="22">
        <f t="shared" si="2"/>
        <v>1.2028825993184E-2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740589.20959999994</v>
      </c>
      <c r="F22" s="25">
        <f>VLOOKUP(C22,RA!B26:I55,8,0)</f>
        <v>140694.51459999999</v>
      </c>
      <c r="G22" s="16">
        <f t="shared" si="0"/>
        <v>599894.69499999995</v>
      </c>
      <c r="H22" s="27">
        <f>RA!J26</f>
        <v>18.997645763160701</v>
      </c>
      <c r="I22" s="20">
        <f>VLOOKUP(B22,RMS!B:D,3,FALSE)</f>
        <v>740589.18127093301</v>
      </c>
      <c r="J22" s="21">
        <f>VLOOKUP(B22,RMS!B:E,4,FALSE)</f>
        <v>599894.68056385301</v>
      </c>
      <c r="K22" s="22">
        <f t="shared" si="1"/>
        <v>2.8329066932201385E-2</v>
      </c>
      <c r="L22" s="22">
        <f t="shared" si="2"/>
        <v>1.4436146942898631E-2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351062.4644</v>
      </c>
      <c r="F23" s="25">
        <f>VLOOKUP(C23,RA!B27:I56,8,0)</f>
        <v>91288.890899999999</v>
      </c>
      <c r="G23" s="16">
        <f t="shared" si="0"/>
        <v>259773.5735</v>
      </c>
      <c r="H23" s="27">
        <f>RA!J27</f>
        <v>26.003603391784299</v>
      </c>
      <c r="I23" s="20">
        <f>VLOOKUP(B23,RMS!B:D,3,FALSE)</f>
        <v>351062.21342941502</v>
      </c>
      <c r="J23" s="21">
        <f>VLOOKUP(B23,RMS!B:E,4,FALSE)</f>
        <v>259773.57533906199</v>
      </c>
      <c r="K23" s="22">
        <f t="shared" si="1"/>
        <v>0.25097058498067781</v>
      </c>
      <c r="L23" s="22">
        <f t="shared" si="2"/>
        <v>-1.8390619952697307E-3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1257521.4648</v>
      </c>
      <c r="F24" s="25">
        <f>VLOOKUP(C24,RA!B28:I57,8,0)</f>
        <v>82683.669699999999</v>
      </c>
      <c r="G24" s="16">
        <f t="shared" si="0"/>
        <v>1174837.7951</v>
      </c>
      <c r="H24" s="27">
        <f>RA!J28</f>
        <v>6.5751298895840504</v>
      </c>
      <c r="I24" s="20">
        <f>VLOOKUP(B24,RMS!B:D,3,FALSE)</f>
        <v>1257522.0650354</v>
      </c>
      <c r="J24" s="21">
        <f>VLOOKUP(B24,RMS!B:E,4,FALSE)</f>
        <v>1174837.7942336299</v>
      </c>
      <c r="K24" s="22">
        <f t="shared" si="1"/>
        <v>-0.60023540002293885</v>
      </c>
      <c r="L24" s="22">
        <f t="shared" si="2"/>
        <v>8.6637004278600216E-4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900571.43660000002</v>
      </c>
      <c r="F25" s="25">
        <f>VLOOKUP(C25,RA!B29:I58,8,0)</f>
        <v>131916.8823</v>
      </c>
      <c r="G25" s="16">
        <f t="shared" si="0"/>
        <v>768654.55429999996</v>
      </c>
      <c r="H25" s="27">
        <f>RA!J29</f>
        <v>14.648130835465601</v>
      </c>
      <c r="I25" s="20">
        <f>VLOOKUP(B25,RMS!B:D,3,FALSE)</f>
        <v>900571.43597610597</v>
      </c>
      <c r="J25" s="21">
        <f>VLOOKUP(B25,RMS!B:E,4,FALSE)</f>
        <v>768654.55623067997</v>
      </c>
      <c r="K25" s="22">
        <f t="shared" si="1"/>
        <v>6.238940404728055E-4</v>
      </c>
      <c r="L25" s="22">
        <f t="shared" si="2"/>
        <v>-1.9306800095364451E-3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1543894.2335999999</v>
      </c>
      <c r="F26" s="25">
        <f>VLOOKUP(C26,RA!B30:I59,8,0)</f>
        <v>194451.4584</v>
      </c>
      <c r="G26" s="16">
        <f t="shared" si="0"/>
        <v>1349442.7752</v>
      </c>
      <c r="H26" s="27">
        <f>RA!J30</f>
        <v>12.594869141170699</v>
      </c>
      <c r="I26" s="20">
        <f>VLOOKUP(B26,RMS!B:D,3,FALSE)</f>
        <v>1543894.29147434</v>
      </c>
      <c r="J26" s="21">
        <f>VLOOKUP(B26,RMS!B:E,4,FALSE)</f>
        <v>1349442.7362514299</v>
      </c>
      <c r="K26" s="22">
        <f t="shared" si="1"/>
        <v>-5.787434009835124E-2</v>
      </c>
      <c r="L26" s="22">
        <f t="shared" si="2"/>
        <v>3.894857014529407E-2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1017040.566</v>
      </c>
      <c r="F27" s="25">
        <f>VLOOKUP(C27,RA!B31:I60,8,0)</f>
        <v>55286.120499999997</v>
      </c>
      <c r="G27" s="16">
        <f t="shared" si="0"/>
        <v>961754.44550000003</v>
      </c>
      <c r="H27" s="27">
        <f>RA!J31</f>
        <v>5.4359798761458702</v>
      </c>
      <c r="I27" s="20">
        <f>VLOOKUP(B27,RMS!B:D,3,FALSE)</f>
        <v>1017040.43408142</v>
      </c>
      <c r="J27" s="21">
        <f>VLOOKUP(B27,RMS!B:E,4,FALSE)</f>
        <v>961754.43983539799</v>
      </c>
      <c r="K27" s="22">
        <f t="shared" si="1"/>
        <v>0.13191858003847301</v>
      </c>
      <c r="L27" s="22">
        <f t="shared" si="2"/>
        <v>5.6646020384505391E-3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148148.04500000001</v>
      </c>
      <c r="F28" s="25">
        <f>VLOOKUP(C28,RA!B32:I61,8,0)</f>
        <v>32064.3887</v>
      </c>
      <c r="G28" s="16">
        <f t="shared" si="0"/>
        <v>116083.65630000002</v>
      </c>
      <c r="H28" s="27">
        <f>RA!J32</f>
        <v>21.6434774417712</v>
      </c>
      <c r="I28" s="20">
        <f>VLOOKUP(B28,RMS!B:D,3,FALSE)</f>
        <v>148147.986055049</v>
      </c>
      <c r="J28" s="21">
        <f>VLOOKUP(B28,RMS!B:E,4,FALSE)</f>
        <v>116083.689386236</v>
      </c>
      <c r="K28" s="22">
        <f t="shared" si="1"/>
        <v>5.8944951015291736E-2</v>
      </c>
      <c r="L28" s="22">
        <f t="shared" si="2"/>
        <v>-3.3086235984228551E-2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244171.98550000001</v>
      </c>
      <c r="F30" s="25">
        <f>VLOOKUP(C30,RA!B34:I64,8,0)</f>
        <v>35910.5196</v>
      </c>
      <c r="G30" s="16">
        <f t="shared" si="0"/>
        <v>208261.46590000001</v>
      </c>
      <c r="H30" s="27">
        <f>RA!J34</f>
        <v>0</v>
      </c>
      <c r="I30" s="20">
        <f>VLOOKUP(B30,RMS!B:D,3,FALSE)</f>
        <v>244171.9847</v>
      </c>
      <c r="J30" s="21">
        <f>VLOOKUP(B30,RMS!B:E,4,FALSE)</f>
        <v>208261.46040000001</v>
      </c>
      <c r="K30" s="22">
        <f t="shared" si="1"/>
        <v>8.0000000889413059E-4</v>
      </c>
      <c r="L30" s="22">
        <f t="shared" si="2"/>
        <v>5.4999999993015081E-3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14.707059667989601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374130.73</v>
      </c>
      <c r="F32" s="25">
        <f>VLOOKUP(C32,RA!B34:I65,8,0)</f>
        <v>7923.08</v>
      </c>
      <c r="G32" s="16">
        <f t="shared" si="0"/>
        <v>366207.64999999997</v>
      </c>
      <c r="H32" s="27">
        <f>RA!J34</f>
        <v>0</v>
      </c>
      <c r="I32" s="20">
        <f>VLOOKUP(B32,RMS!B:D,3,FALSE)</f>
        <v>374130.73</v>
      </c>
      <c r="J32" s="21">
        <f>VLOOKUP(B32,RMS!B:E,4,FALSE)</f>
        <v>366207.65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275847.96000000002</v>
      </c>
      <c r="F33" s="25">
        <f>VLOOKUP(C33,RA!B34:I65,8,0)</f>
        <v>-25417.35</v>
      </c>
      <c r="G33" s="16">
        <f t="shared" si="0"/>
        <v>301265.31</v>
      </c>
      <c r="H33" s="27">
        <f>RA!J34</f>
        <v>0</v>
      </c>
      <c r="I33" s="20">
        <f>VLOOKUP(B33,RMS!B:D,3,FALSE)</f>
        <v>275847.96000000002</v>
      </c>
      <c r="J33" s="21">
        <f>VLOOKUP(B33,RMS!B:E,4,FALSE)</f>
        <v>301265.31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63365.82</v>
      </c>
      <c r="F34" s="25">
        <f>VLOOKUP(C34,RA!B34:I66,8,0)</f>
        <v>-403.4</v>
      </c>
      <c r="G34" s="16">
        <f t="shared" si="0"/>
        <v>63769.22</v>
      </c>
      <c r="H34" s="27">
        <f>RA!J35</f>
        <v>14.707059667989601</v>
      </c>
      <c r="I34" s="20">
        <f>VLOOKUP(B34,RMS!B:D,3,FALSE)</f>
        <v>63365.82</v>
      </c>
      <c r="J34" s="21">
        <f>VLOOKUP(B34,RMS!B:E,4,FALSE)</f>
        <v>63769.22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225271.07</v>
      </c>
      <c r="F35" s="25">
        <f>VLOOKUP(C35,RA!B34:I67,8,0)</f>
        <v>-32369.23</v>
      </c>
      <c r="G35" s="16">
        <f t="shared" si="0"/>
        <v>257640.30000000002</v>
      </c>
      <c r="H35" s="27">
        <f>RA!J34</f>
        <v>0</v>
      </c>
      <c r="I35" s="20">
        <f>VLOOKUP(B35,RMS!B:D,3,FALSE)</f>
        <v>225271.07</v>
      </c>
      <c r="J35" s="21">
        <f>VLOOKUP(B35,RMS!B:E,4,FALSE)</f>
        <v>257640.3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14.707059667989601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101343.5894</v>
      </c>
      <c r="F37" s="25">
        <f>VLOOKUP(C37,RA!B8:I68,8,0)</f>
        <v>8959.7366000000002</v>
      </c>
      <c r="G37" s="16">
        <f t="shared" si="0"/>
        <v>92383.852799999993</v>
      </c>
      <c r="H37" s="27">
        <f>RA!J35</f>
        <v>14.707059667989601</v>
      </c>
      <c r="I37" s="20">
        <f>VLOOKUP(B37,RMS!B:D,3,FALSE)</f>
        <v>101343.58974359</v>
      </c>
      <c r="J37" s="21">
        <f>VLOOKUP(B37,RMS!B:E,4,FALSE)</f>
        <v>92383.854700854703</v>
      </c>
      <c r="K37" s="22">
        <f t="shared" si="1"/>
        <v>-3.4358999982941896E-4</v>
      </c>
      <c r="L37" s="22">
        <f t="shared" si="2"/>
        <v>-1.9008547096746042E-3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542646.65009999997</v>
      </c>
      <c r="F38" s="25">
        <f>VLOOKUP(C38,RA!B8:I69,8,0)</f>
        <v>30672.421900000001</v>
      </c>
      <c r="G38" s="16">
        <f t="shared" si="0"/>
        <v>511974.22819999995</v>
      </c>
      <c r="H38" s="27">
        <f>RA!J36</f>
        <v>0</v>
      </c>
      <c r="I38" s="20">
        <f>VLOOKUP(B38,RMS!B:D,3,FALSE)</f>
        <v>542646.635742735</v>
      </c>
      <c r="J38" s="21">
        <f>VLOOKUP(B38,RMS!B:E,4,FALSE)</f>
        <v>511974.22993418801</v>
      </c>
      <c r="K38" s="22">
        <f t="shared" si="1"/>
        <v>1.4357264968566597E-2</v>
      </c>
      <c r="L38" s="22">
        <f t="shared" si="2"/>
        <v>-1.7341880593448877E-3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159988.04999999999</v>
      </c>
      <c r="F39" s="25">
        <f>VLOOKUP(C39,RA!B9:I70,8,0)</f>
        <v>-22315.71</v>
      </c>
      <c r="G39" s="16">
        <f t="shared" si="0"/>
        <v>182303.75999999998</v>
      </c>
      <c r="H39" s="27">
        <f>RA!J37</f>
        <v>2.11773034521917</v>
      </c>
      <c r="I39" s="20">
        <f>VLOOKUP(B39,RMS!B:D,3,FALSE)</f>
        <v>159988.04999999999</v>
      </c>
      <c r="J39" s="21">
        <f>VLOOKUP(B39,RMS!B:E,4,FALSE)</f>
        <v>182303.76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64018</v>
      </c>
      <c r="F40" s="25">
        <f>VLOOKUP(C40,RA!B10:I71,8,0)</f>
        <v>9028.17</v>
      </c>
      <c r="G40" s="16">
        <f t="shared" si="0"/>
        <v>54989.83</v>
      </c>
      <c r="H40" s="27">
        <f>RA!J38</f>
        <v>-9.2142606383603507</v>
      </c>
      <c r="I40" s="20">
        <f>VLOOKUP(B40,RMS!B:D,3,FALSE)</f>
        <v>64018</v>
      </c>
      <c r="J40" s="21">
        <f>VLOOKUP(B40,RMS!B:E,4,FALSE)</f>
        <v>54989.83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-0.636620815449086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11430.499400000001</v>
      </c>
      <c r="F42" s="25">
        <f>VLOOKUP(C42,RA!B8:I72,8,0)</f>
        <v>1161.0700999999999</v>
      </c>
      <c r="G42" s="16">
        <f t="shared" si="0"/>
        <v>10269.4293</v>
      </c>
      <c r="H42" s="27">
        <f>RA!J39</f>
        <v>-0.636620815449086</v>
      </c>
      <c r="I42" s="20">
        <f>VLOOKUP(B42,RMS!B:D,3,FALSE)</f>
        <v>11430.499357083399</v>
      </c>
      <c r="J42" s="21">
        <f>VLOOKUP(B42,RMS!B:E,4,FALSE)</f>
        <v>10269.4293018682</v>
      </c>
      <c r="K42" s="22">
        <f t="shared" si="1"/>
        <v>4.29166011599591E-5</v>
      </c>
      <c r="L42" s="22">
        <f t="shared" si="2"/>
        <v>-1.8682003428693861E-6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23722357.269299999</v>
      </c>
      <c r="E7" s="53">
        <v>26485960.3638</v>
      </c>
      <c r="F7" s="54">
        <v>89.565781053281398</v>
      </c>
      <c r="G7" s="53">
        <v>25712485.272700001</v>
      </c>
      <c r="H7" s="54">
        <v>-7.7399286078075296</v>
      </c>
      <c r="I7" s="53">
        <v>2332982.8264000001</v>
      </c>
      <c r="J7" s="54">
        <v>9.8345320404528298</v>
      </c>
      <c r="K7" s="53">
        <v>2734772.6568999998</v>
      </c>
      <c r="L7" s="54">
        <v>10.635971699723701</v>
      </c>
      <c r="M7" s="54">
        <v>-0.146918914625777</v>
      </c>
      <c r="N7" s="53">
        <v>86609105.121000007</v>
      </c>
      <c r="O7" s="53">
        <v>5390859223.8156004</v>
      </c>
      <c r="P7" s="53">
        <v>1261760</v>
      </c>
      <c r="Q7" s="53">
        <v>1260020</v>
      </c>
      <c r="R7" s="54">
        <v>0.13809304614211801</v>
      </c>
      <c r="S7" s="53">
        <v>18.801005951448801</v>
      </c>
      <c r="T7" s="53">
        <v>18.937882837574001</v>
      </c>
      <c r="U7" s="55">
        <v>-0.728029587771584</v>
      </c>
    </row>
    <row r="8" spans="1:23" ht="12" thickBot="1">
      <c r="A8" s="73">
        <v>42617</v>
      </c>
      <c r="B8" s="69" t="s">
        <v>6</v>
      </c>
      <c r="C8" s="70"/>
      <c r="D8" s="56">
        <v>1038679.0819</v>
      </c>
      <c r="E8" s="56">
        <v>970552.16150000005</v>
      </c>
      <c r="F8" s="57">
        <v>107.019398142879</v>
      </c>
      <c r="G8" s="56">
        <v>941017.60419999994</v>
      </c>
      <c r="H8" s="57">
        <v>10.378283813619699</v>
      </c>
      <c r="I8" s="56">
        <v>259402.36859999999</v>
      </c>
      <c r="J8" s="57">
        <v>24.9742555829168</v>
      </c>
      <c r="K8" s="56">
        <v>214155.96739999999</v>
      </c>
      <c r="L8" s="57">
        <v>22.757912970402199</v>
      </c>
      <c r="M8" s="57">
        <v>0.21127779790272599</v>
      </c>
      <c r="N8" s="56">
        <v>3837276.6359999999</v>
      </c>
      <c r="O8" s="56">
        <v>193843040.42050001</v>
      </c>
      <c r="P8" s="56">
        <v>41059</v>
      </c>
      <c r="Q8" s="56">
        <v>39747</v>
      </c>
      <c r="R8" s="57">
        <v>3.3008780536895901</v>
      </c>
      <c r="S8" s="56">
        <v>25.2972328088848</v>
      </c>
      <c r="T8" s="56">
        <v>26.079976139079701</v>
      </c>
      <c r="U8" s="58">
        <v>-3.09418558191072</v>
      </c>
    </row>
    <row r="9" spans="1:23" ht="12" thickBot="1">
      <c r="A9" s="74"/>
      <c r="B9" s="69" t="s">
        <v>7</v>
      </c>
      <c r="C9" s="70"/>
      <c r="D9" s="56">
        <v>190397.01670000001</v>
      </c>
      <c r="E9" s="56">
        <v>286767.13280000002</v>
      </c>
      <c r="F9" s="57">
        <v>66.394295204251506</v>
      </c>
      <c r="G9" s="56">
        <v>172086.8236</v>
      </c>
      <c r="H9" s="57">
        <v>10.6400901108852</v>
      </c>
      <c r="I9" s="56">
        <v>45823.436300000001</v>
      </c>
      <c r="J9" s="57">
        <v>24.067307930670999</v>
      </c>
      <c r="K9" s="56">
        <v>36451.783499999998</v>
      </c>
      <c r="L9" s="57">
        <v>21.182204853015801</v>
      </c>
      <c r="M9" s="57">
        <v>0.25709723640819898</v>
      </c>
      <c r="N9" s="56">
        <v>655340.63699999999</v>
      </c>
      <c r="O9" s="56">
        <v>29090971.6853</v>
      </c>
      <c r="P9" s="56">
        <v>10636</v>
      </c>
      <c r="Q9" s="56">
        <v>10435</v>
      </c>
      <c r="R9" s="57">
        <v>1.9262098706277</v>
      </c>
      <c r="S9" s="56">
        <v>17.901186226024802</v>
      </c>
      <c r="T9" s="56">
        <v>17.9983095831337</v>
      </c>
      <c r="U9" s="58">
        <v>-0.54255263244884</v>
      </c>
    </row>
    <row r="10" spans="1:23" ht="12" thickBot="1">
      <c r="A10" s="74"/>
      <c r="B10" s="69" t="s">
        <v>8</v>
      </c>
      <c r="C10" s="70"/>
      <c r="D10" s="56">
        <v>204190.90470000001</v>
      </c>
      <c r="E10" s="56">
        <v>206145.72279999999</v>
      </c>
      <c r="F10" s="57">
        <v>99.051729973608701</v>
      </c>
      <c r="G10" s="56">
        <v>211875.12040000001</v>
      </c>
      <c r="H10" s="57">
        <v>-3.62676641103163</v>
      </c>
      <c r="I10" s="56">
        <v>53732.797899999998</v>
      </c>
      <c r="J10" s="57">
        <v>26.3149810609561</v>
      </c>
      <c r="K10" s="56">
        <v>48485.662199999999</v>
      </c>
      <c r="L10" s="57">
        <v>22.884075349887102</v>
      </c>
      <c r="M10" s="57">
        <v>0.10822035756376699</v>
      </c>
      <c r="N10" s="56">
        <v>695350.72719999996</v>
      </c>
      <c r="O10" s="56">
        <v>46890790.964699998</v>
      </c>
      <c r="P10" s="56">
        <v>130416</v>
      </c>
      <c r="Q10" s="56">
        <v>130304</v>
      </c>
      <c r="R10" s="57">
        <v>8.5952848722991998E-2</v>
      </c>
      <c r="S10" s="56">
        <v>1.56568906192492</v>
      </c>
      <c r="T10" s="56">
        <v>1.5375672488948899</v>
      </c>
      <c r="U10" s="58">
        <v>1.79613013298127</v>
      </c>
    </row>
    <row r="11" spans="1:23" ht="12" thickBot="1">
      <c r="A11" s="74"/>
      <c r="B11" s="69" t="s">
        <v>9</v>
      </c>
      <c r="C11" s="70"/>
      <c r="D11" s="56">
        <v>75016.468299999993</v>
      </c>
      <c r="E11" s="56">
        <v>78360.626999999993</v>
      </c>
      <c r="F11" s="57">
        <v>95.732348211047395</v>
      </c>
      <c r="G11" s="56">
        <v>73589.897800000006</v>
      </c>
      <c r="H11" s="57">
        <v>1.9385412164548499</v>
      </c>
      <c r="I11" s="56">
        <v>17255.132099999999</v>
      </c>
      <c r="J11" s="57">
        <v>23.0017921278227</v>
      </c>
      <c r="K11" s="56">
        <v>17563.703300000001</v>
      </c>
      <c r="L11" s="57">
        <v>23.867003250546698</v>
      </c>
      <c r="M11" s="57">
        <v>-1.7568686667578E-2</v>
      </c>
      <c r="N11" s="56">
        <v>293200.21159999998</v>
      </c>
      <c r="O11" s="56">
        <v>16015626.429500001</v>
      </c>
      <c r="P11" s="56">
        <v>3249</v>
      </c>
      <c r="Q11" s="56">
        <v>3525</v>
      </c>
      <c r="R11" s="57">
        <v>-7.8297872340425503</v>
      </c>
      <c r="S11" s="56">
        <v>23.089094582948601</v>
      </c>
      <c r="T11" s="56">
        <v>23.380981588652499</v>
      </c>
      <c r="U11" s="58">
        <v>-1.2641769241113501</v>
      </c>
    </row>
    <row r="12" spans="1:23" ht="12" thickBot="1">
      <c r="A12" s="74"/>
      <c r="B12" s="69" t="s">
        <v>10</v>
      </c>
      <c r="C12" s="70"/>
      <c r="D12" s="56">
        <v>309167.10639999999</v>
      </c>
      <c r="E12" s="56">
        <v>300927.15090000001</v>
      </c>
      <c r="F12" s="57">
        <v>102.738189450622</v>
      </c>
      <c r="G12" s="56">
        <v>297690.68440000003</v>
      </c>
      <c r="H12" s="57">
        <v>3.8551498590326601</v>
      </c>
      <c r="I12" s="56">
        <v>77979.611799999999</v>
      </c>
      <c r="J12" s="57">
        <v>25.222480071702702</v>
      </c>
      <c r="K12" s="56">
        <v>94772.659700000004</v>
      </c>
      <c r="L12" s="57">
        <v>31.835950759096001</v>
      </c>
      <c r="M12" s="57">
        <v>-0.17719295789690701</v>
      </c>
      <c r="N12" s="56">
        <v>1152238.8282999999</v>
      </c>
      <c r="O12" s="56">
        <v>57200765.652199998</v>
      </c>
      <c r="P12" s="56">
        <v>2966</v>
      </c>
      <c r="Q12" s="56">
        <v>3062</v>
      </c>
      <c r="R12" s="57">
        <v>-3.1352057478772002</v>
      </c>
      <c r="S12" s="56">
        <v>104.237055428186</v>
      </c>
      <c r="T12" s="56">
        <v>99.633646799477503</v>
      </c>
      <c r="U12" s="58">
        <v>4.41628805591131</v>
      </c>
    </row>
    <row r="13" spans="1:23" ht="12" thickBot="1">
      <c r="A13" s="74"/>
      <c r="B13" s="69" t="s">
        <v>11</v>
      </c>
      <c r="C13" s="70"/>
      <c r="D13" s="56">
        <v>358807.0552</v>
      </c>
      <c r="E13" s="56">
        <v>420630.84259999997</v>
      </c>
      <c r="F13" s="57">
        <v>85.302126915407499</v>
      </c>
      <c r="G13" s="56">
        <v>428089.99739999999</v>
      </c>
      <c r="H13" s="57">
        <v>-16.184200196404799</v>
      </c>
      <c r="I13" s="56">
        <v>98385.407699999996</v>
      </c>
      <c r="J13" s="57">
        <v>27.420143019528901</v>
      </c>
      <c r="K13" s="56">
        <v>117509.75079999999</v>
      </c>
      <c r="L13" s="57">
        <v>27.449777269661599</v>
      </c>
      <c r="M13" s="57">
        <v>-0.16274686117366899</v>
      </c>
      <c r="N13" s="56">
        <v>1339981.3585999999</v>
      </c>
      <c r="O13" s="56">
        <v>82535655.122899994</v>
      </c>
      <c r="P13" s="56">
        <v>15943</v>
      </c>
      <c r="Q13" s="56">
        <v>16303</v>
      </c>
      <c r="R13" s="57">
        <v>-2.20818254309023</v>
      </c>
      <c r="S13" s="56">
        <v>22.5056172113153</v>
      </c>
      <c r="T13" s="56">
        <v>21.6747041832792</v>
      </c>
      <c r="U13" s="58">
        <v>3.6920250630513598</v>
      </c>
    </row>
    <row r="14" spans="1:23" ht="12" thickBot="1">
      <c r="A14" s="74"/>
      <c r="B14" s="69" t="s">
        <v>12</v>
      </c>
      <c r="C14" s="70"/>
      <c r="D14" s="56">
        <v>95157.172099999996</v>
      </c>
      <c r="E14" s="56">
        <v>196195.40650000001</v>
      </c>
      <c r="F14" s="57">
        <v>48.501223243470797</v>
      </c>
      <c r="G14" s="56">
        <v>145329.78400000001</v>
      </c>
      <c r="H14" s="57">
        <v>-34.523282508972798</v>
      </c>
      <c r="I14" s="56">
        <v>17075.114699999998</v>
      </c>
      <c r="J14" s="57">
        <v>17.9441174250701</v>
      </c>
      <c r="K14" s="56">
        <v>28699.395799999998</v>
      </c>
      <c r="L14" s="57">
        <v>19.747772968547199</v>
      </c>
      <c r="M14" s="57">
        <v>-0.40503574294759198</v>
      </c>
      <c r="N14" s="56">
        <v>361826.49219999998</v>
      </c>
      <c r="O14" s="56">
        <v>36085040.319399998</v>
      </c>
      <c r="P14" s="56">
        <v>1828</v>
      </c>
      <c r="Q14" s="56">
        <v>1825</v>
      </c>
      <c r="R14" s="57">
        <v>0.164383561643833</v>
      </c>
      <c r="S14" s="56">
        <v>52.055345787746198</v>
      </c>
      <c r="T14" s="56">
        <v>50.6204463561644</v>
      </c>
      <c r="U14" s="58">
        <v>2.7564881375152801</v>
      </c>
    </row>
    <row r="15" spans="1:23" ht="12" thickBot="1">
      <c r="A15" s="74"/>
      <c r="B15" s="69" t="s">
        <v>13</v>
      </c>
      <c r="C15" s="70"/>
      <c r="D15" s="56">
        <v>129425.8793</v>
      </c>
      <c r="E15" s="56">
        <v>120922.1629</v>
      </c>
      <c r="F15" s="57">
        <v>107.03238860111399</v>
      </c>
      <c r="G15" s="56">
        <v>127200.1256</v>
      </c>
      <c r="H15" s="57">
        <v>1.74980464012999</v>
      </c>
      <c r="I15" s="56">
        <v>-1588.5336</v>
      </c>
      <c r="J15" s="57">
        <v>-1.22736937047798</v>
      </c>
      <c r="K15" s="56">
        <v>5908.5450000000001</v>
      </c>
      <c r="L15" s="57">
        <v>4.6450779605205099</v>
      </c>
      <c r="M15" s="57">
        <v>-1.2688536010134499</v>
      </c>
      <c r="N15" s="56">
        <v>456685.38620000001</v>
      </c>
      <c r="O15" s="56">
        <v>31302471.8728</v>
      </c>
      <c r="P15" s="56">
        <v>6523</v>
      </c>
      <c r="Q15" s="56">
        <v>6659</v>
      </c>
      <c r="R15" s="57">
        <v>-2.0423487010061598</v>
      </c>
      <c r="S15" s="56">
        <v>19.841465476008</v>
      </c>
      <c r="T15" s="56">
        <v>17.797340892025801</v>
      </c>
      <c r="U15" s="58">
        <v>10.302286322821599</v>
      </c>
    </row>
    <row r="16" spans="1:23" ht="12" thickBot="1">
      <c r="A16" s="74"/>
      <c r="B16" s="69" t="s">
        <v>14</v>
      </c>
      <c r="C16" s="70"/>
      <c r="D16" s="56">
        <v>1599565.5223999999</v>
      </c>
      <c r="E16" s="56">
        <v>1429311.4469000001</v>
      </c>
      <c r="F16" s="57">
        <v>111.911614915648</v>
      </c>
      <c r="G16" s="56">
        <v>1391268.7657000001</v>
      </c>
      <c r="H16" s="57">
        <v>14.9717122841608</v>
      </c>
      <c r="I16" s="56">
        <v>-63344.856399999997</v>
      </c>
      <c r="J16" s="57">
        <v>-3.96012889206045</v>
      </c>
      <c r="K16" s="56">
        <v>94395.736900000004</v>
      </c>
      <c r="L16" s="57">
        <v>6.7848671103103397</v>
      </c>
      <c r="M16" s="57">
        <v>-1.67105632606169</v>
      </c>
      <c r="N16" s="56">
        <v>5623921.7357999999</v>
      </c>
      <c r="O16" s="56">
        <v>281371047.74290001</v>
      </c>
      <c r="P16" s="56">
        <v>76427</v>
      </c>
      <c r="Q16" s="56">
        <v>77589</v>
      </c>
      <c r="R16" s="57">
        <v>-1.49763497402983</v>
      </c>
      <c r="S16" s="56">
        <v>20.929325008177699</v>
      </c>
      <c r="T16" s="56">
        <v>20.893143226488299</v>
      </c>
      <c r="U16" s="58">
        <v>0.17287600854451399</v>
      </c>
    </row>
    <row r="17" spans="1:21" ht="12" thickBot="1">
      <c r="A17" s="74"/>
      <c r="B17" s="69" t="s">
        <v>15</v>
      </c>
      <c r="C17" s="70"/>
      <c r="D17" s="56">
        <v>914388.64300000004</v>
      </c>
      <c r="E17" s="56">
        <v>1799089.5989000001</v>
      </c>
      <c r="F17" s="57">
        <v>50.825075280245997</v>
      </c>
      <c r="G17" s="56">
        <v>678880.17619999999</v>
      </c>
      <c r="H17" s="57">
        <v>34.690726737411602</v>
      </c>
      <c r="I17" s="56">
        <v>138508.96340000001</v>
      </c>
      <c r="J17" s="57">
        <v>15.147712568429201</v>
      </c>
      <c r="K17" s="56">
        <v>129095.15360000001</v>
      </c>
      <c r="L17" s="57">
        <v>19.015896784997299</v>
      </c>
      <c r="M17" s="57">
        <v>7.2921481074097003E-2</v>
      </c>
      <c r="N17" s="56">
        <v>3556947.4940999998</v>
      </c>
      <c r="O17" s="56">
        <v>276092191.04699999</v>
      </c>
      <c r="P17" s="56">
        <v>21657</v>
      </c>
      <c r="Q17" s="56">
        <v>21552</v>
      </c>
      <c r="R17" s="57">
        <v>0.48719376391981301</v>
      </c>
      <c r="S17" s="56">
        <v>42.221389989379901</v>
      </c>
      <c r="T17" s="56">
        <v>40.665119292873101</v>
      </c>
      <c r="U17" s="58">
        <v>3.6859769346728699</v>
      </c>
    </row>
    <row r="18" spans="1:21" ht="12" thickBot="1">
      <c r="A18" s="74"/>
      <c r="B18" s="69" t="s">
        <v>16</v>
      </c>
      <c r="C18" s="70"/>
      <c r="D18" s="56">
        <v>2047188.1916</v>
      </c>
      <c r="E18" s="56">
        <v>2253616.9339999999</v>
      </c>
      <c r="F18" s="57">
        <v>90.840113983630502</v>
      </c>
      <c r="G18" s="56">
        <v>2152637.4659000002</v>
      </c>
      <c r="H18" s="57">
        <v>-4.8986081479313404</v>
      </c>
      <c r="I18" s="56">
        <v>290600.68589999998</v>
      </c>
      <c r="J18" s="57">
        <v>14.195113428867399</v>
      </c>
      <c r="K18" s="56">
        <v>319212.42729999998</v>
      </c>
      <c r="L18" s="57">
        <v>14.828898611896101</v>
      </c>
      <c r="M18" s="57">
        <v>-8.9632291706206998E-2</v>
      </c>
      <c r="N18" s="56">
        <v>7222962.8267999999</v>
      </c>
      <c r="O18" s="56">
        <v>555729033.01030004</v>
      </c>
      <c r="P18" s="56">
        <v>98996</v>
      </c>
      <c r="Q18" s="56">
        <v>97438</v>
      </c>
      <c r="R18" s="57">
        <v>1.59896549600771</v>
      </c>
      <c r="S18" s="56">
        <v>20.679504137540899</v>
      </c>
      <c r="T18" s="56">
        <v>21.011817659434701</v>
      </c>
      <c r="U18" s="58">
        <v>-1.60697045578834</v>
      </c>
    </row>
    <row r="19" spans="1:21" ht="12" thickBot="1">
      <c r="A19" s="74"/>
      <c r="B19" s="69" t="s">
        <v>17</v>
      </c>
      <c r="C19" s="70"/>
      <c r="D19" s="56">
        <v>660394.89080000005</v>
      </c>
      <c r="E19" s="56">
        <v>836241.6949</v>
      </c>
      <c r="F19" s="57">
        <v>78.971772733596097</v>
      </c>
      <c r="G19" s="56">
        <v>1318880.0171000001</v>
      </c>
      <c r="H19" s="57">
        <v>-49.927599005396999</v>
      </c>
      <c r="I19" s="56">
        <v>26536.974600000001</v>
      </c>
      <c r="J19" s="57">
        <v>4.0183494708526899</v>
      </c>
      <c r="K19" s="56">
        <v>8848.5566999999992</v>
      </c>
      <c r="L19" s="57">
        <v>0.67091445660512194</v>
      </c>
      <c r="M19" s="57">
        <v>1.99901729736331</v>
      </c>
      <c r="N19" s="56">
        <v>2415836.4219999998</v>
      </c>
      <c r="O19" s="56">
        <v>160550250.081</v>
      </c>
      <c r="P19" s="56">
        <v>14099</v>
      </c>
      <c r="Q19" s="56">
        <v>13856</v>
      </c>
      <c r="R19" s="57">
        <v>1.7537528868360399</v>
      </c>
      <c r="S19" s="56">
        <v>46.839839052415101</v>
      </c>
      <c r="T19" s="56">
        <v>50.492505946882197</v>
      </c>
      <c r="U19" s="58">
        <v>-7.7982054771360696</v>
      </c>
    </row>
    <row r="20" spans="1:21" ht="12" thickBot="1">
      <c r="A20" s="74"/>
      <c r="B20" s="69" t="s">
        <v>18</v>
      </c>
      <c r="C20" s="70"/>
      <c r="D20" s="56">
        <v>1460451.2349</v>
      </c>
      <c r="E20" s="56">
        <v>1768694.3665</v>
      </c>
      <c r="F20" s="57">
        <v>82.572278317934007</v>
      </c>
      <c r="G20" s="56">
        <v>1572272.5183000001</v>
      </c>
      <c r="H20" s="57">
        <v>-7.1120802595281098</v>
      </c>
      <c r="I20" s="56">
        <v>111566.0241</v>
      </c>
      <c r="J20" s="57">
        <v>7.6391475068757897</v>
      </c>
      <c r="K20" s="56">
        <v>193707.32029999999</v>
      </c>
      <c r="L20" s="57">
        <v>12.3202128158701</v>
      </c>
      <c r="M20" s="57">
        <v>-0.42404848754701402</v>
      </c>
      <c r="N20" s="56">
        <v>5495190.6935000001</v>
      </c>
      <c r="O20" s="56">
        <v>310551285.27890003</v>
      </c>
      <c r="P20" s="56">
        <v>54408</v>
      </c>
      <c r="Q20" s="56">
        <v>53377</v>
      </c>
      <c r="R20" s="57">
        <v>1.9315435487194901</v>
      </c>
      <c r="S20" s="56">
        <v>26.842582614689</v>
      </c>
      <c r="T20" s="56">
        <v>27.0309912846357</v>
      </c>
      <c r="U20" s="58">
        <v>-0.70190217033581204</v>
      </c>
    </row>
    <row r="21" spans="1:21" ht="12" thickBot="1">
      <c r="A21" s="74"/>
      <c r="B21" s="69" t="s">
        <v>19</v>
      </c>
      <c r="C21" s="70"/>
      <c r="D21" s="56">
        <v>449658.59080000001</v>
      </c>
      <c r="E21" s="56">
        <v>465730.2035</v>
      </c>
      <c r="F21" s="57">
        <v>96.549158165130706</v>
      </c>
      <c r="G21" s="56">
        <v>520427.27539999998</v>
      </c>
      <c r="H21" s="57">
        <v>-13.598189016055599</v>
      </c>
      <c r="I21" s="56">
        <v>49634.104500000001</v>
      </c>
      <c r="J21" s="57">
        <v>11.0381755214983</v>
      </c>
      <c r="K21" s="56">
        <v>105496.51360000001</v>
      </c>
      <c r="L21" s="57">
        <v>20.271134620858501</v>
      </c>
      <c r="M21" s="57">
        <v>-0.52951900677786901</v>
      </c>
      <c r="N21" s="56">
        <v>1652217.8629000001</v>
      </c>
      <c r="O21" s="56">
        <v>102843587.91599999</v>
      </c>
      <c r="P21" s="56">
        <v>39226</v>
      </c>
      <c r="Q21" s="56">
        <v>38976</v>
      </c>
      <c r="R21" s="57">
        <v>0.64142036124794599</v>
      </c>
      <c r="S21" s="56">
        <v>11.463279222964401</v>
      </c>
      <c r="T21" s="56">
        <v>11.355276521449101</v>
      </c>
      <c r="U21" s="58">
        <v>0.94216235524387404</v>
      </c>
    </row>
    <row r="22" spans="1:21" ht="12" thickBot="1">
      <c r="A22" s="74"/>
      <c r="B22" s="69" t="s">
        <v>20</v>
      </c>
      <c r="C22" s="70"/>
      <c r="D22" s="56">
        <v>1784043.5998</v>
      </c>
      <c r="E22" s="56">
        <v>2014117.0101000001</v>
      </c>
      <c r="F22" s="57">
        <v>88.576959077041096</v>
      </c>
      <c r="G22" s="56">
        <v>1974980.3643</v>
      </c>
      <c r="H22" s="57">
        <v>-9.6677803967775002</v>
      </c>
      <c r="I22" s="56">
        <v>95610.5527</v>
      </c>
      <c r="J22" s="57">
        <v>5.3592049381931304</v>
      </c>
      <c r="K22" s="56">
        <v>224915.22029999999</v>
      </c>
      <c r="L22" s="57">
        <v>11.388225643434099</v>
      </c>
      <c r="M22" s="57">
        <v>-0.57490403462926498</v>
      </c>
      <c r="N22" s="56">
        <v>6238834.9993000003</v>
      </c>
      <c r="O22" s="56">
        <v>365510884.5503</v>
      </c>
      <c r="P22" s="56">
        <v>104330</v>
      </c>
      <c r="Q22" s="56">
        <v>103817</v>
      </c>
      <c r="R22" s="57">
        <v>0.494138724871651</v>
      </c>
      <c r="S22" s="56">
        <v>17.100005749065499</v>
      </c>
      <c r="T22" s="56">
        <v>17.233430902453399</v>
      </c>
      <c r="U22" s="58">
        <v>-0.78026379257317902</v>
      </c>
    </row>
    <row r="23" spans="1:21" ht="12" thickBot="1">
      <c r="A23" s="74"/>
      <c r="B23" s="69" t="s">
        <v>21</v>
      </c>
      <c r="C23" s="70"/>
      <c r="D23" s="56">
        <v>3606177.5720000002</v>
      </c>
      <c r="E23" s="56">
        <v>4702225.8185999999</v>
      </c>
      <c r="F23" s="57">
        <v>76.690863244710599</v>
      </c>
      <c r="G23" s="56">
        <v>4349271.1176000005</v>
      </c>
      <c r="H23" s="57">
        <v>-17.085473071406302</v>
      </c>
      <c r="I23" s="56">
        <v>305015.68150000001</v>
      </c>
      <c r="J23" s="57">
        <v>8.4581437106225792</v>
      </c>
      <c r="K23" s="56">
        <v>520963.4472</v>
      </c>
      <c r="L23" s="57">
        <v>11.9781782536352</v>
      </c>
      <c r="M23" s="57">
        <v>-0.41451615628820998</v>
      </c>
      <c r="N23" s="56">
        <v>13509829.772500001</v>
      </c>
      <c r="O23" s="56">
        <v>798543545.00139999</v>
      </c>
      <c r="P23" s="56">
        <v>108222</v>
      </c>
      <c r="Q23" s="56">
        <v>106638</v>
      </c>
      <c r="R23" s="57">
        <v>1.4853992010352799</v>
      </c>
      <c r="S23" s="56">
        <v>33.322037774204901</v>
      </c>
      <c r="T23" s="56">
        <v>34.965819103884201</v>
      </c>
      <c r="U23" s="58">
        <v>-4.9330156241278003</v>
      </c>
    </row>
    <row r="24" spans="1:21" ht="12" thickBot="1">
      <c r="A24" s="74"/>
      <c r="B24" s="69" t="s">
        <v>22</v>
      </c>
      <c r="C24" s="70"/>
      <c r="D24" s="56">
        <v>375226.60759999999</v>
      </c>
      <c r="E24" s="56">
        <v>350187.46909999999</v>
      </c>
      <c r="F24" s="57">
        <v>107.15020973319</v>
      </c>
      <c r="G24" s="56">
        <v>315900.9277</v>
      </c>
      <c r="H24" s="57">
        <v>18.7798371888099</v>
      </c>
      <c r="I24" s="56">
        <v>47486.461499999998</v>
      </c>
      <c r="J24" s="57">
        <v>12.6554089017647</v>
      </c>
      <c r="K24" s="56">
        <v>51633.160400000001</v>
      </c>
      <c r="L24" s="57">
        <v>16.344732120899099</v>
      </c>
      <c r="M24" s="57">
        <v>-8.0310770595401995E-2</v>
      </c>
      <c r="N24" s="56">
        <v>1425840.7017999999</v>
      </c>
      <c r="O24" s="56">
        <v>76334951.3301</v>
      </c>
      <c r="P24" s="56">
        <v>35583</v>
      </c>
      <c r="Q24" s="56">
        <v>35995</v>
      </c>
      <c r="R24" s="57">
        <v>-1.14460341714127</v>
      </c>
      <c r="S24" s="56">
        <v>10.5451088328696</v>
      </c>
      <c r="T24" s="56">
        <v>10.6181551687734</v>
      </c>
      <c r="U24" s="58">
        <v>-0.692703480462182</v>
      </c>
    </row>
    <row r="25" spans="1:21" ht="12" thickBot="1">
      <c r="A25" s="74"/>
      <c r="B25" s="69" t="s">
        <v>23</v>
      </c>
      <c r="C25" s="70"/>
      <c r="D25" s="56">
        <v>403379.95740000001</v>
      </c>
      <c r="E25" s="56">
        <v>465306.41739999998</v>
      </c>
      <c r="F25" s="57">
        <v>86.6912516818428</v>
      </c>
      <c r="G25" s="56">
        <v>335742.22889999999</v>
      </c>
      <c r="H25" s="57">
        <v>20.1457316589584</v>
      </c>
      <c r="I25" s="56">
        <v>21767.665799999999</v>
      </c>
      <c r="J25" s="57">
        <v>5.3963181364548403</v>
      </c>
      <c r="K25" s="56">
        <v>27093.684499999999</v>
      </c>
      <c r="L25" s="57">
        <v>8.0697875238297101</v>
      </c>
      <c r="M25" s="57">
        <v>-0.196577866698049</v>
      </c>
      <c r="N25" s="56">
        <v>1532485.5778000001</v>
      </c>
      <c r="O25" s="56">
        <v>89793421.503199995</v>
      </c>
      <c r="P25" s="56">
        <v>25964</v>
      </c>
      <c r="Q25" s="56">
        <v>26999</v>
      </c>
      <c r="R25" s="57">
        <v>-3.83347531390051</v>
      </c>
      <c r="S25" s="56">
        <v>15.536125304267401</v>
      </c>
      <c r="T25" s="56">
        <v>15.907343509018901</v>
      </c>
      <c r="U25" s="58">
        <v>-2.3893872988359699</v>
      </c>
    </row>
    <row r="26" spans="1:21" ht="12" thickBot="1">
      <c r="A26" s="74"/>
      <c r="B26" s="69" t="s">
        <v>24</v>
      </c>
      <c r="C26" s="70"/>
      <c r="D26" s="56">
        <v>740589.20959999994</v>
      </c>
      <c r="E26" s="56">
        <v>670103.75919999997</v>
      </c>
      <c r="F26" s="57">
        <v>110.51858752205</v>
      </c>
      <c r="G26" s="56">
        <v>571313.03009999997</v>
      </c>
      <c r="H26" s="57">
        <v>29.629322382227301</v>
      </c>
      <c r="I26" s="56">
        <v>140694.51459999999</v>
      </c>
      <c r="J26" s="57">
        <v>18.997645763160701</v>
      </c>
      <c r="K26" s="56">
        <v>124194.83900000001</v>
      </c>
      <c r="L26" s="57">
        <v>21.738492289990599</v>
      </c>
      <c r="M26" s="57">
        <v>0.13285315020215899</v>
      </c>
      <c r="N26" s="56">
        <v>2751359.2552</v>
      </c>
      <c r="O26" s="56">
        <v>176527023.86129999</v>
      </c>
      <c r="P26" s="56">
        <v>51442</v>
      </c>
      <c r="Q26" s="56">
        <v>51655</v>
      </c>
      <c r="R26" s="57">
        <v>-0.41235117607201199</v>
      </c>
      <c r="S26" s="56">
        <v>14.3965866334901</v>
      </c>
      <c r="T26" s="56">
        <v>14.261196799922599</v>
      </c>
      <c r="U26" s="58">
        <v>0.94043009648292597</v>
      </c>
    </row>
    <row r="27" spans="1:21" ht="12" thickBot="1">
      <c r="A27" s="74"/>
      <c r="B27" s="69" t="s">
        <v>25</v>
      </c>
      <c r="C27" s="70"/>
      <c r="D27" s="56">
        <v>351062.4644</v>
      </c>
      <c r="E27" s="56">
        <v>450003.60479999997</v>
      </c>
      <c r="F27" s="57">
        <v>78.0132560395881</v>
      </c>
      <c r="G27" s="56">
        <v>328847.5097</v>
      </c>
      <c r="H27" s="57">
        <v>6.7553969681163597</v>
      </c>
      <c r="I27" s="56">
        <v>91288.890899999999</v>
      </c>
      <c r="J27" s="57">
        <v>26.003603391784299</v>
      </c>
      <c r="K27" s="56">
        <v>95911.393200000006</v>
      </c>
      <c r="L27" s="57">
        <v>29.1659174452918</v>
      </c>
      <c r="M27" s="57">
        <v>-4.8195549514757997E-2</v>
      </c>
      <c r="N27" s="56">
        <v>1271528.7293</v>
      </c>
      <c r="O27" s="56">
        <v>61441205.869400002</v>
      </c>
      <c r="P27" s="56">
        <v>40378</v>
      </c>
      <c r="Q27" s="56">
        <v>38901</v>
      </c>
      <c r="R27" s="57">
        <v>3.7968175625305198</v>
      </c>
      <c r="S27" s="56">
        <v>8.6943995343999205</v>
      </c>
      <c r="T27" s="56">
        <v>8.6475740135214991</v>
      </c>
      <c r="U27" s="58">
        <v>0.538571073173576</v>
      </c>
    </row>
    <row r="28" spans="1:21" ht="12" thickBot="1">
      <c r="A28" s="74"/>
      <c r="B28" s="69" t="s">
        <v>26</v>
      </c>
      <c r="C28" s="70"/>
      <c r="D28" s="56">
        <v>1257521.4648</v>
      </c>
      <c r="E28" s="56">
        <v>1353105.6281999999</v>
      </c>
      <c r="F28" s="57">
        <v>92.9359422200355</v>
      </c>
      <c r="G28" s="56">
        <v>1211821.8381000001</v>
      </c>
      <c r="H28" s="57">
        <v>3.7711506149824499</v>
      </c>
      <c r="I28" s="56">
        <v>82683.669699999999</v>
      </c>
      <c r="J28" s="57">
        <v>6.5751298895840504</v>
      </c>
      <c r="K28" s="56">
        <v>46896.712099999997</v>
      </c>
      <c r="L28" s="57">
        <v>3.8699345584932501</v>
      </c>
      <c r="M28" s="57">
        <v>0.76310163330192204</v>
      </c>
      <c r="N28" s="56">
        <v>4827292.0005999999</v>
      </c>
      <c r="O28" s="56">
        <v>257797773.0104</v>
      </c>
      <c r="P28" s="56">
        <v>52500</v>
      </c>
      <c r="Q28" s="56">
        <v>54250</v>
      </c>
      <c r="R28" s="57">
        <v>-3.2258064516128999</v>
      </c>
      <c r="S28" s="56">
        <v>23.9527898057143</v>
      </c>
      <c r="T28" s="56">
        <v>24.576015096774199</v>
      </c>
      <c r="U28" s="58">
        <v>-2.6018902019973802</v>
      </c>
    </row>
    <row r="29" spans="1:21" ht="12" thickBot="1">
      <c r="A29" s="74"/>
      <c r="B29" s="69" t="s">
        <v>27</v>
      </c>
      <c r="C29" s="70"/>
      <c r="D29" s="56">
        <v>900571.43660000002</v>
      </c>
      <c r="E29" s="56">
        <v>903075.93220000004</v>
      </c>
      <c r="F29" s="57">
        <v>99.722670540682103</v>
      </c>
      <c r="G29" s="56">
        <v>781664.94160000002</v>
      </c>
      <c r="H29" s="57">
        <v>15.211951908270199</v>
      </c>
      <c r="I29" s="56">
        <v>131916.8823</v>
      </c>
      <c r="J29" s="57">
        <v>14.648130835465601</v>
      </c>
      <c r="K29" s="56">
        <v>131559.01949999999</v>
      </c>
      <c r="L29" s="57">
        <v>16.830615331258201</v>
      </c>
      <c r="M29" s="57">
        <v>2.7201692545300001E-3</v>
      </c>
      <c r="N29" s="56">
        <v>3490832.6011000001</v>
      </c>
      <c r="O29" s="56">
        <v>187981419.09299999</v>
      </c>
      <c r="P29" s="56">
        <v>130429</v>
      </c>
      <c r="Q29" s="56">
        <v>132322</v>
      </c>
      <c r="R29" s="57">
        <v>-1.43060110941491</v>
      </c>
      <c r="S29" s="56">
        <v>6.9046871217290597</v>
      </c>
      <c r="T29" s="56">
        <v>7.0041968092985298</v>
      </c>
      <c r="U29" s="58">
        <v>-1.4411903945119899</v>
      </c>
    </row>
    <row r="30" spans="1:21" ht="12" thickBot="1">
      <c r="A30" s="74"/>
      <c r="B30" s="69" t="s">
        <v>28</v>
      </c>
      <c r="C30" s="70"/>
      <c r="D30" s="56">
        <v>1543894.2335999999</v>
      </c>
      <c r="E30" s="56">
        <v>1496229.8584</v>
      </c>
      <c r="F30" s="57">
        <v>103.18563186882101</v>
      </c>
      <c r="G30" s="56">
        <v>1536324.6206</v>
      </c>
      <c r="H30" s="57">
        <v>0.49270921643134202</v>
      </c>
      <c r="I30" s="56">
        <v>194451.4584</v>
      </c>
      <c r="J30" s="57">
        <v>12.594869141170699</v>
      </c>
      <c r="K30" s="56">
        <v>186689.82810000001</v>
      </c>
      <c r="L30" s="57">
        <v>12.151717520942301</v>
      </c>
      <c r="M30" s="57">
        <v>4.1575003732086002E-2</v>
      </c>
      <c r="N30" s="56">
        <v>5741477.8069000002</v>
      </c>
      <c r="O30" s="56">
        <v>300238145.74849999</v>
      </c>
      <c r="P30" s="56">
        <v>107294</v>
      </c>
      <c r="Q30" s="56">
        <v>106962</v>
      </c>
      <c r="R30" s="57">
        <v>0.31039060600961399</v>
      </c>
      <c r="S30" s="56">
        <v>14.3893808936194</v>
      </c>
      <c r="T30" s="56">
        <v>14.919918029767601</v>
      </c>
      <c r="U30" s="58">
        <v>-3.6870046047876399</v>
      </c>
    </row>
    <row r="31" spans="1:21" ht="12" thickBot="1">
      <c r="A31" s="74"/>
      <c r="B31" s="69" t="s">
        <v>29</v>
      </c>
      <c r="C31" s="70"/>
      <c r="D31" s="56">
        <v>1017040.566</v>
      </c>
      <c r="E31" s="56">
        <v>1553452.0575999999</v>
      </c>
      <c r="F31" s="57">
        <v>65.469710572933494</v>
      </c>
      <c r="G31" s="56">
        <v>1352149.9299000001</v>
      </c>
      <c r="H31" s="57">
        <v>-24.783447196923198</v>
      </c>
      <c r="I31" s="56">
        <v>55286.120499999997</v>
      </c>
      <c r="J31" s="57">
        <v>5.4359798761458702</v>
      </c>
      <c r="K31" s="56">
        <v>42025.666499999999</v>
      </c>
      <c r="L31" s="57">
        <v>3.1080626172208601</v>
      </c>
      <c r="M31" s="57">
        <v>0.31553227121335498</v>
      </c>
      <c r="N31" s="56">
        <v>3663566.2752</v>
      </c>
      <c r="O31" s="56">
        <v>312239886.5169</v>
      </c>
      <c r="P31" s="56">
        <v>39984</v>
      </c>
      <c r="Q31" s="56">
        <v>39126</v>
      </c>
      <c r="R31" s="57">
        <v>2.1929151970556702</v>
      </c>
      <c r="S31" s="56">
        <v>25.4361886254502</v>
      </c>
      <c r="T31" s="56">
        <v>26.120342483259201</v>
      </c>
      <c r="U31" s="58">
        <v>-2.6896869962841201</v>
      </c>
    </row>
    <row r="32" spans="1:21" ht="12" thickBot="1">
      <c r="A32" s="74"/>
      <c r="B32" s="69" t="s">
        <v>30</v>
      </c>
      <c r="C32" s="70"/>
      <c r="D32" s="56">
        <v>148148.04500000001</v>
      </c>
      <c r="E32" s="56">
        <v>148102.7108</v>
      </c>
      <c r="F32" s="57">
        <v>100.030609973143</v>
      </c>
      <c r="G32" s="56">
        <v>135176.13560000001</v>
      </c>
      <c r="H32" s="57">
        <v>9.5963014051423805</v>
      </c>
      <c r="I32" s="56">
        <v>32064.3887</v>
      </c>
      <c r="J32" s="57">
        <v>21.6434774417712</v>
      </c>
      <c r="K32" s="56">
        <v>36669.335500000001</v>
      </c>
      <c r="L32" s="57">
        <v>27.1270778212719</v>
      </c>
      <c r="M32" s="57">
        <v>-0.125580317647152</v>
      </c>
      <c r="N32" s="56">
        <v>538446.99820000003</v>
      </c>
      <c r="O32" s="56">
        <v>30942695.725900002</v>
      </c>
      <c r="P32" s="56">
        <v>28627</v>
      </c>
      <c r="Q32" s="56">
        <v>28283</v>
      </c>
      <c r="R32" s="57">
        <v>1.2162783297387201</v>
      </c>
      <c r="S32" s="56">
        <v>5.1751159744297297</v>
      </c>
      <c r="T32" s="56">
        <v>5.1174741611568804</v>
      </c>
      <c r="U32" s="58">
        <v>1.1138265027810399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244171.98550000001</v>
      </c>
      <c r="E35" s="56">
        <v>251311.67509999999</v>
      </c>
      <c r="F35" s="57">
        <v>97.159029879069905</v>
      </c>
      <c r="G35" s="56">
        <v>226494.8474</v>
      </c>
      <c r="H35" s="57">
        <v>7.8046535287319001</v>
      </c>
      <c r="I35" s="56">
        <v>35910.5196</v>
      </c>
      <c r="J35" s="57">
        <v>14.707059667989601</v>
      </c>
      <c r="K35" s="56">
        <v>23191.217499999999</v>
      </c>
      <c r="L35" s="57">
        <v>10.239181052557599</v>
      </c>
      <c r="M35" s="57">
        <v>0.54845340051681202</v>
      </c>
      <c r="N35" s="56">
        <v>942508.93500000006</v>
      </c>
      <c r="O35" s="56">
        <v>49898002.472400002</v>
      </c>
      <c r="P35" s="56">
        <v>16753</v>
      </c>
      <c r="Q35" s="56">
        <v>17502</v>
      </c>
      <c r="R35" s="57">
        <v>-4.2795109130385098</v>
      </c>
      <c r="S35" s="56">
        <v>14.5748215543485</v>
      </c>
      <c r="T35" s="56">
        <v>15.081928573877301</v>
      </c>
      <c r="U35" s="58">
        <v>-3.4793360428999698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374130.73</v>
      </c>
      <c r="E37" s="59"/>
      <c r="F37" s="59"/>
      <c r="G37" s="56">
        <v>87590.67</v>
      </c>
      <c r="H37" s="57">
        <v>327.13536727142298</v>
      </c>
      <c r="I37" s="56">
        <v>7923.08</v>
      </c>
      <c r="J37" s="57">
        <v>2.11773034521917</v>
      </c>
      <c r="K37" s="56">
        <v>3774.77</v>
      </c>
      <c r="L37" s="57">
        <v>4.30955717087219</v>
      </c>
      <c r="M37" s="57">
        <v>1.09895702254707</v>
      </c>
      <c r="N37" s="56">
        <v>938818.65</v>
      </c>
      <c r="O37" s="56">
        <v>41039228.149999999</v>
      </c>
      <c r="P37" s="56">
        <v>148</v>
      </c>
      <c r="Q37" s="56">
        <v>149</v>
      </c>
      <c r="R37" s="57">
        <v>-0.67114093959731502</v>
      </c>
      <c r="S37" s="56">
        <v>2527.91033783784</v>
      </c>
      <c r="T37" s="56">
        <v>1229.1622147651001</v>
      </c>
      <c r="U37" s="58">
        <v>51.376352382164697</v>
      </c>
    </row>
    <row r="38" spans="1:21" ht="12" thickBot="1">
      <c r="A38" s="74"/>
      <c r="B38" s="69" t="s">
        <v>35</v>
      </c>
      <c r="C38" s="70"/>
      <c r="D38" s="56">
        <v>275847.96000000002</v>
      </c>
      <c r="E38" s="59"/>
      <c r="F38" s="59"/>
      <c r="G38" s="56">
        <v>572018.05000000005</v>
      </c>
      <c r="H38" s="57">
        <v>-51.776353910510302</v>
      </c>
      <c r="I38" s="56">
        <v>-25417.35</v>
      </c>
      <c r="J38" s="57">
        <v>-9.2142606383603507</v>
      </c>
      <c r="K38" s="56">
        <v>-97811.29</v>
      </c>
      <c r="L38" s="57">
        <v>-17.099336288426599</v>
      </c>
      <c r="M38" s="57">
        <v>-0.74013889398657395</v>
      </c>
      <c r="N38" s="56">
        <v>1041944.88</v>
      </c>
      <c r="O38" s="56">
        <v>96003803.019999996</v>
      </c>
      <c r="P38" s="56">
        <v>116</v>
      </c>
      <c r="Q38" s="56">
        <v>155</v>
      </c>
      <c r="R38" s="57">
        <v>-25.161290322580601</v>
      </c>
      <c r="S38" s="56">
        <v>2377.9996551724098</v>
      </c>
      <c r="T38" s="56">
        <v>2360.1498709677398</v>
      </c>
      <c r="U38" s="58">
        <v>0.75062181635926495</v>
      </c>
    </row>
    <row r="39" spans="1:21" ht="12" thickBot="1">
      <c r="A39" s="74"/>
      <c r="B39" s="69" t="s">
        <v>36</v>
      </c>
      <c r="C39" s="70"/>
      <c r="D39" s="56">
        <v>63365.82</v>
      </c>
      <c r="E39" s="59"/>
      <c r="F39" s="59"/>
      <c r="G39" s="56">
        <v>243711.15</v>
      </c>
      <c r="H39" s="57">
        <v>-73.999622093613695</v>
      </c>
      <c r="I39" s="56">
        <v>-403.4</v>
      </c>
      <c r="J39" s="57">
        <v>-0.636620815449086</v>
      </c>
      <c r="K39" s="56">
        <v>-16858.89</v>
      </c>
      <c r="L39" s="57">
        <v>-6.9175702465808397</v>
      </c>
      <c r="M39" s="57">
        <v>-0.97607197152362901</v>
      </c>
      <c r="N39" s="56">
        <v>248626.5</v>
      </c>
      <c r="O39" s="56">
        <v>90816622.680000007</v>
      </c>
      <c r="P39" s="56">
        <v>21</v>
      </c>
      <c r="Q39" s="56">
        <v>39</v>
      </c>
      <c r="R39" s="57">
        <v>-46.153846153846203</v>
      </c>
      <c r="S39" s="56">
        <v>3017.42</v>
      </c>
      <c r="T39" s="56">
        <v>2366.1625641025598</v>
      </c>
      <c r="U39" s="58">
        <v>21.583254432509801</v>
      </c>
    </row>
    <row r="40" spans="1:21" ht="12" thickBot="1">
      <c r="A40" s="74"/>
      <c r="B40" s="69" t="s">
        <v>37</v>
      </c>
      <c r="C40" s="70"/>
      <c r="D40" s="56">
        <v>225271.07</v>
      </c>
      <c r="E40" s="59"/>
      <c r="F40" s="59"/>
      <c r="G40" s="56">
        <v>451639.54</v>
      </c>
      <c r="H40" s="57">
        <v>-50.121490691448301</v>
      </c>
      <c r="I40" s="56">
        <v>-32369.23</v>
      </c>
      <c r="J40" s="57">
        <v>-14.369013295848401</v>
      </c>
      <c r="K40" s="56">
        <v>-90144.53</v>
      </c>
      <c r="L40" s="57">
        <v>-19.959397266235801</v>
      </c>
      <c r="M40" s="57">
        <v>-0.64091853382562403</v>
      </c>
      <c r="N40" s="56">
        <v>727801.34</v>
      </c>
      <c r="O40" s="56">
        <v>68224859.700000003</v>
      </c>
      <c r="P40" s="56">
        <v>116</v>
      </c>
      <c r="Q40" s="56">
        <v>102</v>
      </c>
      <c r="R40" s="57">
        <v>13.7254901960784</v>
      </c>
      <c r="S40" s="56">
        <v>1941.99198275862</v>
      </c>
      <c r="T40" s="56">
        <v>1879.07764705882</v>
      </c>
      <c r="U40" s="58">
        <v>3.2396805063235501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101343.5894</v>
      </c>
      <c r="E42" s="59"/>
      <c r="F42" s="59"/>
      <c r="G42" s="56">
        <v>290811.53940000001</v>
      </c>
      <c r="H42" s="57">
        <v>-65.151455265808494</v>
      </c>
      <c r="I42" s="56">
        <v>8959.7366000000002</v>
      </c>
      <c r="J42" s="57">
        <v>8.8409505258750993</v>
      </c>
      <c r="K42" s="56">
        <v>23981.4038</v>
      </c>
      <c r="L42" s="57">
        <v>8.2463728397704692</v>
      </c>
      <c r="M42" s="57">
        <v>-0.62638815163939698</v>
      </c>
      <c r="N42" s="56">
        <v>304608.11869999999</v>
      </c>
      <c r="O42" s="56">
        <v>17840307.251699999</v>
      </c>
      <c r="P42" s="56">
        <v>153</v>
      </c>
      <c r="Q42" s="56">
        <v>139</v>
      </c>
      <c r="R42" s="57">
        <v>10.071942446043201</v>
      </c>
      <c r="S42" s="56">
        <v>662.37640130719001</v>
      </c>
      <c r="T42" s="56">
        <v>701.61101582733795</v>
      </c>
      <c r="U42" s="58">
        <v>-5.9233110422894901</v>
      </c>
    </row>
    <row r="43" spans="1:21" ht="12" thickBot="1">
      <c r="A43" s="74"/>
      <c r="B43" s="69" t="s">
        <v>33</v>
      </c>
      <c r="C43" s="70"/>
      <c r="D43" s="56">
        <v>542646.65009999997</v>
      </c>
      <c r="E43" s="56">
        <v>995552.9706</v>
      </c>
      <c r="F43" s="57">
        <v>54.507059506131299</v>
      </c>
      <c r="G43" s="56">
        <v>452306.1018</v>
      </c>
      <c r="H43" s="57">
        <v>19.973320709245399</v>
      </c>
      <c r="I43" s="56">
        <v>30672.421900000001</v>
      </c>
      <c r="J43" s="57">
        <v>5.6523746888233104</v>
      </c>
      <c r="K43" s="56">
        <v>15842.642400000001</v>
      </c>
      <c r="L43" s="57">
        <v>3.5026373371821702</v>
      </c>
      <c r="M43" s="57">
        <v>0.93606730023774298</v>
      </c>
      <c r="N43" s="56">
        <v>1872612.9648</v>
      </c>
      <c r="O43" s="56">
        <v>117192323.8794</v>
      </c>
      <c r="P43" s="56">
        <v>2096</v>
      </c>
      <c r="Q43" s="56">
        <v>2144</v>
      </c>
      <c r="R43" s="57">
        <v>-2.23880597014925</v>
      </c>
      <c r="S43" s="56">
        <v>258.89630252862599</v>
      </c>
      <c r="T43" s="56">
        <v>220.45396082089599</v>
      </c>
      <c r="U43" s="58">
        <v>14.8485479832142</v>
      </c>
    </row>
    <row r="44" spans="1:21" ht="12" thickBot="1">
      <c r="A44" s="74"/>
      <c r="B44" s="69" t="s">
        <v>38</v>
      </c>
      <c r="C44" s="70"/>
      <c r="D44" s="56">
        <v>159988.04999999999</v>
      </c>
      <c r="E44" s="59"/>
      <c r="F44" s="59"/>
      <c r="G44" s="56">
        <v>315028.23</v>
      </c>
      <c r="H44" s="57">
        <v>-49.214694187882799</v>
      </c>
      <c r="I44" s="56">
        <v>-22315.71</v>
      </c>
      <c r="J44" s="57">
        <v>-13.9483605181762</v>
      </c>
      <c r="K44" s="56">
        <v>-46875.94</v>
      </c>
      <c r="L44" s="57">
        <v>-14.879917269636399</v>
      </c>
      <c r="M44" s="57">
        <v>-0.52394106656847905</v>
      </c>
      <c r="N44" s="56">
        <v>508258.82</v>
      </c>
      <c r="O44" s="56">
        <v>45441575.909999996</v>
      </c>
      <c r="P44" s="56">
        <v>109</v>
      </c>
      <c r="Q44" s="56">
        <v>107</v>
      </c>
      <c r="R44" s="57">
        <v>1.86915887850467</v>
      </c>
      <c r="S44" s="56">
        <v>1467.7802752293601</v>
      </c>
      <c r="T44" s="56">
        <v>1518.13261682243</v>
      </c>
      <c r="U44" s="58">
        <v>-3.4305094872053798</v>
      </c>
    </row>
    <row r="45" spans="1:21" ht="12" thickBot="1">
      <c r="A45" s="74"/>
      <c r="B45" s="69" t="s">
        <v>39</v>
      </c>
      <c r="C45" s="70"/>
      <c r="D45" s="56">
        <v>64018</v>
      </c>
      <c r="E45" s="59"/>
      <c r="F45" s="59"/>
      <c r="G45" s="56">
        <v>126996.66</v>
      </c>
      <c r="H45" s="57">
        <v>-49.590800261991099</v>
      </c>
      <c r="I45" s="56">
        <v>9028.17</v>
      </c>
      <c r="J45" s="57">
        <v>14.1025492830142</v>
      </c>
      <c r="K45" s="56">
        <v>14969.11</v>
      </c>
      <c r="L45" s="57">
        <v>11.7870107765039</v>
      </c>
      <c r="M45" s="57">
        <v>-0.39687997482816301</v>
      </c>
      <c r="N45" s="56">
        <v>232436.88</v>
      </c>
      <c r="O45" s="56">
        <v>20187733.579999998</v>
      </c>
      <c r="P45" s="56">
        <v>50</v>
      </c>
      <c r="Q45" s="56">
        <v>68</v>
      </c>
      <c r="R45" s="57">
        <v>-26.470588235294102</v>
      </c>
      <c r="S45" s="56">
        <v>1280.3599999999999</v>
      </c>
      <c r="T45" s="56">
        <v>1300.0633823529399</v>
      </c>
      <c r="U45" s="58">
        <v>-1.5388939324050399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11430.499400000001</v>
      </c>
      <c r="E47" s="62"/>
      <c r="F47" s="62"/>
      <c r="G47" s="61">
        <v>21449.583999999999</v>
      </c>
      <c r="H47" s="63">
        <v>-46.709925003673703</v>
      </c>
      <c r="I47" s="61">
        <v>1161.0700999999999</v>
      </c>
      <c r="J47" s="63">
        <v>10.157649804871999</v>
      </c>
      <c r="K47" s="61">
        <v>1848.6808000000001</v>
      </c>
      <c r="L47" s="63">
        <v>8.6187256592015995</v>
      </c>
      <c r="M47" s="63">
        <v>-0.37194668760556199</v>
      </c>
      <c r="N47" s="61">
        <v>41010.446799999998</v>
      </c>
      <c r="O47" s="61">
        <v>6331373.5796999997</v>
      </c>
      <c r="P47" s="61">
        <v>12</v>
      </c>
      <c r="Q47" s="61">
        <v>19</v>
      </c>
      <c r="R47" s="63">
        <v>-36.842105263157897</v>
      </c>
      <c r="S47" s="61">
        <v>952.54161666666698</v>
      </c>
      <c r="T47" s="61">
        <v>663.84714736842102</v>
      </c>
      <c r="U47" s="64">
        <v>30.307806425141401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110287</v>
      </c>
      <c r="D2" s="37">
        <v>1038680.31280598</v>
      </c>
      <c r="E2" s="37">
        <v>779276.73300854699</v>
      </c>
      <c r="F2" s="37">
        <v>202593.887489744</v>
      </c>
      <c r="G2" s="37">
        <v>779276.73300854699</v>
      </c>
      <c r="H2" s="37">
        <v>0.20633460586378399</v>
      </c>
    </row>
    <row r="3" spans="1:8">
      <c r="A3" s="37">
        <v>2</v>
      </c>
      <c r="B3" s="37">
        <v>13</v>
      </c>
      <c r="C3" s="37">
        <v>23755</v>
      </c>
      <c r="D3" s="37">
        <v>190397.22172905999</v>
      </c>
      <c r="E3" s="37">
        <v>144573.55171111101</v>
      </c>
      <c r="F3" s="37">
        <v>38556.204975213703</v>
      </c>
      <c r="G3" s="37">
        <v>144573.55171111101</v>
      </c>
      <c r="H3" s="37">
        <v>0.21054036041370899</v>
      </c>
    </row>
    <row r="4" spans="1:8">
      <c r="A4" s="37">
        <v>3</v>
      </c>
      <c r="B4" s="37">
        <v>14</v>
      </c>
      <c r="C4" s="37">
        <v>149417</v>
      </c>
      <c r="D4" s="37">
        <v>204193.71120612699</v>
      </c>
      <c r="E4" s="37">
        <v>150458.10470040899</v>
      </c>
      <c r="F4" s="37">
        <v>36259.649240760402</v>
      </c>
      <c r="G4" s="37">
        <v>150458.10470040899</v>
      </c>
      <c r="H4" s="37">
        <v>0.194194973297424</v>
      </c>
    </row>
    <row r="5" spans="1:8">
      <c r="A5" s="37">
        <v>4</v>
      </c>
      <c r="B5" s="37">
        <v>15</v>
      </c>
      <c r="C5" s="37">
        <v>4158</v>
      </c>
      <c r="D5" s="37">
        <v>75016.521457257404</v>
      </c>
      <c r="E5" s="37">
        <v>57761.335794039798</v>
      </c>
      <c r="F5" s="37">
        <v>12706.6363855533</v>
      </c>
      <c r="G5" s="37">
        <v>57761.335794039798</v>
      </c>
      <c r="H5" s="37">
        <v>0.18031789467659801</v>
      </c>
    </row>
    <row r="6" spans="1:8">
      <c r="A6" s="37">
        <v>5</v>
      </c>
      <c r="B6" s="37">
        <v>16</v>
      </c>
      <c r="C6" s="37">
        <v>4186</v>
      </c>
      <c r="D6" s="37">
        <v>309167.08515897399</v>
      </c>
      <c r="E6" s="37">
        <v>231187.495382906</v>
      </c>
      <c r="F6" s="37">
        <v>22398.871827350398</v>
      </c>
      <c r="G6" s="37">
        <v>231187.495382906</v>
      </c>
      <c r="H6" s="37">
        <v>8.8328375352996896E-2</v>
      </c>
    </row>
    <row r="7" spans="1:8">
      <c r="A7" s="37">
        <v>6</v>
      </c>
      <c r="B7" s="37">
        <v>17</v>
      </c>
      <c r="C7" s="37">
        <v>29751</v>
      </c>
      <c r="D7" s="37">
        <v>358807.560508547</v>
      </c>
      <c r="E7" s="37">
        <v>260421.646239316</v>
      </c>
      <c r="F7" s="37">
        <v>72461.444183760701</v>
      </c>
      <c r="G7" s="37">
        <v>260421.646239316</v>
      </c>
      <c r="H7" s="37">
        <v>0.217678356962097</v>
      </c>
    </row>
    <row r="8" spans="1:8">
      <c r="A8" s="37">
        <v>7</v>
      </c>
      <c r="B8" s="37">
        <v>18</v>
      </c>
      <c r="C8" s="37">
        <v>49368</v>
      </c>
      <c r="D8" s="37">
        <v>95157.172723076903</v>
      </c>
      <c r="E8" s="37">
        <v>78082.055030769203</v>
      </c>
      <c r="F8" s="37">
        <v>17075.1176923077</v>
      </c>
      <c r="G8" s="37">
        <v>78082.055030769203</v>
      </c>
      <c r="H8" s="37">
        <v>0.17944120452169299</v>
      </c>
    </row>
    <row r="9" spans="1:8">
      <c r="A9" s="37">
        <v>8</v>
      </c>
      <c r="B9" s="37">
        <v>19</v>
      </c>
      <c r="C9" s="37">
        <v>25682</v>
      </c>
      <c r="D9" s="37">
        <v>129425.924006838</v>
      </c>
      <c r="E9" s="37">
        <v>131014.41252136799</v>
      </c>
      <c r="F9" s="37">
        <v>-12696.616719658099</v>
      </c>
      <c r="G9" s="37">
        <v>131014.41252136799</v>
      </c>
      <c r="H9" s="37">
        <v>-0.107309442621265</v>
      </c>
    </row>
    <row r="10" spans="1:8">
      <c r="A10" s="37">
        <v>9</v>
      </c>
      <c r="B10" s="37">
        <v>21</v>
      </c>
      <c r="C10" s="37">
        <v>408258</v>
      </c>
      <c r="D10" s="37">
        <v>1599564.55442322</v>
      </c>
      <c r="E10" s="37">
        <v>1662910.37883333</v>
      </c>
      <c r="F10" s="37">
        <v>-63364.701877777799</v>
      </c>
      <c r="G10" s="37">
        <v>1662910.37883333</v>
      </c>
      <c r="H10" s="37">
        <v>-3.96141871974428E-2</v>
      </c>
    </row>
    <row r="11" spans="1:8">
      <c r="A11" s="37">
        <v>10</v>
      </c>
      <c r="B11" s="37">
        <v>22</v>
      </c>
      <c r="C11" s="37">
        <v>57635.247000000003</v>
      </c>
      <c r="D11" s="37">
        <v>914388.516855555</v>
      </c>
      <c r="E11" s="37">
        <v>775879.68717093999</v>
      </c>
      <c r="F11" s="37">
        <v>138420.66660769199</v>
      </c>
      <c r="G11" s="37">
        <v>775879.68717093999</v>
      </c>
      <c r="H11" s="37">
        <v>0.15139517997081101</v>
      </c>
    </row>
    <row r="12" spans="1:8">
      <c r="A12" s="37">
        <v>11</v>
      </c>
      <c r="B12" s="37">
        <v>23</v>
      </c>
      <c r="C12" s="37">
        <v>229948.58300000001</v>
      </c>
      <c r="D12" s="37">
        <v>2047188.36120427</v>
      </c>
      <c r="E12" s="37">
        <v>1756587.46001197</v>
      </c>
      <c r="F12" s="37">
        <v>290534.09538034198</v>
      </c>
      <c r="G12" s="37">
        <v>1756587.46001197</v>
      </c>
      <c r="H12" s="37">
        <v>0.14192322610987501</v>
      </c>
    </row>
    <row r="13" spans="1:8">
      <c r="A13" s="37">
        <v>12</v>
      </c>
      <c r="B13" s="37">
        <v>24</v>
      </c>
      <c r="C13" s="37">
        <v>22815</v>
      </c>
      <c r="D13" s="37">
        <v>660394.88817777799</v>
      </c>
      <c r="E13" s="37">
        <v>633857.91625726502</v>
      </c>
      <c r="F13" s="37">
        <v>26533.177048717898</v>
      </c>
      <c r="G13" s="37">
        <v>633857.91625726502</v>
      </c>
      <c r="H13" s="37">
        <v>4.0177975320488099E-2</v>
      </c>
    </row>
    <row r="14" spans="1:8">
      <c r="A14" s="37">
        <v>13</v>
      </c>
      <c r="B14" s="37">
        <v>25</v>
      </c>
      <c r="C14" s="37">
        <v>111743</v>
      </c>
      <c r="D14" s="37">
        <v>1460451.44955834</v>
      </c>
      <c r="E14" s="37">
        <v>1348885.2108</v>
      </c>
      <c r="F14" s="37">
        <v>111554.944</v>
      </c>
      <c r="G14" s="37">
        <v>1348885.2108</v>
      </c>
      <c r="H14" s="37">
        <v>7.63844678149629E-2</v>
      </c>
    </row>
    <row r="15" spans="1:8">
      <c r="A15" s="37">
        <v>14</v>
      </c>
      <c r="B15" s="37">
        <v>26</v>
      </c>
      <c r="C15" s="37">
        <v>87159</v>
      </c>
      <c r="D15" s="37">
        <v>449658.043236873</v>
      </c>
      <c r="E15" s="37">
        <v>400024.48628470598</v>
      </c>
      <c r="F15" s="37">
        <v>49632.625328235401</v>
      </c>
      <c r="G15" s="37">
        <v>400024.48628470598</v>
      </c>
      <c r="H15" s="37">
        <v>0.110378828770662</v>
      </c>
    </row>
    <row r="16" spans="1:8">
      <c r="A16" s="37">
        <v>15</v>
      </c>
      <c r="B16" s="37">
        <v>27</v>
      </c>
      <c r="C16" s="37">
        <v>229022.65100000001</v>
      </c>
      <c r="D16" s="37">
        <v>1784046.0315249399</v>
      </c>
      <c r="E16" s="37">
        <v>1688433.0465760401</v>
      </c>
      <c r="F16" s="37">
        <v>95607.993495907998</v>
      </c>
      <c r="G16" s="37">
        <v>1688433.0465760401</v>
      </c>
      <c r="H16" s="37">
        <v>5.3590691776940501E-2</v>
      </c>
    </row>
    <row r="17" spans="1:8">
      <c r="A17" s="37">
        <v>16</v>
      </c>
      <c r="B17" s="37">
        <v>29</v>
      </c>
      <c r="C17" s="37">
        <v>276890</v>
      </c>
      <c r="D17" s="37">
        <v>3606180.38292393</v>
      </c>
      <c r="E17" s="37">
        <v>3301161.93428205</v>
      </c>
      <c r="F17" s="37">
        <v>301033.83325726498</v>
      </c>
      <c r="G17" s="37">
        <v>3301161.93428205</v>
      </c>
      <c r="H17" s="37">
        <v>8.3569537216713605E-2</v>
      </c>
    </row>
    <row r="18" spans="1:8">
      <c r="A18" s="37">
        <v>17</v>
      </c>
      <c r="B18" s="37">
        <v>31</v>
      </c>
      <c r="C18" s="37">
        <v>41244.999000000003</v>
      </c>
      <c r="D18" s="37">
        <v>375226.77791974897</v>
      </c>
      <c r="E18" s="37">
        <v>327740.14541435201</v>
      </c>
      <c r="F18" s="37">
        <v>47484.791797432001</v>
      </c>
      <c r="G18" s="37">
        <v>327740.14541435201</v>
      </c>
      <c r="H18" s="37">
        <v>0.12655020252726601</v>
      </c>
    </row>
    <row r="19" spans="1:8">
      <c r="A19" s="37">
        <v>18</v>
      </c>
      <c r="B19" s="37">
        <v>32</v>
      </c>
      <c r="C19" s="37">
        <v>24227.399000000001</v>
      </c>
      <c r="D19" s="37">
        <v>403379.94080851699</v>
      </c>
      <c r="E19" s="37">
        <v>381612.279571174</v>
      </c>
      <c r="F19" s="37">
        <v>21764.288670971298</v>
      </c>
      <c r="G19" s="37">
        <v>381612.279571174</v>
      </c>
      <c r="H19" s="37">
        <v>5.3955262611848798E-2</v>
      </c>
    </row>
    <row r="20" spans="1:8">
      <c r="A20" s="37">
        <v>19</v>
      </c>
      <c r="B20" s="37">
        <v>33</v>
      </c>
      <c r="C20" s="37">
        <v>58711.673999999999</v>
      </c>
      <c r="D20" s="37">
        <v>740589.18127093301</v>
      </c>
      <c r="E20" s="37">
        <v>599894.68056385301</v>
      </c>
      <c r="F20" s="37">
        <v>140692.75275760499</v>
      </c>
      <c r="G20" s="37">
        <v>599894.68056385301</v>
      </c>
      <c r="H20" s="37">
        <v>0.189974534305305</v>
      </c>
    </row>
    <row r="21" spans="1:8">
      <c r="A21" s="37">
        <v>20</v>
      </c>
      <c r="B21" s="37">
        <v>34</v>
      </c>
      <c r="C21" s="37">
        <v>70107.963000000003</v>
      </c>
      <c r="D21" s="37">
        <v>351062.21342941502</v>
      </c>
      <c r="E21" s="37">
        <v>259773.57533906199</v>
      </c>
      <c r="F21" s="37">
        <v>91287.835013429998</v>
      </c>
      <c r="G21" s="37">
        <v>259773.57533906199</v>
      </c>
      <c r="H21" s="37">
        <v>0.26003380696776102</v>
      </c>
    </row>
    <row r="22" spans="1:8">
      <c r="A22" s="37">
        <v>21</v>
      </c>
      <c r="B22" s="37">
        <v>35</v>
      </c>
      <c r="C22" s="37">
        <v>39146.642999999996</v>
      </c>
      <c r="D22" s="37">
        <v>1257522.0650354</v>
      </c>
      <c r="E22" s="37">
        <v>1174837.7942336299</v>
      </c>
      <c r="F22" s="37">
        <v>82676.483501769893</v>
      </c>
      <c r="G22" s="37">
        <v>1174837.7942336299</v>
      </c>
      <c r="H22" s="37">
        <v>6.57459600782095E-2</v>
      </c>
    </row>
    <row r="23" spans="1:8">
      <c r="A23" s="37">
        <v>22</v>
      </c>
      <c r="B23" s="37">
        <v>36</v>
      </c>
      <c r="C23" s="37">
        <v>201656.19099999999</v>
      </c>
      <c r="D23" s="37">
        <v>900571.43597610597</v>
      </c>
      <c r="E23" s="37">
        <v>768654.55623067997</v>
      </c>
      <c r="F23" s="37">
        <v>131911.99344542599</v>
      </c>
      <c r="G23" s="37">
        <v>768654.55623067997</v>
      </c>
      <c r="H23" s="37">
        <v>0.14647667459208799</v>
      </c>
    </row>
    <row r="24" spans="1:8">
      <c r="A24" s="37">
        <v>23</v>
      </c>
      <c r="B24" s="37">
        <v>37</v>
      </c>
      <c r="C24" s="37">
        <v>195543.72200000001</v>
      </c>
      <c r="D24" s="37">
        <v>1543894.29147434</v>
      </c>
      <c r="E24" s="37">
        <v>1349442.7362514299</v>
      </c>
      <c r="F24" s="37">
        <v>194444.91124060599</v>
      </c>
      <c r="G24" s="37">
        <v>1349442.7362514299</v>
      </c>
      <c r="H24" s="37">
        <v>0.125944988002509</v>
      </c>
    </row>
    <row r="25" spans="1:8">
      <c r="A25" s="37">
        <v>24</v>
      </c>
      <c r="B25" s="37">
        <v>38</v>
      </c>
      <c r="C25" s="37">
        <v>200805.465</v>
      </c>
      <c r="D25" s="37">
        <v>1017040.43408142</v>
      </c>
      <c r="E25" s="37">
        <v>961754.43983539799</v>
      </c>
      <c r="F25" s="37">
        <v>55275.118739823003</v>
      </c>
      <c r="G25" s="37">
        <v>961754.43983539799</v>
      </c>
      <c r="H25" s="37">
        <v>5.4349569561438403E-2</v>
      </c>
    </row>
    <row r="26" spans="1:8">
      <c r="A26" s="37">
        <v>25</v>
      </c>
      <c r="B26" s="37">
        <v>39</v>
      </c>
      <c r="C26" s="37">
        <v>89866.725999999995</v>
      </c>
      <c r="D26" s="37">
        <v>148147.986055049</v>
      </c>
      <c r="E26" s="37">
        <v>116083.689386236</v>
      </c>
      <c r="F26" s="37">
        <v>32064.159916675999</v>
      </c>
      <c r="G26" s="37">
        <v>116083.689386236</v>
      </c>
      <c r="H26" s="37">
        <v>0.21643351602840799</v>
      </c>
    </row>
    <row r="27" spans="1:8">
      <c r="A27" s="37">
        <v>26</v>
      </c>
      <c r="B27" s="37">
        <v>42</v>
      </c>
      <c r="C27" s="37">
        <v>12188.928</v>
      </c>
      <c r="D27" s="37">
        <v>244171.9847</v>
      </c>
      <c r="E27" s="37">
        <v>208261.46040000001</v>
      </c>
      <c r="F27" s="37">
        <v>35910.524299999997</v>
      </c>
      <c r="G27" s="37">
        <v>208261.46040000001</v>
      </c>
      <c r="H27" s="37">
        <v>0.147070616410483</v>
      </c>
    </row>
    <row r="28" spans="1:8">
      <c r="A28" s="37">
        <v>27</v>
      </c>
      <c r="B28" s="37">
        <v>75</v>
      </c>
      <c r="C28" s="37">
        <v>154</v>
      </c>
      <c r="D28" s="37">
        <v>101343.58974359</v>
      </c>
      <c r="E28" s="37">
        <v>92383.854700854703</v>
      </c>
      <c r="F28" s="37">
        <v>8959.7350427350393</v>
      </c>
      <c r="G28" s="37">
        <v>92383.854700854703</v>
      </c>
      <c r="H28" s="37">
        <v>8.8409489592821203E-2</v>
      </c>
    </row>
    <row r="29" spans="1:8">
      <c r="A29" s="37">
        <v>28</v>
      </c>
      <c r="B29" s="37">
        <v>76</v>
      </c>
      <c r="C29" s="37">
        <v>2366</v>
      </c>
      <c r="D29" s="37">
        <v>542646.635742735</v>
      </c>
      <c r="E29" s="37">
        <v>511974.22993418801</v>
      </c>
      <c r="F29" s="37">
        <v>30672.405808546999</v>
      </c>
      <c r="G29" s="37">
        <v>511974.22993418801</v>
      </c>
      <c r="H29" s="37">
        <v>5.6523718730080899E-2</v>
      </c>
    </row>
    <row r="30" spans="1:8">
      <c r="A30" s="37">
        <v>29</v>
      </c>
      <c r="B30" s="37">
        <v>99</v>
      </c>
      <c r="C30" s="37">
        <v>12</v>
      </c>
      <c r="D30" s="37">
        <v>11430.499357083399</v>
      </c>
      <c r="E30" s="37">
        <v>10269.4293018682</v>
      </c>
      <c r="F30" s="37">
        <v>1161.07005521519</v>
      </c>
      <c r="G30" s="37">
        <v>10269.4293018682</v>
      </c>
      <c r="H30" s="37">
        <v>0.101576494512086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202</v>
      </c>
      <c r="D34" s="34">
        <v>374130.73</v>
      </c>
      <c r="E34" s="34">
        <v>366207.65</v>
      </c>
      <c r="F34" s="30"/>
      <c r="G34" s="30"/>
      <c r="H34" s="30"/>
    </row>
    <row r="35" spans="1:8">
      <c r="A35" s="30"/>
      <c r="B35" s="33">
        <v>71</v>
      </c>
      <c r="C35" s="34">
        <v>108</v>
      </c>
      <c r="D35" s="34">
        <v>275847.96000000002</v>
      </c>
      <c r="E35" s="34">
        <v>301265.31</v>
      </c>
      <c r="F35" s="30"/>
      <c r="G35" s="30"/>
      <c r="H35" s="30"/>
    </row>
    <row r="36" spans="1:8">
      <c r="A36" s="30"/>
      <c r="B36" s="33">
        <v>72</v>
      </c>
      <c r="C36" s="34">
        <v>21</v>
      </c>
      <c r="D36" s="34">
        <v>63365.82</v>
      </c>
      <c r="E36" s="34">
        <v>63769.22</v>
      </c>
      <c r="F36" s="30"/>
      <c r="G36" s="30"/>
      <c r="H36" s="30"/>
    </row>
    <row r="37" spans="1:8">
      <c r="A37" s="30"/>
      <c r="B37" s="33">
        <v>73</v>
      </c>
      <c r="C37" s="34">
        <v>108</v>
      </c>
      <c r="D37" s="34">
        <v>225271.07</v>
      </c>
      <c r="E37" s="34">
        <v>257640.3</v>
      </c>
      <c r="F37" s="30"/>
      <c r="G37" s="30"/>
      <c r="H37" s="30"/>
    </row>
    <row r="38" spans="1:8">
      <c r="A38" s="30"/>
      <c r="B38" s="33">
        <v>77</v>
      </c>
      <c r="C38" s="34">
        <v>101</v>
      </c>
      <c r="D38" s="34">
        <v>159988.04999999999</v>
      </c>
      <c r="E38" s="34">
        <v>182303.76</v>
      </c>
      <c r="F38" s="30"/>
      <c r="G38" s="30"/>
      <c r="H38" s="30"/>
    </row>
    <row r="39" spans="1:8">
      <c r="A39" s="30"/>
      <c r="B39" s="33">
        <v>78</v>
      </c>
      <c r="C39" s="34">
        <v>44</v>
      </c>
      <c r="D39" s="34">
        <v>64018</v>
      </c>
      <c r="E39" s="34">
        <v>54989.83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2016-09-05T00:15:19Z</dcterms:modified>
</cp:coreProperties>
</file>