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<sst xmlns="http://schemas.openxmlformats.org/spreadsheetml/2006/main" count="121" uniqueCount="80">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</sst>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15654818.156700002</v>
      </c>
      <c r="F3" s="25">
        <f>RA!I7</f>
        <v>1558065.5001000001</v>
      </c>
      <c r="G3" s="16">
        <f>SUM(G4:G42)</f>
        <v>14096752.656600002</v>
      </c>
      <c r="H3" s="27">
        <f>RA!J7</f>
        <v>9.9526259871193297</v>
      </c>
      <c r="I3" s="20">
        <f>SUM(I4:I42)</f>
        <v>15654824.756376391</v>
      </c>
      <c r="J3" s="21">
        <f>SUM(J4:J42)</f>
        <v>14096752.666621633</v>
      </c>
      <c r="K3" s="22">
        <f>E3-I3</f>
        <v>-6.599676389247179</v>
      </c>
      <c r="L3" s="22">
        <f>G3-J3</f>
        <v>-1.0021630674600601E-2</v>
      </c>
    </row>
    <row r="4" spans="1:13">
      <c r="A4" s="68">
        <f>RA!A8</f>
        <v>42619</v>
      </c>
      <c r="B4" s="12">
        <v>12</v>
      </c>
      <c r="C4" s="66" t="s">
        <v>6</v>
      </c>
      <c r="D4" s="66"/>
      <c r="E4" s="15">
        <f>VLOOKUP(C4,RA!B8:D35,3,0)</f>
        <v>630957.64139999996</v>
      </c>
      <c r="F4" s="25">
        <f>VLOOKUP(C4,RA!B8:I38,8,0)</f>
        <v>152697.8855</v>
      </c>
      <c r="G4" s="16">
        <f t="shared" ref="G4:G42" si="0">E4-F4</f>
        <v>478259.75589999999</v>
      </c>
      <c r="H4" s="27">
        <f>RA!J8</f>
        <v>24.200972534572401</v>
      </c>
      <c r="I4" s="20">
        <f>VLOOKUP(B4,RMS!B:D,3,FALSE)</f>
        <v>630958.33912051294</v>
      </c>
      <c r="J4" s="21">
        <f>VLOOKUP(B4,RMS!B:E,4,FALSE)</f>
        <v>478259.76588461502</v>
      </c>
      <c r="K4" s="22">
        <f t="shared" ref="K4:K42" si="1">E4-I4</f>
        <v>-0.69772051298059523</v>
      </c>
      <c r="L4" s="22">
        <f t="shared" ref="L4:L42" si="2">G4-J4</f>
        <v>-9.9846150260418653E-3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78729.348800000007</v>
      </c>
      <c r="F5" s="25">
        <f>VLOOKUP(C5,RA!B9:I39,8,0)</f>
        <v>18994.501</v>
      </c>
      <c r="G5" s="16">
        <f t="shared" si="0"/>
        <v>59734.847800000003</v>
      </c>
      <c r="H5" s="27">
        <f>RA!J9</f>
        <v>24.126328096848201</v>
      </c>
      <c r="I5" s="20">
        <f>VLOOKUP(B5,RMS!B:D,3,FALSE)</f>
        <v>78729.397942734999</v>
      </c>
      <c r="J5" s="21">
        <f>VLOOKUP(B5,RMS!B:E,4,FALSE)</f>
        <v>59734.8626350427</v>
      </c>
      <c r="K5" s="22">
        <f t="shared" si="1"/>
        <v>-4.9142734991619363E-2</v>
      </c>
      <c r="L5" s="22">
        <f t="shared" si="2"/>
        <v>-1.4835042697086465E-2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95143.613299999997</v>
      </c>
      <c r="F6" s="25">
        <f>VLOOKUP(C6,RA!B10:I40,8,0)</f>
        <v>27190.672600000002</v>
      </c>
      <c r="G6" s="16">
        <f t="shared" si="0"/>
        <v>67952.940699999992</v>
      </c>
      <c r="H6" s="27">
        <f>RA!J10</f>
        <v>28.578557884136998</v>
      </c>
      <c r="I6" s="20">
        <f>VLOOKUP(B6,RMS!B:D,3,FALSE)</f>
        <v>95145.633306996402</v>
      </c>
      <c r="J6" s="21">
        <f>VLOOKUP(B6,RMS!B:E,4,FALSE)</f>
        <v>67952.939802271998</v>
      </c>
      <c r="K6" s="22">
        <f>E6-I6</f>
        <v>-2.0200069964048453</v>
      </c>
      <c r="L6" s="22">
        <f t="shared" si="2"/>
        <v>8.9772799401544034E-4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49606.928699999997</v>
      </c>
      <c r="F7" s="25">
        <f>VLOOKUP(C7,RA!B11:I41,8,0)</f>
        <v>11697.3526</v>
      </c>
      <c r="G7" s="16">
        <f t="shared" si="0"/>
        <v>37909.576099999998</v>
      </c>
      <c r="H7" s="27">
        <f>RA!J11</f>
        <v>23.5800782401592</v>
      </c>
      <c r="I7" s="20">
        <f>VLOOKUP(B7,RMS!B:D,3,FALSE)</f>
        <v>49606.954562393199</v>
      </c>
      <c r="J7" s="21">
        <f>VLOOKUP(B7,RMS!B:E,4,FALSE)</f>
        <v>37909.576797224101</v>
      </c>
      <c r="K7" s="22">
        <f t="shared" si="1"/>
        <v>-2.5862393202260137E-2</v>
      </c>
      <c r="L7" s="22">
        <f t="shared" si="2"/>
        <v>-6.9722410262329504E-4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124306.0377</v>
      </c>
      <c r="F8" s="25">
        <f>VLOOKUP(C8,RA!B12:I42,8,0)</f>
        <v>24488</v>
      </c>
      <c r="G8" s="16">
        <f t="shared" si="0"/>
        <v>99818.037700000001</v>
      </c>
      <c r="H8" s="27">
        <f>RA!J12</f>
        <v>19.6997671658551</v>
      </c>
      <c r="I8" s="20">
        <f>VLOOKUP(B8,RMS!B:D,3,FALSE)</f>
        <v>124306.03357179499</v>
      </c>
      <c r="J8" s="21">
        <f>VLOOKUP(B8,RMS!B:E,4,FALSE)</f>
        <v>99818.035534188006</v>
      </c>
      <c r="K8" s="22">
        <f t="shared" si="1"/>
        <v>4.1282050078734756E-3</v>
      </c>
      <c r="L8" s="22">
        <f t="shared" si="2"/>
        <v>2.1658119949279353E-3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212401.2389</v>
      </c>
      <c r="F9" s="25">
        <f>VLOOKUP(C9,RA!B13:I43,8,0)</f>
        <v>65260.207300000002</v>
      </c>
      <c r="G9" s="16">
        <f t="shared" si="0"/>
        <v>147141.03159999999</v>
      </c>
      <c r="H9" s="27">
        <f>RA!J13</f>
        <v>30.724965465349701</v>
      </c>
      <c r="I9" s="20">
        <f>VLOOKUP(B9,RMS!B:D,3,FALSE)</f>
        <v>212401.50045640999</v>
      </c>
      <c r="J9" s="21">
        <f>VLOOKUP(B9,RMS!B:E,4,FALSE)</f>
        <v>147141.03047093999</v>
      </c>
      <c r="K9" s="22">
        <f t="shared" si="1"/>
        <v>-0.26155640999786556</v>
      </c>
      <c r="L9" s="22">
        <f t="shared" si="2"/>
        <v>1.1290599941276014E-3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75567.637300000002</v>
      </c>
      <c r="F10" s="25">
        <f>VLOOKUP(C10,RA!B14:I43,8,0)</f>
        <v>14265.2883</v>
      </c>
      <c r="G10" s="16">
        <f t="shared" si="0"/>
        <v>61302.349000000002</v>
      </c>
      <c r="H10" s="27">
        <f>RA!J14</f>
        <v>18.8775100157856</v>
      </c>
      <c r="I10" s="20">
        <f>VLOOKUP(B10,RMS!B:D,3,FALSE)</f>
        <v>75567.636176923101</v>
      </c>
      <c r="J10" s="21">
        <f>VLOOKUP(B10,RMS!B:E,4,FALSE)</f>
        <v>61302.350031623901</v>
      </c>
      <c r="K10" s="22">
        <f t="shared" si="1"/>
        <v>1.1230769014218822E-3</v>
      </c>
      <c r="L10" s="22">
        <f t="shared" si="2"/>
        <v>-1.0316238985978998E-3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76300.381399999998</v>
      </c>
      <c r="F11" s="25">
        <f>VLOOKUP(C11,RA!B15:I44,8,0)</f>
        <v>-10039.4637</v>
      </c>
      <c r="G11" s="16">
        <f t="shared" si="0"/>
        <v>86339.845100000006</v>
      </c>
      <c r="H11" s="27">
        <f>RA!J15</f>
        <v>-13.1578158795416</v>
      </c>
      <c r="I11" s="20">
        <f>VLOOKUP(B11,RMS!B:D,3,FALSE)</f>
        <v>76300.405023076906</v>
      </c>
      <c r="J11" s="21">
        <f>VLOOKUP(B11,RMS!B:E,4,FALSE)</f>
        <v>86339.844140170899</v>
      </c>
      <c r="K11" s="22">
        <f t="shared" si="1"/>
        <v>-2.3623076907824725E-2</v>
      </c>
      <c r="L11" s="22">
        <f t="shared" si="2"/>
        <v>9.5982910715974867E-4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1029909.2452</v>
      </c>
      <c r="F12" s="25">
        <f>VLOOKUP(C12,RA!B16:I45,8,0)</f>
        <v>-78202.998399999997</v>
      </c>
      <c r="G12" s="16">
        <f t="shared" si="0"/>
        <v>1108112.2435999999</v>
      </c>
      <c r="H12" s="27">
        <f>RA!J16</f>
        <v>-7.59319316381257</v>
      </c>
      <c r="I12" s="20">
        <f>VLOOKUP(B12,RMS!B:D,3,FALSE)</f>
        <v>1029908.7757906</v>
      </c>
      <c r="J12" s="21">
        <f>VLOOKUP(B12,RMS!B:E,4,FALSE)</f>
        <v>1108112.2437333299</v>
      </c>
      <c r="K12" s="22">
        <f t="shared" si="1"/>
        <v>0.46940940001513809</v>
      </c>
      <c r="L12" s="22">
        <f t="shared" si="2"/>
        <v>-1.3333000242710114E-4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1000022.5834</v>
      </c>
      <c r="F13" s="25">
        <f>VLOOKUP(C13,RA!B17:I46,8,0)</f>
        <v>131170.28630000001</v>
      </c>
      <c r="G13" s="16">
        <f t="shared" si="0"/>
        <v>868852.29709999997</v>
      </c>
      <c r="H13" s="27">
        <f>RA!J17</f>
        <v>13.1167324095853</v>
      </c>
      <c r="I13" s="20">
        <f>VLOOKUP(B13,RMS!B:D,3,FALSE)</f>
        <v>1000022.4447546999</v>
      </c>
      <c r="J13" s="21">
        <f>VLOOKUP(B13,RMS!B:E,4,FALSE)</f>
        <v>868852.30259230803</v>
      </c>
      <c r="K13" s="22">
        <f t="shared" si="1"/>
        <v>0.13864530005957931</v>
      </c>
      <c r="L13" s="22">
        <f t="shared" si="2"/>
        <v>-5.4923080606386065E-3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1207451.5241</v>
      </c>
      <c r="F14" s="25">
        <f>VLOOKUP(C14,RA!B18:I47,8,0)</f>
        <v>162095.8162</v>
      </c>
      <c r="G14" s="16">
        <f t="shared" si="0"/>
        <v>1045355.7079</v>
      </c>
      <c r="H14" s="27">
        <f>RA!J18</f>
        <v>13.4246230978773</v>
      </c>
      <c r="I14" s="20">
        <f>VLOOKUP(B14,RMS!B:D,3,FALSE)</f>
        <v>1207451.59279645</v>
      </c>
      <c r="J14" s="21">
        <f>VLOOKUP(B14,RMS!B:E,4,FALSE)</f>
        <v>1045355.68267265</v>
      </c>
      <c r="K14" s="22">
        <f t="shared" si="1"/>
        <v>-6.8696449976414442E-2</v>
      </c>
      <c r="L14" s="22">
        <f t="shared" si="2"/>
        <v>2.5227350066415966E-2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460293.93280000001</v>
      </c>
      <c r="F15" s="25">
        <f>VLOOKUP(C15,RA!B19:I48,8,0)</f>
        <v>30404.254400000002</v>
      </c>
      <c r="G15" s="16">
        <f t="shared" si="0"/>
        <v>429889.67840000003</v>
      </c>
      <c r="H15" s="27">
        <f>RA!J19</f>
        <v>6.6053997746719801</v>
      </c>
      <c r="I15" s="20">
        <f>VLOOKUP(B15,RMS!B:D,3,FALSE)</f>
        <v>460293.93134615402</v>
      </c>
      <c r="J15" s="21">
        <f>VLOOKUP(B15,RMS!B:E,4,FALSE)</f>
        <v>429889.67697435903</v>
      </c>
      <c r="K15" s="22">
        <f t="shared" si="1"/>
        <v>1.4538459945470095E-3</v>
      </c>
      <c r="L15" s="22">
        <f t="shared" si="2"/>
        <v>1.4256410067901015E-3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1153394.2280999999</v>
      </c>
      <c r="F16" s="25">
        <f>VLOOKUP(C16,RA!B20:I49,8,0)</f>
        <v>82825.2981</v>
      </c>
      <c r="G16" s="16">
        <f t="shared" si="0"/>
        <v>1070568.93</v>
      </c>
      <c r="H16" s="27">
        <f>RA!J20</f>
        <v>7.18100507893464</v>
      </c>
      <c r="I16" s="20">
        <f>VLOOKUP(B16,RMS!B:D,3,FALSE)</f>
        <v>1153394.3374187199</v>
      </c>
      <c r="J16" s="21">
        <f>VLOOKUP(B16,RMS!B:E,4,FALSE)</f>
        <v>1070568.93</v>
      </c>
      <c r="K16" s="22">
        <f t="shared" si="1"/>
        <v>-0.10931871994398534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314340.83470000001</v>
      </c>
      <c r="F17" s="25">
        <f>VLOOKUP(C17,RA!B21:I50,8,0)</f>
        <v>38459.168700000002</v>
      </c>
      <c r="G17" s="16">
        <f t="shared" si="0"/>
        <v>275881.66600000003</v>
      </c>
      <c r="H17" s="27">
        <f>RA!J21</f>
        <v>12.2348624341806</v>
      </c>
      <c r="I17" s="20">
        <f>VLOOKUP(B17,RMS!B:D,3,FALSE)</f>
        <v>314340.44553318998</v>
      </c>
      <c r="J17" s="21">
        <f>VLOOKUP(B17,RMS!B:E,4,FALSE)</f>
        <v>275881.66584143398</v>
      </c>
      <c r="K17" s="22">
        <f t="shared" si="1"/>
        <v>0.38916681002592668</v>
      </c>
      <c r="L17" s="22">
        <f t="shared" si="2"/>
        <v>1.5856605023145676E-4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1169153.0056</v>
      </c>
      <c r="F18" s="25">
        <f>VLOOKUP(C18,RA!B22:I51,8,0)</f>
        <v>61858.122499999998</v>
      </c>
      <c r="G18" s="16">
        <f t="shared" si="0"/>
        <v>1107294.8831</v>
      </c>
      <c r="H18" s="27">
        <f>RA!J22</f>
        <v>5.2908492048271203</v>
      </c>
      <c r="I18" s="20">
        <f>VLOOKUP(B18,RMS!B:D,3,FALSE)</f>
        <v>1169154.6551848999</v>
      </c>
      <c r="J18" s="21">
        <f>VLOOKUP(B18,RMS!B:E,4,FALSE)</f>
        <v>1107294.8919955799</v>
      </c>
      <c r="K18" s="22">
        <f t="shared" si="1"/>
        <v>-1.6495848998893052</v>
      </c>
      <c r="L18" s="22">
        <f t="shared" si="2"/>
        <v>-8.8955799583345652E-3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2200949.9394</v>
      </c>
      <c r="F19" s="25">
        <f>VLOOKUP(C19,RA!B23:I52,8,0)</f>
        <v>194913.84179999999</v>
      </c>
      <c r="G19" s="16">
        <f t="shared" si="0"/>
        <v>2006036.0976</v>
      </c>
      <c r="H19" s="27">
        <f>RA!J23</f>
        <v>8.8558961887672591</v>
      </c>
      <c r="I19" s="20">
        <f>VLOOKUP(B19,RMS!B:D,3,FALSE)</f>
        <v>2200951.5888145301</v>
      </c>
      <c r="J19" s="21">
        <f>VLOOKUP(B19,RMS!B:E,4,FALSE)</f>
        <v>2006036.1242649599</v>
      </c>
      <c r="K19" s="22">
        <f t="shared" si="1"/>
        <v>-1.6494145300239325</v>
      </c>
      <c r="L19" s="22">
        <f t="shared" si="2"/>
        <v>-2.6664959965273738E-2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256290.60089999999</v>
      </c>
      <c r="F20" s="25">
        <f>VLOOKUP(C20,RA!B24:I53,8,0)</f>
        <v>35734.313999999998</v>
      </c>
      <c r="G20" s="16">
        <f t="shared" si="0"/>
        <v>220556.28690000001</v>
      </c>
      <c r="H20" s="27">
        <f>RA!J24</f>
        <v>13.942888999640999</v>
      </c>
      <c r="I20" s="20">
        <f>VLOOKUP(B20,RMS!B:D,3,FALSE)</f>
        <v>256290.693127729</v>
      </c>
      <c r="J20" s="21">
        <f>VLOOKUP(B20,RMS!B:E,4,FALSE)</f>
        <v>220556.27666823001</v>
      </c>
      <c r="K20" s="22">
        <f t="shared" si="1"/>
        <v>-9.222772900830023E-2</v>
      </c>
      <c r="L20" s="22">
        <f t="shared" si="2"/>
        <v>1.023176999296993E-2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270320.89970000001</v>
      </c>
      <c r="F21" s="25">
        <f>VLOOKUP(C21,RA!B25:I54,8,0)</f>
        <v>16120.942300000001</v>
      </c>
      <c r="G21" s="16">
        <f t="shared" si="0"/>
        <v>254199.95740000001</v>
      </c>
      <c r="H21" s="27">
        <f>RA!J25</f>
        <v>5.9636314905325101</v>
      </c>
      <c r="I21" s="20">
        <f>VLOOKUP(B21,RMS!B:D,3,FALSE)</f>
        <v>270320.88269839599</v>
      </c>
      <c r="J21" s="21">
        <f>VLOOKUP(B21,RMS!B:E,4,FALSE)</f>
        <v>254199.95452456901</v>
      </c>
      <c r="K21" s="22">
        <f t="shared" si="1"/>
        <v>1.7001604021061212E-2</v>
      </c>
      <c r="L21" s="22">
        <f t="shared" si="2"/>
        <v>2.8754310042131692E-3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533675.67660000001</v>
      </c>
      <c r="F22" s="25">
        <f>VLOOKUP(C22,RA!B26:I55,8,0)</f>
        <v>106353.14870000001</v>
      </c>
      <c r="G22" s="16">
        <f t="shared" si="0"/>
        <v>427322.52789999999</v>
      </c>
      <c r="H22" s="27">
        <f>RA!J26</f>
        <v>19.928423453278999</v>
      </c>
      <c r="I22" s="20">
        <f>VLOOKUP(B22,RMS!B:D,3,FALSE)</f>
        <v>533675.66195334704</v>
      </c>
      <c r="J22" s="21">
        <f>VLOOKUP(B22,RMS!B:E,4,FALSE)</f>
        <v>427322.51462589297</v>
      </c>
      <c r="K22" s="22">
        <f t="shared" si="1"/>
        <v>1.4646652969531715E-2</v>
      </c>
      <c r="L22" s="22">
        <f t="shared" si="2"/>
        <v>1.3274107011966407E-2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252920.99069999999</v>
      </c>
      <c r="F23" s="25">
        <f>VLOOKUP(C23,RA!B27:I56,8,0)</f>
        <v>66331.309099999999</v>
      </c>
      <c r="G23" s="16">
        <f t="shared" si="0"/>
        <v>186589.68160000001</v>
      </c>
      <c r="H23" s="27">
        <f>RA!J27</f>
        <v>26.226098876339702</v>
      </c>
      <c r="I23" s="20">
        <f>VLOOKUP(B23,RMS!B:D,3,FALSE)</f>
        <v>252920.78976990399</v>
      </c>
      <c r="J23" s="21">
        <f>VLOOKUP(B23,RMS!B:E,4,FALSE)</f>
        <v>186589.681369898</v>
      </c>
      <c r="K23" s="22">
        <f t="shared" si="1"/>
        <v>0.20093009600532241</v>
      </c>
      <c r="L23" s="22">
        <f t="shared" si="2"/>
        <v>2.3010201402939856E-4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954080.73010000004</v>
      </c>
      <c r="F24" s="25">
        <f>VLOOKUP(C24,RA!B28:I57,8,0)</f>
        <v>51166.521800000002</v>
      </c>
      <c r="G24" s="16">
        <f t="shared" si="0"/>
        <v>902914.20830000006</v>
      </c>
      <c r="H24" s="27">
        <f>RA!J28</f>
        <v>5.3629132405427704</v>
      </c>
      <c r="I24" s="20">
        <f>VLOOKUP(B24,RMS!B:D,3,FALSE)</f>
        <v>954080.99219203496</v>
      </c>
      <c r="J24" s="21">
        <f>VLOOKUP(B24,RMS!B:E,4,FALSE)</f>
        <v>902914.21138584102</v>
      </c>
      <c r="K24" s="22">
        <f t="shared" si="1"/>
        <v>-0.26209203491453081</v>
      </c>
      <c r="L24" s="22">
        <f t="shared" si="2"/>
        <v>-3.0858409591019154E-3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768289.94530000002</v>
      </c>
      <c r="F25" s="25">
        <f>VLOOKUP(C25,RA!B29:I58,8,0)</f>
        <v>107224.6446</v>
      </c>
      <c r="G25" s="16">
        <f t="shared" si="0"/>
        <v>661065.30070000002</v>
      </c>
      <c r="H25" s="27">
        <f>RA!J29</f>
        <v>13.956273312692</v>
      </c>
      <c r="I25" s="20">
        <f>VLOOKUP(B25,RMS!B:D,3,FALSE)</f>
        <v>768291.04200265498</v>
      </c>
      <c r="J25" s="21">
        <f>VLOOKUP(B25,RMS!B:E,4,FALSE)</f>
        <v>661065.30396364501</v>
      </c>
      <c r="K25" s="22">
        <f t="shared" si="1"/>
        <v>-1.0967026549624279</v>
      </c>
      <c r="L25" s="22">
        <f t="shared" si="2"/>
        <v>-3.2636449905112386E-3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1028573.5166</v>
      </c>
      <c r="F26" s="25">
        <f>VLOOKUP(C26,RA!B30:I59,8,0)</f>
        <v>140521.4363</v>
      </c>
      <c r="G26" s="16">
        <f t="shared" si="0"/>
        <v>888052.08030000003</v>
      </c>
      <c r="H26" s="27">
        <f>RA!J30</f>
        <v>13.6617785731544</v>
      </c>
      <c r="I26" s="20">
        <f>VLOOKUP(B26,RMS!B:D,3,FALSE)</f>
        <v>1028573.52108137</v>
      </c>
      <c r="J26" s="21">
        <f>VLOOKUP(B26,RMS!B:E,4,FALSE)</f>
        <v>888052.06996428699</v>
      </c>
      <c r="K26" s="22">
        <f t="shared" si="1"/>
        <v>-4.4813699787482619E-3</v>
      </c>
      <c r="L26" s="22">
        <f t="shared" si="2"/>
        <v>1.0335713042877614E-2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758142.64839999995</v>
      </c>
      <c r="F27" s="25">
        <f>VLOOKUP(C27,RA!B31:I60,8,0)</f>
        <v>48548.234600000003</v>
      </c>
      <c r="G27" s="16">
        <f t="shared" si="0"/>
        <v>709594.41379999998</v>
      </c>
      <c r="H27" s="27">
        <f>RA!J31</f>
        <v>6.4035751982106799</v>
      </c>
      <c r="I27" s="20">
        <f>VLOOKUP(B27,RMS!B:D,3,FALSE)</f>
        <v>758142.534922124</v>
      </c>
      <c r="J27" s="21">
        <f>VLOOKUP(B27,RMS!B:E,4,FALSE)</f>
        <v>709594.40624070796</v>
      </c>
      <c r="K27" s="22">
        <f t="shared" si="1"/>
        <v>0.11347787594422698</v>
      </c>
      <c r="L27" s="22">
        <f t="shared" si="2"/>
        <v>7.5592920184135437E-3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102692.20510000001</v>
      </c>
      <c r="F28" s="25">
        <f>VLOOKUP(C28,RA!B32:I61,8,0)</f>
        <v>24982.446199999998</v>
      </c>
      <c r="G28" s="16">
        <f t="shared" si="0"/>
        <v>77709.758900000015</v>
      </c>
      <c r="H28" s="27">
        <f>RA!J32</f>
        <v>24.327500004184799</v>
      </c>
      <c r="I28" s="20">
        <f>VLOOKUP(B28,RMS!B:D,3,FALSE)</f>
        <v>102692.151646108</v>
      </c>
      <c r="J28" s="21">
        <f>VLOOKUP(B28,RMS!B:E,4,FALSE)</f>
        <v>77709.773173009395</v>
      </c>
      <c r="K28" s="22">
        <f t="shared" si="1"/>
        <v>5.3453892003744841E-2</v>
      </c>
      <c r="L28" s="22">
        <f t="shared" si="2"/>
        <v>-1.4273009379394352E-2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177120.7334</v>
      </c>
      <c r="F30" s="25">
        <f>VLOOKUP(C30,RA!B34:I64,8,0)</f>
        <v>25433.2268</v>
      </c>
      <c r="G30" s="16">
        <f t="shared" si="0"/>
        <v>151687.50659999999</v>
      </c>
      <c r="H30" s="27">
        <f>RA!J34</f>
        <v>0</v>
      </c>
      <c r="I30" s="20">
        <f>VLOOKUP(B30,RMS!B:D,3,FALSE)</f>
        <v>177120.731799145</v>
      </c>
      <c r="J30" s="21">
        <f>VLOOKUP(B30,RMS!B:E,4,FALSE)</f>
        <v>151687.50570000001</v>
      </c>
      <c r="K30" s="22">
        <f t="shared" si="1"/>
        <v>1.6008550010155886E-3</v>
      </c>
      <c r="L30" s="22">
        <f t="shared" si="2"/>
        <v>8.9999998454004526E-4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14.359260100037501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82549.570000000007</v>
      </c>
      <c r="F32" s="25">
        <f>VLOOKUP(C32,RA!B34:I65,8,0)</f>
        <v>5179.17</v>
      </c>
      <c r="G32" s="16">
        <f t="shared" si="0"/>
        <v>77370.400000000009</v>
      </c>
      <c r="H32" s="27">
        <f>RA!J34</f>
        <v>0</v>
      </c>
      <c r="I32" s="20">
        <f>VLOOKUP(B32,RMS!B:D,3,FALSE)</f>
        <v>82549.570000000007</v>
      </c>
      <c r="J32" s="21">
        <f>VLOOKUP(B32,RMS!B:E,4,FALSE)</f>
        <v>77370.399999999994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89513.74</v>
      </c>
      <c r="F33" s="25">
        <f>VLOOKUP(C33,RA!B34:I65,8,0)</f>
        <v>-9040.31</v>
      </c>
      <c r="G33" s="16">
        <f t="shared" si="0"/>
        <v>98554.05</v>
      </c>
      <c r="H33" s="27">
        <f>RA!J34</f>
        <v>0</v>
      </c>
      <c r="I33" s="20">
        <f>VLOOKUP(B33,RMS!B:D,3,FALSE)</f>
        <v>89513.74</v>
      </c>
      <c r="J33" s="21">
        <f>VLOOKUP(B33,RMS!B:E,4,FALSE)</f>
        <v>98554.05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8885.48</v>
      </c>
      <c r="F34" s="25">
        <f>VLOOKUP(C34,RA!B34:I66,8,0)</f>
        <v>563.26</v>
      </c>
      <c r="G34" s="16">
        <f t="shared" si="0"/>
        <v>8322.2199999999993</v>
      </c>
      <c r="H34" s="27">
        <f>RA!J35</f>
        <v>14.359260100037501</v>
      </c>
      <c r="I34" s="20">
        <f>VLOOKUP(B34,RMS!B:D,3,FALSE)</f>
        <v>8885.48</v>
      </c>
      <c r="J34" s="21">
        <f>VLOOKUP(B34,RMS!B:E,4,FALSE)</f>
        <v>8322.2199999999993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93677.01</v>
      </c>
      <c r="F35" s="25">
        <f>VLOOKUP(C35,RA!B34:I67,8,0)</f>
        <v>-17138.490000000002</v>
      </c>
      <c r="G35" s="16">
        <f t="shared" si="0"/>
        <v>110815.5</v>
      </c>
      <c r="H35" s="27">
        <f>RA!J34</f>
        <v>0</v>
      </c>
      <c r="I35" s="20">
        <f>VLOOKUP(B35,RMS!B:D,3,FALSE)</f>
        <v>93677.01</v>
      </c>
      <c r="J35" s="21">
        <f>VLOOKUP(B35,RMS!B:E,4,FALSE)</f>
        <v>110815.5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14.359260100037501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31772.6492</v>
      </c>
      <c r="F37" s="25">
        <f>VLOOKUP(C37,RA!B8:I68,8,0)</f>
        <v>2933.7689</v>
      </c>
      <c r="G37" s="16">
        <f t="shared" si="0"/>
        <v>28838.880300000001</v>
      </c>
      <c r="H37" s="27">
        <f>RA!J35</f>
        <v>14.359260100037501</v>
      </c>
      <c r="I37" s="20">
        <f>VLOOKUP(B37,RMS!B:D,3,FALSE)</f>
        <v>31772.6495726496</v>
      </c>
      <c r="J37" s="21">
        <f>VLOOKUP(B37,RMS!B:E,4,FALSE)</f>
        <v>28838.8803418803</v>
      </c>
      <c r="K37" s="22">
        <f t="shared" si="1"/>
        <v>-3.7264959973981604E-4</v>
      </c>
      <c r="L37" s="22">
        <f t="shared" si="2"/>
        <v>-4.188029924989678E-5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271615.96049999999</v>
      </c>
      <c r="F38" s="25">
        <f>VLOOKUP(C38,RA!B8:I69,8,0)</f>
        <v>18861.800599999999</v>
      </c>
      <c r="G38" s="16">
        <f t="shared" si="0"/>
        <v>252754.1599</v>
      </c>
      <c r="H38" s="27">
        <f>RA!J36</f>
        <v>0</v>
      </c>
      <c r="I38" s="20">
        <f>VLOOKUP(B38,RMS!B:D,3,FALSE)</f>
        <v>271615.95443333301</v>
      </c>
      <c r="J38" s="21">
        <f>VLOOKUP(B38,RMS!B:E,4,FALSE)</f>
        <v>252754.15911794899</v>
      </c>
      <c r="K38" s="22">
        <f t="shared" si="1"/>
        <v>6.0666669742204249E-3</v>
      </c>
      <c r="L38" s="22">
        <f t="shared" si="2"/>
        <v>7.8205100726336241E-4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40086.379999999997</v>
      </c>
      <c r="F39" s="25">
        <f>VLOOKUP(C39,RA!B9:I70,8,0)</f>
        <v>-1906.01</v>
      </c>
      <c r="G39" s="16">
        <f t="shared" si="0"/>
        <v>41992.39</v>
      </c>
      <c r="H39" s="27">
        <f>RA!J37</f>
        <v>6.2740120875251097</v>
      </c>
      <c r="I39" s="20">
        <f>VLOOKUP(B39,RMS!B:D,3,FALSE)</f>
        <v>40086.379999999997</v>
      </c>
      <c r="J39" s="21">
        <f>VLOOKUP(B39,RMS!B:E,4,FALSE)</f>
        <v>41992.39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38431.67</v>
      </c>
      <c r="F40" s="25">
        <f>VLOOKUP(C40,RA!B10:I71,8,0)</f>
        <v>5390.39</v>
      </c>
      <c r="G40" s="16">
        <f t="shared" si="0"/>
        <v>33041.279999999999</v>
      </c>
      <c r="H40" s="27">
        <f>RA!J38</f>
        <v>-10.0993545795316</v>
      </c>
      <c r="I40" s="20">
        <f>VLOOKUP(B40,RMS!B:D,3,FALSE)</f>
        <v>38431.67</v>
      </c>
      <c r="J40" s="21">
        <f>VLOOKUP(B40,RMS!B:E,4,FALSE)</f>
        <v>33041.279999999999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6.3391060471690901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17649.629400000002</v>
      </c>
      <c r="F42" s="25">
        <f>VLOOKUP(C42,RA!B8:I72,8,0)</f>
        <v>2727.4630000000002</v>
      </c>
      <c r="G42" s="16">
        <f t="shared" si="0"/>
        <v>14922.166400000002</v>
      </c>
      <c r="H42" s="27">
        <f>RA!J39</f>
        <v>6.3391060471690901</v>
      </c>
      <c r="I42" s="20">
        <f>VLOOKUP(B42,RMS!B:D,3,FALSE)</f>
        <v>17649.629377505498</v>
      </c>
      <c r="J42" s="21">
        <f>VLOOKUP(B42,RMS!B:E,4,FALSE)</f>
        <v>14922.1661750246</v>
      </c>
      <c r="K42" s="22">
        <f t="shared" si="1"/>
        <v>2.2494503355119377E-5</v>
      </c>
      <c r="L42" s="22">
        <f t="shared" si="2"/>
        <v>2.2497540157928597E-4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15654818.1567</v>
      </c>
      <c r="E7" s="53">
        <v>15089708.7016</v>
      </c>
      <c r="F7" s="54">
        <v>103.744999100215</v>
      </c>
      <c r="G7" s="53">
        <v>19463044.618500002</v>
      </c>
      <c r="H7" s="54">
        <v>-19.566447780632501</v>
      </c>
      <c r="I7" s="53">
        <v>1558065.5001000001</v>
      </c>
      <c r="J7" s="54">
        <v>9.9526259871193297</v>
      </c>
      <c r="K7" s="53">
        <v>2408792.8782000002</v>
      </c>
      <c r="L7" s="54">
        <v>12.3762387921076</v>
      </c>
      <c r="M7" s="54">
        <v>-0.35317581092140898</v>
      </c>
      <c r="N7" s="53">
        <v>118364174.858</v>
      </c>
      <c r="O7" s="53">
        <v>5422614293.5525999</v>
      </c>
      <c r="P7" s="53">
        <v>886328</v>
      </c>
      <c r="Q7" s="53">
        <v>907603</v>
      </c>
      <c r="R7" s="54">
        <v>-2.3440865664833601</v>
      </c>
      <c r="S7" s="53">
        <v>17.662556250846201</v>
      </c>
      <c r="T7" s="53">
        <v>17.739310668100501</v>
      </c>
      <c r="U7" s="55">
        <v>-0.43456007252977302</v>
      </c>
    </row>
    <row r="8" spans="1:23" ht="12" thickBot="1">
      <c r="A8" s="73">
        <v>42619</v>
      </c>
      <c r="B8" s="69" t="s">
        <v>6</v>
      </c>
      <c r="C8" s="70"/>
      <c r="D8" s="56">
        <v>630957.64139999996</v>
      </c>
      <c r="E8" s="56">
        <v>492600.96870000003</v>
      </c>
      <c r="F8" s="57">
        <v>128.086967239454</v>
      </c>
      <c r="G8" s="56">
        <v>779666.25670000003</v>
      </c>
      <c r="H8" s="57">
        <v>-19.0733681266932</v>
      </c>
      <c r="I8" s="56">
        <v>152697.8855</v>
      </c>
      <c r="J8" s="57">
        <v>24.200972534572401</v>
      </c>
      <c r="K8" s="56">
        <v>194508.32010000001</v>
      </c>
      <c r="L8" s="57">
        <v>24.947638611843001</v>
      </c>
      <c r="M8" s="57">
        <v>-0.21495447895753</v>
      </c>
      <c r="N8" s="56">
        <v>5134072.6319000004</v>
      </c>
      <c r="O8" s="56">
        <v>195139836.41639999</v>
      </c>
      <c r="P8" s="56">
        <v>25696</v>
      </c>
      <c r="Q8" s="56">
        <v>26988</v>
      </c>
      <c r="R8" s="57">
        <v>-4.7873128797984297</v>
      </c>
      <c r="S8" s="56">
        <v>24.554702731942701</v>
      </c>
      <c r="T8" s="56">
        <v>24.671644971839299</v>
      </c>
      <c r="U8" s="58">
        <v>-0.47625190650135002</v>
      </c>
    </row>
    <row r="9" spans="1:23" ht="12" thickBot="1">
      <c r="A9" s="74"/>
      <c r="B9" s="69" t="s">
        <v>7</v>
      </c>
      <c r="C9" s="70"/>
      <c r="D9" s="56">
        <v>78729.348800000007</v>
      </c>
      <c r="E9" s="56">
        <v>67013.631099999999</v>
      </c>
      <c r="F9" s="57">
        <v>117.48258900121</v>
      </c>
      <c r="G9" s="56">
        <v>118251.1845</v>
      </c>
      <c r="H9" s="57">
        <v>-33.421936420433902</v>
      </c>
      <c r="I9" s="56">
        <v>18994.501</v>
      </c>
      <c r="J9" s="57">
        <v>24.126328096848201</v>
      </c>
      <c r="K9" s="56">
        <v>24704.6325</v>
      </c>
      <c r="L9" s="57">
        <v>20.8916575376883</v>
      </c>
      <c r="M9" s="57">
        <v>-0.23113606324643801</v>
      </c>
      <c r="N9" s="56">
        <v>822699.41639999999</v>
      </c>
      <c r="O9" s="56">
        <v>29258330.464699998</v>
      </c>
      <c r="P9" s="56">
        <v>4831</v>
      </c>
      <c r="Q9" s="56">
        <v>5411</v>
      </c>
      <c r="R9" s="57">
        <v>-10.71890593236</v>
      </c>
      <c r="S9" s="56">
        <v>16.296698157731299</v>
      </c>
      <c r="T9" s="56">
        <v>16.3794918868971</v>
      </c>
      <c r="U9" s="58">
        <v>-0.50803990087075002</v>
      </c>
    </row>
    <row r="10" spans="1:23" ht="12" thickBot="1">
      <c r="A10" s="74"/>
      <c r="B10" s="69" t="s">
        <v>8</v>
      </c>
      <c r="C10" s="70"/>
      <c r="D10" s="56">
        <v>95143.613299999997</v>
      </c>
      <c r="E10" s="56">
        <v>93258.948199999999</v>
      </c>
      <c r="F10" s="57">
        <v>102.020894655554</v>
      </c>
      <c r="G10" s="56">
        <v>132549.24</v>
      </c>
      <c r="H10" s="57">
        <v>-28.2201744046213</v>
      </c>
      <c r="I10" s="56">
        <v>27190.672600000002</v>
      </c>
      <c r="J10" s="57">
        <v>28.578557884136998</v>
      </c>
      <c r="K10" s="56">
        <v>34208.127099999998</v>
      </c>
      <c r="L10" s="57">
        <v>25.807863628640899</v>
      </c>
      <c r="M10" s="57">
        <v>-0.205139979733062</v>
      </c>
      <c r="N10" s="56">
        <v>886774.30160000001</v>
      </c>
      <c r="O10" s="56">
        <v>47082214.539099999</v>
      </c>
      <c r="P10" s="56">
        <v>87730</v>
      </c>
      <c r="Q10" s="56">
        <v>90926</v>
      </c>
      <c r="R10" s="57">
        <v>-3.5149462200030799</v>
      </c>
      <c r="S10" s="56">
        <v>1.0845048820243901</v>
      </c>
      <c r="T10" s="56">
        <v>1.05888261993269</v>
      </c>
      <c r="U10" s="58">
        <v>2.3625769248611199</v>
      </c>
    </row>
    <row r="11" spans="1:23" ht="12" thickBot="1">
      <c r="A11" s="74"/>
      <c r="B11" s="69" t="s">
        <v>9</v>
      </c>
      <c r="C11" s="70"/>
      <c r="D11" s="56">
        <v>49606.928699999997</v>
      </c>
      <c r="E11" s="56">
        <v>36782.142800000001</v>
      </c>
      <c r="F11" s="57">
        <v>134.86688083870999</v>
      </c>
      <c r="G11" s="56">
        <v>67826.126799999998</v>
      </c>
      <c r="H11" s="57">
        <v>-26.8616224448777</v>
      </c>
      <c r="I11" s="56">
        <v>11697.3526</v>
      </c>
      <c r="J11" s="57">
        <v>23.5800782401592</v>
      </c>
      <c r="K11" s="56">
        <v>16807.8881</v>
      </c>
      <c r="L11" s="57">
        <v>24.780846103097801</v>
      </c>
      <c r="M11" s="57">
        <v>-0.304055778429415</v>
      </c>
      <c r="N11" s="56">
        <v>387435.65919999999</v>
      </c>
      <c r="O11" s="56">
        <v>16109861.8771</v>
      </c>
      <c r="P11" s="56">
        <v>2085</v>
      </c>
      <c r="Q11" s="56">
        <v>2130</v>
      </c>
      <c r="R11" s="57">
        <v>-2.1126760563380298</v>
      </c>
      <c r="S11" s="56">
        <v>23.792291942445999</v>
      </c>
      <c r="T11" s="56">
        <v>20.952356291079798</v>
      </c>
      <c r="U11" s="58">
        <v>11.9363685442163</v>
      </c>
    </row>
    <row r="12" spans="1:23" ht="12" thickBot="1">
      <c r="A12" s="74"/>
      <c r="B12" s="69" t="s">
        <v>10</v>
      </c>
      <c r="C12" s="70"/>
      <c r="D12" s="56">
        <v>124306.0377</v>
      </c>
      <c r="E12" s="56">
        <v>119138.9023</v>
      </c>
      <c r="F12" s="57">
        <v>104.33706816182401</v>
      </c>
      <c r="G12" s="56">
        <v>209716.50630000001</v>
      </c>
      <c r="H12" s="57">
        <v>-40.726631444937397</v>
      </c>
      <c r="I12" s="56">
        <v>24488</v>
      </c>
      <c r="J12" s="57">
        <v>19.6997671658551</v>
      </c>
      <c r="K12" s="56">
        <v>62101.849499999997</v>
      </c>
      <c r="L12" s="57">
        <v>29.6122849820715</v>
      </c>
      <c r="M12" s="57">
        <v>-0.60568002085026496</v>
      </c>
      <c r="N12" s="56">
        <v>1394682.1002</v>
      </c>
      <c r="O12" s="56">
        <v>57443208.924099997</v>
      </c>
      <c r="P12" s="56">
        <v>1183</v>
      </c>
      <c r="Q12" s="56">
        <v>1295</v>
      </c>
      <c r="R12" s="57">
        <v>-8.6486486486486491</v>
      </c>
      <c r="S12" s="56">
        <v>105.07695494505499</v>
      </c>
      <c r="T12" s="56">
        <v>91.225663474903499</v>
      </c>
      <c r="U12" s="58">
        <v>13.182044985405501</v>
      </c>
    </row>
    <row r="13" spans="1:23" ht="12" thickBot="1">
      <c r="A13" s="74"/>
      <c r="B13" s="69" t="s">
        <v>11</v>
      </c>
      <c r="C13" s="70"/>
      <c r="D13" s="56">
        <v>212401.2389</v>
      </c>
      <c r="E13" s="56">
        <v>199148.91070000001</v>
      </c>
      <c r="F13" s="57">
        <v>106.654481891675</v>
      </c>
      <c r="G13" s="56">
        <v>358104.84989999997</v>
      </c>
      <c r="H13" s="57">
        <v>-40.687416280647298</v>
      </c>
      <c r="I13" s="56">
        <v>65260.207300000002</v>
      </c>
      <c r="J13" s="57">
        <v>30.724965465349701</v>
      </c>
      <c r="K13" s="56">
        <v>100218.1743</v>
      </c>
      <c r="L13" s="57">
        <v>27.9857070709837</v>
      </c>
      <c r="M13" s="57">
        <v>-0.34881863737962798</v>
      </c>
      <c r="N13" s="56">
        <v>1772521.2929</v>
      </c>
      <c r="O13" s="56">
        <v>82968195.0572</v>
      </c>
      <c r="P13" s="56">
        <v>9353</v>
      </c>
      <c r="Q13" s="56">
        <v>9743</v>
      </c>
      <c r="R13" s="57">
        <v>-4.0028738581545804</v>
      </c>
      <c r="S13" s="56">
        <v>22.709423596706898</v>
      </c>
      <c r="T13" s="56">
        <v>22.594549461151601</v>
      </c>
      <c r="U13" s="58">
        <v>0.50584346655104495</v>
      </c>
    </row>
    <row r="14" spans="1:23" ht="12" thickBot="1">
      <c r="A14" s="74"/>
      <c r="B14" s="69" t="s">
        <v>12</v>
      </c>
      <c r="C14" s="70"/>
      <c r="D14" s="56">
        <v>75567.637300000002</v>
      </c>
      <c r="E14" s="56">
        <v>105966.7889</v>
      </c>
      <c r="F14" s="57">
        <v>71.312566969744196</v>
      </c>
      <c r="G14" s="56">
        <v>141151.4503</v>
      </c>
      <c r="H14" s="57">
        <v>-46.463435452210902</v>
      </c>
      <c r="I14" s="56">
        <v>14265.2883</v>
      </c>
      <c r="J14" s="57">
        <v>18.8775100157856</v>
      </c>
      <c r="K14" s="56">
        <v>29778.480899999999</v>
      </c>
      <c r="L14" s="57">
        <v>21.0968295661926</v>
      </c>
      <c r="M14" s="57">
        <v>-0.52095312222592305</v>
      </c>
      <c r="N14" s="56">
        <v>512260.5491</v>
      </c>
      <c r="O14" s="56">
        <v>36235474.3763</v>
      </c>
      <c r="P14" s="56">
        <v>1403</v>
      </c>
      <c r="Q14" s="56">
        <v>1384</v>
      </c>
      <c r="R14" s="57">
        <v>1.37283236994219</v>
      </c>
      <c r="S14" s="56">
        <v>53.861466357804701</v>
      </c>
      <c r="T14" s="56">
        <v>54.0942338150289</v>
      </c>
      <c r="U14" s="58">
        <v>-0.432159525100755</v>
      </c>
    </row>
    <row r="15" spans="1:23" ht="12" thickBot="1">
      <c r="A15" s="74"/>
      <c r="B15" s="69" t="s">
        <v>13</v>
      </c>
      <c r="C15" s="70"/>
      <c r="D15" s="56">
        <v>76300.381399999998</v>
      </c>
      <c r="E15" s="56">
        <v>83535.088300000003</v>
      </c>
      <c r="F15" s="57">
        <v>91.339319743078605</v>
      </c>
      <c r="G15" s="56">
        <v>104536.7533</v>
      </c>
      <c r="H15" s="57">
        <v>-27.010951659238099</v>
      </c>
      <c r="I15" s="56">
        <v>-10039.4637</v>
      </c>
      <c r="J15" s="57">
        <v>-13.1578158795416</v>
      </c>
      <c r="K15" s="56">
        <v>5465.3989000000001</v>
      </c>
      <c r="L15" s="57">
        <v>5.2282080009844698</v>
      </c>
      <c r="M15" s="57">
        <v>-2.8369132580606302</v>
      </c>
      <c r="N15" s="56">
        <v>612705.53289999999</v>
      </c>
      <c r="O15" s="56">
        <v>31458492.019499999</v>
      </c>
      <c r="P15" s="56">
        <v>4787</v>
      </c>
      <c r="Q15" s="56">
        <v>4744</v>
      </c>
      <c r="R15" s="57">
        <v>0.90640809443507397</v>
      </c>
      <c r="S15" s="56">
        <v>15.939081136411099</v>
      </c>
      <c r="T15" s="56">
        <v>16.804335012647599</v>
      </c>
      <c r="U15" s="58">
        <v>-5.4285053751302099</v>
      </c>
    </row>
    <row r="16" spans="1:23" ht="12" thickBot="1">
      <c r="A16" s="74"/>
      <c r="B16" s="69" t="s">
        <v>14</v>
      </c>
      <c r="C16" s="70"/>
      <c r="D16" s="56">
        <v>1029909.2452</v>
      </c>
      <c r="E16" s="56">
        <v>877951.53289999999</v>
      </c>
      <c r="F16" s="57">
        <v>117.30821196906599</v>
      </c>
      <c r="G16" s="56">
        <v>1086054.6613</v>
      </c>
      <c r="H16" s="57">
        <v>-5.1696676144084801</v>
      </c>
      <c r="I16" s="56">
        <v>-78202.998399999997</v>
      </c>
      <c r="J16" s="57">
        <v>-7.59319316381257</v>
      </c>
      <c r="K16" s="56">
        <v>43915.244500000001</v>
      </c>
      <c r="L16" s="57">
        <v>4.0435574805630701</v>
      </c>
      <c r="M16" s="57">
        <v>-2.7807711033010398</v>
      </c>
      <c r="N16" s="56">
        <v>7757903.6068000002</v>
      </c>
      <c r="O16" s="56">
        <v>283505029.61390001</v>
      </c>
      <c r="P16" s="56">
        <v>43818</v>
      </c>
      <c r="Q16" s="56">
        <v>46850</v>
      </c>
      <c r="R16" s="57">
        <v>-6.4717182497331898</v>
      </c>
      <c r="S16" s="56">
        <v>23.504250426765299</v>
      </c>
      <c r="T16" s="56">
        <v>23.566117946638201</v>
      </c>
      <c r="U16" s="58">
        <v>-0.26321843389866301</v>
      </c>
    </row>
    <row r="17" spans="1:21" ht="12" thickBot="1">
      <c r="A17" s="74"/>
      <c r="B17" s="69" t="s">
        <v>15</v>
      </c>
      <c r="C17" s="70"/>
      <c r="D17" s="56">
        <v>1000022.5834</v>
      </c>
      <c r="E17" s="56">
        <v>655007.65800000005</v>
      </c>
      <c r="F17" s="57">
        <v>152.67341857551199</v>
      </c>
      <c r="G17" s="56">
        <v>618252.62769999995</v>
      </c>
      <c r="H17" s="57">
        <v>61.749831475888101</v>
      </c>
      <c r="I17" s="56">
        <v>131170.28630000001</v>
      </c>
      <c r="J17" s="57">
        <v>13.1167324095853</v>
      </c>
      <c r="K17" s="56">
        <v>99097.404399999999</v>
      </c>
      <c r="L17" s="57">
        <v>16.028626480514699</v>
      </c>
      <c r="M17" s="57">
        <v>0.323650070293869</v>
      </c>
      <c r="N17" s="56">
        <v>5381026.6908999998</v>
      </c>
      <c r="O17" s="56">
        <v>277916270.24379998</v>
      </c>
      <c r="P17" s="56">
        <v>17526</v>
      </c>
      <c r="Q17" s="56">
        <v>16980</v>
      </c>
      <c r="R17" s="57">
        <v>3.2155477031802202</v>
      </c>
      <c r="S17" s="56">
        <v>57.059373696222799</v>
      </c>
      <c r="T17" s="56">
        <v>48.531013745583003</v>
      </c>
      <c r="U17" s="58">
        <v>14.946466107468501</v>
      </c>
    </row>
    <row r="18" spans="1:21" ht="12" thickBot="1">
      <c r="A18" s="74"/>
      <c r="B18" s="69" t="s">
        <v>16</v>
      </c>
      <c r="C18" s="70"/>
      <c r="D18" s="56">
        <v>1207451.5241</v>
      </c>
      <c r="E18" s="56">
        <v>1438080.3251</v>
      </c>
      <c r="F18" s="57">
        <v>83.9627316378198</v>
      </c>
      <c r="G18" s="56">
        <v>1524489.4938999999</v>
      </c>
      <c r="H18" s="57">
        <v>-20.7963368110162</v>
      </c>
      <c r="I18" s="56">
        <v>162095.8162</v>
      </c>
      <c r="J18" s="57">
        <v>13.4246230978773</v>
      </c>
      <c r="K18" s="56">
        <v>233381.0913</v>
      </c>
      <c r="L18" s="57">
        <v>15.3088028637676</v>
      </c>
      <c r="M18" s="57">
        <v>-0.30544580412629202</v>
      </c>
      <c r="N18" s="56">
        <v>9641513.8275000006</v>
      </c>
      <c r="O18" s="56">
        <v>558147584.01100004</v>
      </c>
      <c r="P18" s="56">
        <v>58288</v>
      </c>
      <c r="Q18" s="56">
        <v>59172</v>
      </c>
      <c r="R18" s="57">
        <v>-1.4939498411410801</v>
      </c>
      <c r="S18" s="56">
        <v>20.715267706903699</v>
      </c>
      <c r="T18" s="56">
        <v>20.467441975934602</v>
      </c>
      <c r="U18" s="58">
        <v>1.19634336604057</v>
      </c>
    </row>
    <row r="19" spans="1:21" ht="12" thickBot="1">
      <c r="A19" s="74"/>
      <c r="B19" s="69" t="s">
        <v>17</v>
      </c>
      <c r="C19" s="70"/>
      <c r="D19" s="56">
        <v>460293.93280000001</v>
      </c>
      <c r="E19" s="56">
        <v>446746.96509999997</v>
      </c>
      <c r="F19" s="57">
        <v>103.032358081485</v>
      </c>
      <c r="G19" s="56">
        <v>636436.60840000003</v>
      </c>
      <c r="H19" s="57">
        <v>-27.6763896474815</v>
      </c>
      <c r="I19" s="56">
        <v>30404.254400000002</v>
      </c>
      <c r="J19" s="57">
        <v>6.6053997746719801</v>
      </c>
      <c r="K19" s="56">
        <v>116087.283</v>
      </c>
      <c r="L19" s="57">
        <v>18.240195719074499</v>
      </c>
      <c r="M19" s="57">
        <v>-0.73809142901552804</v>
      </c>
      <c r="N19" s="56">
        <v>3382719.5353999999</v>
      </c>
      <c r="O19" s="56">
        <v>161517133.19440001</v>
      </c>
      <c r="P19" s="56">
        <v>9130</v>
      </c>
      <c r="Q19" s="56">
        <v>9531</v>
      </c>
      <c r="R19" s="57">
        <v>-4.2073234707795599</v>
      </c>
      <c r="S19" s="56">
        <v>50.415545761226703</v>
      </c>
      <c r="T19" s="56">
        <v>53.151734403525303</v>
      </c>
      <c r="U19" s="58">
        <v>-5.4272716896837396</v>
      </c>
    </row>
    <row r="20" spans="1:21" ht="12" thickBot="1">
      <c r="A20" s="74"/>
      <c r="B20" s="69" t="s">
        <v>18</v>
      </c>
      <c r="C20" s="70"/>
      <c r="D20" s="56">
        <v>1153394.2280999999</v>
      </c>
      <c r="E20" s="56">
        <v>956184.43519999995</v>
      </c>
      <c r="F20" s="57">
        <v>120.62466043580299</v>
      </c>
      <c r="G20" s="56">
        <v>1096215.8419999999</v>
      </c>
      <c r="H20" s="57">
        <v>5.2159788163324201</v>
      </c>
      <c r="I20" s="56">
        <v>82825.2981</v>
      </c>
      <c r="J20" s="57">
        <v>7.18100507893464</v>
      </c>
      <c r="K20" s="56">
        <v>141334.5368</v>
      </c>
      <c r="L20" s="57">
        <v>12.8929478470354</v>
      </c>
      <c r="M20" s="57">
        <v>-0.413976937447323</v>
      </c>
      <c r="N20" s="56">
        <v>7819520.1512000002</v>
      </c>
      <c r="O20" s="56">
        <v>312875614.73659998</v>
      </c>
      <c r="P20" s="56">
        <v>41746</v>
      </c>
      <c r="Q20" s="56">
        <v>42259</v>
      </c>
      <c r="R20" s="57">
        <v>-1.21394259211056</v>
      </c>
      <c r="S20" s="56">
        <v>27.628856132324099</v>
      </c>
      <c r="T20" s="56">
        <v>27.7085408930642</v>
      </c>
      <c r="U20" s="58">
        <v>-0.28841136367900699</v>
      </c>
    </row>
    <row r="21" spans="1:21" ht="12" thickBot="1">
      <c r="A21" s="74"/>
      <c r="B21" s="69" t="s">
        <v>19</v>
      </c>
      <c r="C21" s="70"/>
      <c r="D21" s="56">
        <v>314340.83470000001</v>
      </c>
      <c r="E21" s="56">
        <v>307059.89010000002</v>
      </c>
      <c r="F21" s="57">
        <v>102.371180618097</v>
      </c>
      <c r="G21" s="56">
        <v>391909.39720000001</v>
      </c>
      <c r="H21" s="57">
        <v>-19.7924732231963</v>
      </c>
      <c r="I21" s="56">
        <v>38459.168700000002</v>
      </c>
      <c r="J21" s="57">
        <v>12.2348624341806</v>
      </c>
      <c r="K21" s="56">
        <v>71380.495800000004</v>
      </c>
      <c r="L21" s="57">
        <v>18.213519836466901</v>
      </c>
      <c r="M21" s="57">
        <v>-0.46120900017620797</v>
      </c>
      <c r="N21" s="56">
        <v>2286888.3827</v>
      </c>
      <c r="O21" s="56">
        <v>103478258.4358</v>
      </c>
      <c r="P21" s="56">
        <v>27195</v>
      </c>
      <c r="Q21" s="56">
        <v>28358</v>
      </c>
      <c r="R21" s="57">
        <v>-4.1011354820509203</v>
      </c>
      <c r="S21" s="56">
        <v>11.558773109027401</v>
      </c>
      <c r="T21" s="56">
        <v>11.2959194971437</v>
      </c>
      <c r="U21" s="58">
        <v>2.2740615236961799</v>
      </c>
    </row>
    <row r="22" spans="1:21" ht="12" thickBot="1">
      <c r="A22" s="74"/>
      <c r="B22" s="69" t="s">
        <v>20</v>
      </c>
      <c r="C22" s="70"/>
      <c r="D22" s="56">
        <v>1169153.0056</v>
      </c>
      <c r="E22" s="56">
        <v>1187723.4774</v>
      </c>
      <c r="F22" s="57">
        <v>98.436465039770695</v>
      </c>
      <c r="G22" s="56">
        <v>1450593.4502999999</v>
      </c>
      <c r="H22" s="57">
        <v>-19.401745171384501</v>
      </c>
      <c r="I22" s="56">
        <v>61858.122499999998</v>
      </c>
      <c r="J22" s="57">
        <v>5.2908492048271203</v>
      </c>
      <c r="K22" s="56">
        <v>165019.4105</v>
      </c>
      <c r="L22" s="57">
        <v>11.3759930782723</v>
      </c>
      <c r="M22" s="57">
        <v>-0.62514638543082202</v>
      </c>
      <c r="N22" s="56">
        <v>8612410.1311000008</v>
      </c>
      <c r="O22" s="56">
        <v>367884459.6821</v>
      </c>
      <c r="P22" s="56">
        <v>69589</v>
      </c>
      <c r="Q22" s="56">
        <v>71765</v>
      </c>
      <c r="R22" s="57">
        <v>-3.0321187208249198</v>
      </c>
      <c r="S22" s="56">
        <v>16.800830671514198</v>
      </c>
      <c r="T22" s="56">
        <v>16.782862484498001</v>
      </c>
      <c r="U22" s="58">
        <v>0.10694820611835</v>
      </c>
    </row>
    <row r="23" spans="1:21" ht="12" thickBot="1">
      <c r="A23" s="74"/>
      <c r="B23" s="69" t="s">
        <v>21</v>
      </c>
      <c r="C23" s="70"/>
      <c r="D23" s="56">
        <v>2200949.9394</v>
      </c>
      <c r="E23" s="56">
        <v>2494138.2464999999</v>
      </c>
      <c r="F23" s="57">
        <v>88.244905529538002</v>
      </c>
      <c r="G23" s="56">
        <v>3720534.4742999999</v>
      </c>
      <c r="H23" s="57">
        <v>-40.843178457200104</v>
      </c>
      <c r="I23" s="56">
        <v>194913.84179999999</v>
      </c>
      <c r="J23" s="57">
        <v>8.8558961887672591</v>
      </c>
      <c r="K23" s="56">
        <v>545530.91119999997</v>
      </c>
      <c r="L23" s="57">
        <v>14.6627027640334</v>
      </c>
      <c r="M23" s="57">
        <v>-0.64270797896447396</v>
      </c>
      <c r="N23" s="56">
        <v>18056749.744800001</v>
      </c>
      <c r="O23" s="56">
        <v>803090464.97370005</v>
      </c>
      <c r="P23" s="56">
        <v>70587</v>
      </c>
      <c r="Q23" s="56">
        <v>73538</v>
      </c>
      <c r="R23" s="57">
        <v>-4.0128912942968302</v>
      </c>
      <c r="S23" s="56">
        <v>31.180669803221601</v>
      </c>
      <c r="T23" s="56">
        <v>31.9014663561696</v>
      </c>
      <c r="U23" s="58">
        <v>-2.3116775794007101</v>
      </c>
    </row>
    <row r="24" spans="1:21" ht="12" thickBot="1">
      <c r="A24" s="74"/>
      <c r="B24" s="69" t="s">
        <v>22</v>
      </c>
      <c r="C24" s="70"/>
      <c r="D24" s="56">
        <v>256290.60089999999</v>
      </c>
      <c r="E24" s="56">
        <v>206440.86350000001</v>
      </c>
      <c r="F24" s="57">
        <v>124.147223836816</v>
      </c>
      <c r="G24" s="56">
        <v>247917.32060000001</v>
      </c>
      <c r="H24" s="57">
        <v>3.3774486912553399</v>
      </c>
      <c r="I24" s="56">
        <v>35734.313999999998</v>
      </c>
      <c r="J24" s="57">
        <v>13.942888999640999</v>
      </c>
      <c r="K24" s="56">
        <v>40424.635199999997</v>
      </c>
      <c r="L24" s="57">
        <v>16.305692196965399</v>
      </c>
      <c r="M24" s="57">
        <v>-0.116026308630733</v>
      </c>
      <c r="N24" s="56">
        <v>1933991.9035</v>
      </c>
      <c r="O24" s="56">
        <v>76843102.531800002</v>
      </c>
      <c r="P24" s="56">
        <v>26088</v>
      </c>
      <c r="Q24" s="56">
        <v>25839</v>
      </c>
      <c r="R24" s="57">
        <v>0.96365958434923005</v>
      </c>
      <c r="S24" s="56">
        <v>9.8240800712971499</v>
      </c>
      <c r="T24" s="56">
        <v>9.74730449320794</v>
      </c>
      <c r="U24" s="58">
        <v>0.781503993575136</v>
      </c>
    </row>
    <row r="25" spans="1:21" ht="12" thickBot="1">
      <c r="A25" s="74"/>
      <c r="B25" s="69" t="s">
        <v>23</v>
      </c>
      <c r="C25" s="70"/>
      <c r="D25" s="56">
        <v>270320.89970000001</v>
      </c>
      <c r="E25" s="56">
        <v>279334.35090000002</v>
      </c>
      <c r="F25" s="57">
        <v>96.773239248606899</v>
      </c>
      <c r="G25" s="56">
        <v>265609.86070000002</v>
      </c>
      <c r="H25" s="57">
        <v>1.77366871379863</v>
      </c>
      <c r="I25" s="56">
        <v>16120.942300000001</v>
      </c>
      <c r="J25" s="57">
        <v>5.9636314905325101</v>
      </c>
      <c r="K25" s="56">
        <v>20687.924599999998</v>
      </c>
      <c r="L25" s="57">
        <v>7.7888390685037496</v>
      </c>
      <c r="M25" s="57">
        <v>-0.22075594281700001</v>
      </c>
      <c r="N25" s="56">
        <v>2070162.4365000001</v>
      </c>
      <c r="O25" s="56">
        <v>90331098.361900002</v>
      </c>
      <c r="P25" s="56">
        <v>18127</v>
      </c>
      <c r="Q25" s="56">
        <v>18438</v>
      </c>
      <c r="R25" s="57">
        <v>-1.68673391908016</v>
      </c>
      <c r="S25" s="56">
        <v>14.9126110056821</v>
      </c>
      <c r="T25" s="56">
        <v>14.5002689554182</v>
      </c>
      <c r="U25" s="58">
        <v>2.7650560328225402</v>
      </c>
    </row>
    <row r="26" spans="1:21" ht="12" thickBot="1">
      <c r="A26" s="74"/>
      <c r="B26" s="69" t="s">
        <v>24</v>
      </c>
      <c r="C26" s="70"/>
      <c r="D26" s="56">
        <v>533675.67660000001</v>
      </c>
      <c r="E26" s="56">
        <v>482654.48239999998</v>
      </c>
      <c r="F26" s="57">
        <v>110.570956255559</v>
      </c>
      <c r="G26" s="56">
        <v>479684.72639999999</v>
      </c>
      <c r="H26" s="57">
        <v>11.2555074674147</v>
      </c>
      <c r="I26" s="56">
        <v>106353.14870000001</v>
      </c>
      <c r="J26" s="57">
        <v>19.928423453278999</v>
      </c>
      <c r="K26" s="56">
        <v>106250.8667</v>
      </c>
      <c r="L26" s="57">
        <v>22.150145887988799</v>
      </c>
      <c r="M26" s="57">
        <v>9.6264626517199997E-4</v>
      </c>
      <c r="N26" s="56">
        <v>3886154.0791000002</v>
      </c>
      <c r="O26" s="56">
        <v>177661818.68520001</v>
      </c>
      <c r="P26" s="56">
        <v>37695</v>
      </c>
      <c r="Q26" s="56">
        <v>39824</v>
      </c>
      <c r="R26" s="57">
        <v>-5.3460224989955796</v>
      </c>
      <c r="S26" s="56">
        <v>14.1577311738957</v>
      </c>
      <c r="T26" s="56">
        <v>15.094394016171201</v>
      </c>
      <c r="U26" s="58">
        <v>-6.6159106340601097</v>
      </c>
    </row>
    <row r="27" spans="1:21" ht="12" thickBot="1">
      <c r="A27" s="74"/>
      <c r="B27" s="69" t="s">
        <v>25</v>
      </c>
      <c r="C27" s="70"/>
      <c r="D27" s="56">
        <v>252920.99069999999</v>
      </c>
      <c r="E27" s="56">
        <v>323693.2635</v>
      </c>
      <c r="F27" s="57">
        <v>78.136006899012898</v>
      </c>
      <c r="G27" s="56">
        <v>275818.90010000003</v>
      </c>
      <c r="H27" s="57">
        <v>-8.3017912810536796</v>
      </c>
      <c r="I27" s="56">
        <v>66331.309099999999</v>
      </c>
      <c r="J27" s="57">
        <v>26.226098876339702</v>
      </c>
      <c r="K27" s="56">
        <v>81859.425799999997</v>
      </c>
      <c r="L27" s="57">
        <v>29.678686185145899</v>
      </c>
      <c r="M27" s="57">
        <v>-0.18969247033247599</v>
      </c>
      <c r="N27" s="56">
        <v>1774988.6539</v>
      </c>
      <c r="O27" s="56">
        <v>61944665.794</v>
      </c>
      <c r="P27" s="56">
        <v>28991</v>
      </c>
      <c r="Q27" s="56">
        <v>29151</v>
      </c>
      <c r="R27" s="57">
        <v>-0.54886624815615503</v>
      </c>
      <c r="S27" s="56">
        <v>8.7241209582284203</v>
      </c>
      <c r="T27" s="56">
        <v>8.5945227916709506</v>
      </c>
      <c r="U27" s="58">
        <v>1.48551547116305</v>
      </c>
    </row>
    <row r="28" spans="1:21" ht="12" thickBot="1">
      <c r="A28" s="74"/>
      <c r="B28" s="69" t="s">
        <v>26</v>
      </c>
      <c r="C28" s="70"/>
      <c r="D28" s="56">
        <v>954080.73010000004</v>
      </c>
      <c r="E28" s="56">
        <v>780301.28260000004</v>
      </c>
      <c r="F28" s="57">
        <v>122.270814027238</v>
      </c>
      <c r="G28" s="56">
        <v>961100.55660000001</v>
      </c>
      <c r="H28" s="57">
        <v>-0.73039459313534205</v>
      </c>
      <c r="I28" s="56">
        <v>51166.521800000002</v>
      </c>
      <c r="J28" s="57">
        <v>5.3629132405427704</v>
      </c>
      <c r="K28" s="56">
        <v>40518.188499999997</v>
      </c>
      <c r="L28" s="57">
        <v>4.2158115736960502</v>
      </c>
      <c r="M28" s="57">
        <v>0.26280378502113999</v>
      </c>
      <c r="N28" s="56">
        <v>6731658.0367000001</v>
      </c>
      <c r="O28" s="56">
        <v>259702139.0465</v>
      </c>
      <c r="P28" s="56">
        <v>43009</v>
      </c>
      <c r="Q28" s="56">
        <v>43147</v>
      </c>
      <c r="R28" s="57">
        <v>-0.319836836860032</v>
      </c>
      <c r="S28" s="56">
        <v>22.1832809435234</v>
      </c>
      <c r="T28" s="56">
        <v>22.024365680116802</v>
      </c>
      <c r="U28" s="58">
        <v>0.71637402876166401</v>
      </c>
    </row>
    <row r="29" spans="1:21" ht="12" thickBot="1">
      <c r="A29" s="74"/>
      <c r="B29" s="69" t="s">
        <v>27</v>
      </c>
      <c r="C29" s="70"/>
      <c r="D29" s="56">
        <v>768289.94530000002</v>
      </c>
      <c r="E29" s="56">
        <v>616903.8824</v>
      </c>
      <c r="F29" s="57">
        <v>124.539651511196</v>
      </c>
      <c r="G29" s="56">
        <v>674536.84620000003</v>
      </c>
      <c r="H29" s="57">
        <v>13.8988847871184</v>
      </c>
      <c r="I29" s="56">
        <v>107224.6446</v>
      </c>
      <c r="J29" s="57">
        <v>13.956273312692</v>
      </c>
      <c r="K29" s="56">
        <v>107859.9281</v>
      </c>
      <c r="L29" s="57">
        <v>15.9902203575132</v>
      </c>
      <c r="M29" s="57">
        <v>-5.8898935980279997E-3</v>
      </c>
      <c r="N29" s="56">
        <v>5043210.6056000004</v>
      </c>
      <c r="O29" s="56">
        <v>189533797.0975</v>
      </c>
      <c r="P29" s="56">
        <v>109966</v>
      </c>
      <c r="Q29" s="56">
        <v>111527</v>
      </c>
      <c r="R29" s="57">
        <v>-1.3996610686201501</v>
      </c>
      <c r="S29" s="56">
        <v>6.9866135469144997</v>
      </c>
      <c r="T29" s="56">
        <v>7.0304774556833802</v>
      </c>
      <c r="U29" s="58">
        <v>-0.62782789507871894</v>
      </c>
    </row>
    <row r="30" spans="1:21" ht="12" thickBot="1">
      <c r="A30" s="74"/>
      <c r="B30" s="69" t="s">
        <v>28</v>
      </c>
      <c r="C30" s="70"/>
      <c r="D30" s="56">
        <v>1028573.5166</v>
      </c>
      <c r="E30" s="56">
        <v>970515.47270000004</v>
      </c>
      <c r="F30" s="57">
        <v>105.982186326044</v>
      </c>
      <c r="G30" s="56">
        <v>1203126.2191999999</v>
      </c>
      <c r="H30" s="57">
        <v>-14.508261877632901</v>
      </c>
      <c r="I30" s="56">
        <v>140521.4363</v>
      </c>
      <c r="J30" s="57">
        <v>13.6617785731544</v>
      </c>
      <c r="K30" s="56">
        <v>145013.06390000001</v>
      </c>
      <c r="L30" s="57">
        <v>12.0530216685348</v>
      </c>
      <c r="M30" s="57">
        <v>-3.0973951444108999E-2</v>
      </c>
      <c r="N30" s="56">
        <v>7818101.6628</v>
      </c>
      <c r="O30" s="56">
        <v>302314769.60439998</v>
      </c>
      <c r="P30" s="56">
        <v>79330</v>
      </c>
      <c r="Q30" s="56">
        <v>80250</v>
      </c>
      <c r="R30" s="57">
        <v>-1.14641744548286</v>
      </c>
      <c r="S30" s="56">
        <v>12.9657571738308</v>
      </c>
      <c r="T30" s="56">
        <v>13.0598173121495</v>
      </c>
      <c r="U30" s="58">
        <v>-0.725450408006589</v>
      </c>
    </row>
    <row r="31" spans="1:21" ht="12" thickBot="1">
      <c r="A31" s="74"/>
      <c r="B31" s="69" t="s">
        <v>29</v>
      </c>
      <c r="C31" s="70"/>
      <c r="D31" s="56">
        <v>758142.64839999995</v>
      </c>
      <c r="E31" s="56">
        <v>956639.00959999999</v>
      </c>
      <c r="F31" s="57">
        <v>79.250651582460804</v>
      </c>
      <c r="G31" s="56">
        <v>1000468.8149</v>
      </c>
      <c r="H31" s="57">
        <v>-24.221261361776801</v>
      </c>
      <c r="I31" s="56">
        <v>48548.234600000003</v>
      </c>
      <c r="J31" s="57">
        <v>6.4035751982106799</v>
      </c>
      <c r="K31" s="56">
        <v>35969.616300000002</v>
      </c>
      <c r="L31" s="57">
        <v>3.5952761109895599</v>
      </c>
      <c r="M31" s="57">
        <v>0.34970120879493499</v>
      </c>
      <c r="N31" s="56">
        <v>5150619.5617000004</v>
      </c>
      <c r="O31" s="56">
        <v>313726939.80339998</v>
      </c>
      <c r="P31" s="56">
        <v>32691</v>
      </c>
      <c r="Q31" s="56">
        <v>32914</v>
      </c>
      <c r="R31" s="57">
        <v>-0.67752324238925499</v>
      </c>
      <c r="S31" s="56">
        <v>23.1911733626992</v>
      </c>
      <c r="T31" s="56">
        <v>22.145914750562099</v>
      </c>
      <c r="U31" s="58">
        <v>4.5071398319946399</v>
      </c>
    </row>
    <row r="32" spans="1:21" ht="12" thickBot="1">
      <c r="A32" s="74"/>
      <c r="B32" s="69" t="s">
        <v>30</v>
      </c>
      <c r="C32" s="70"/>
      <c r="D32" s="56">
        <v>102692.20510000001</v>
      </c>
      <c r="E32" s="56">
        <v>85757.554199999999</v>
      </c>
      <c r="F32" s="57">
        <v>119.747124388023</v>
      </c>
      <c r="G32" s="56">
        <v>111118.24860000001</v>
      </c>
      <c r="H32" s="57">
        <v>-7.5829520408765596</v>
      </c>
      <c r="I32" s="56">
        <v>24982.446199999998</v>
      </c>
      <c r="J32" s="57">
        <v>24.327500004184799</v>
      </c>
      <c r="K32" s="56">
        <v>30572.3933</v>
      </c>
      <c r="L32" s="57">
        <v>27.5133865815808</v>
      </c>
      <c r="M32" s="57">
        <v>-0.18284296702410899</v>
      </c>
      <c r="N32" s="56">
        <v>744144.96880000003</v>
      </c>
      <c r="O32" s="56">
        <v>31148393.6965</v>
      </c>
      <c r="P32" s="56">
        <v>20840</v>
      </c>
      <c r="Q32" s="56">
        <v>20892</v>
      </c>
      <c r="R32" s="57">
        <v>-0.248899100134026</v>
      </c>
      <c r="S32" s="56">
        <v>4.9276489971209196</v>
      </c>
      <c r="T32" s="56">
        <v>4.9303927579934896</v>
      </c>
      <c r="U32" s="58">
        <v>-5.5680931701349003E-2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6">
        <v>0</v>
      </c>
      <c r="H33" s="59"/>
      <c r="I33" s="59"/>
      <c r="J33" s="59"/>
      <c r="K33" s="56">
        <v>0</v>
      </c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177120.7334</v>
      </c>
      <c r="E35" s="56">
        <v>167048.4492</v>
      </c>
      <c r="F35" s="57">
        <v>106.029558638968</v>
      </c>
      <c r="G35" s="56">
        <v>136075.9186</v>
      </c>
      <c r="H35" s="57">
        <v>30.163173045079901</v>
      </c>
      <c r="I35" s="56">
        <v>25433.2268</v>
      </c>
      <c r="J35" s="57">
        <v>14.359260100037501</v>
      </c>
      <c r="K35" s="56">
        <v>21500.9565</v>
      </c>
      <c r="L35" s="57">
        <v>15.800706488855599</v>
      </c>
      <c r="M35" s="57">
        <v>0.18288815662689201</v>
      </c>
      <c r="N35" s="56">
        <v>1293555.0926999999</v>
      </c>
      <c r="O35" s="56">
        <v>50249048.630099997</v>
      </c>
      <c r="P35" s="56">
        <v>12827</v>
      </c>
      <c r="Q35" s="56">
        <v>12487</v>
      </c>
      <c r="R35" s="57">
        <v>2.7228317450148198</v>
      </c>
      <c r="S35" s="56">
        <v>13.808430139549399</v>
      </c>
      <c r="T35" s="56">
        <v>13.928519604388599</v>
      </c>
      <c r="U35" s="58">
        <v>-0.86968224211975798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82549.570000000007</v>
      </c>
      <c r="E37" s="59"/>
      <c r="F37" s="59"/>
      <c r="G37" s="56">
        <v>78317.13</v>
      </c>
      <c r="H37" s="57">
        <v>5.4042327649136199</v>
      </c>
      <c r="I37" s="56">
        <v>5179.17</v>
      </c>
      <c r="J37" s="57">
        <v>6.2740120875251097</v>
      </c>
      <c r="K37" s="56">
        <v>3079.22</v>
      </c>
      <c r="L37" s="57">
        <v>3.9317324319724198</v>
      </c>
      <c r="M37" s="57">
        <v>0.68197465591935602</v>
      </c>
      <c r="N37" s="56">
        <v>1102966.48</v>
      </c>
      <c r="O37" s="56">
        <v>41203375.979999997</v>
      </c>
      <c r="P37" s="56">
        <v>59</v>
      </c>
      <c r="Q37" s="56">
        <v>66</v>
      </c>
      <c r="R37" s="57">
        <v>-10.6060606060606</v>
      </c>
      <c r="S37" s="56">
        <v>1399.1452542372899</v>
      </c>
      <c r="T37" s="56">
        <v>1236.3372727272699</v>
      </c>
      <c r="U37" s="58">
        <v>11.6362458448795</v>
      </c>
    </row>
    <row r="38" spans="1:21" ht="12" thickBot="1">
      <c r="A38" s="74"/>
      <c r="B38" s="69" t="s">
        <v>35</v>
      </c>
      <c r="C38" s="70"/>
      <c r="D38" s="56">
        <v>89513.74</v>
      </c>
      <c r="E38" s="59"/>
      <c r="F38" s="59"/>
      <c r="G38" s="56">
        <v>393128.29</v>
      </c>
      <c r="H38" s="57">
        <v>-77.230399776113799</v>
      </c>
      <c r="I38" s="56">
        <v>-9040.31</v>
      </c>
      <c r="J38" s="57">
        <v>-10.0993545795316</v>
      </c>
      <c r="K38" s="56">
        <v>-69113.05</v>
      </c>
      <c r="L38" s="57">
        <v>-17.580278946600401</v>
      </c>
      <c r="M38" s="57">
        <v>-0.86919532562952995</v>
      </c>
      <c r="N38" s="56">
        <v>1249581.75</v>
      </c>
      <c r="O38" s="56">
        <v>96211439.890000001</v>
      </c>
      <c r="P38" s="56">
        <v>52</v>
      </c>
      <c r="Q38" s="56">
        <v>51</v>
      </c>
      <c r="R38" s="57">
        <v>1.9607843137254799</v>
      </c>
      <c r="S38" s="56">
        <v>1721.41807692308</v>
      </c>
      <c r="T38" s="56">
        <v>2316.1398039215701</v>
      </c>
      <c r="U38" s="58">
        <v>-34.548360736487602</v>
      </c>
    </row>
    <row r="39" spans="1:21" ht="12" thickBot="1">
      <c r="A39" s="74"/>
      <c r="B39" s="69" t="s">
        <v>36</v>
      </c>
      <c r="C39" s="70"/>
      <c r="D39" s="56">
        <v>8885.48</v>
      </c>
      <c r="E39" s="59"/>
      <c r="F39" s="59"/>
      <c r="G39" s="56">
        <v>81642.740000000005</v>
      </c>
      <c r="H39" s="57">
        <v>-89.116631803391201</v>
      </c>
      <c r="I39" s="56">
        <v>563.26</v>
      </c>
      <c r="J39" s="57">
        <v>6.3391060471690901</v>
      </c>
      <c r="K39" s="56">
        <v>-1773.53</v>
      </c>
      <c r="L39" s="57">
        <v>-2.1723058290302402</v>
      </c>
      <c r="M39" s="57">
        <v>-1.3175925978134</v>
      </c>
      <c r="N39" s="56">
        <v>305202.58</v>
      </c>
      <c r="O39" s="56">
        <v>90873198.760000005</v>
      </c>
      <c r="P39" s="56">
        <v>6</v>
      </c>
      <c r="Q39" s="56">
        <v>22</v>
      </c>
      <c r="R39" s="57">
        <v>-72.727272727272705</v>
      </c>
      <c r="S39" s="56">
        <v>1480.91333333333</v>
      </c>
      <c r="T39" s="56">
        <v>2167.7545454545502</v>
      </c>
      <c r="U39" s="58">
        <v>-46.379568382656601</v>
      </c>
    </row>
    <row r="40" spans="1:21" ht="12" thickBot="1">
      <c r="A40" s="74"/>
      <c r="B40" s="69" t="s">
        <v>37</v>
      </c>
      <c r="C40" s="70"/>
      <c r="D40" s="56">
        <v>93677.01</v>
      </c>
      <c r="E40" s="59"/>
      <c r="F40" s="59"/>
      <c r="G40" s="56">
        <v>266524.93</v>
      </c>
      <c r="H40" s="57">
        <v>-64.852439882452998</v>
      </c>
      <c r="I40" s="56">
        <v>-17138.490000000002</v>
      </c>
      <c r="J40" s="57">
        <v>-18.2952999887593</v>
      </c>
      <c r="K40" s="56">
        <v>-57106.46</v>
      </c>
      <c r="L40" s="57">
        <v>-21.4263108520468</v>
      </c>
      <c r="M40" s="57">
        <v>-0.69988526692076503</v>
      </c>
      <c r="N40" s="56">
        <v>891318.56</v>
      </c>
      <c r="O40" s="56">
        <v>68388376.920000002</v>
      </c>
      <c r="P40" s="56">
        <v>64</v>
      </c>
      <c r="Q40" s="56">
        <v>56</v>
      </c>
      <c r="R40" s="57">
        <v>14.285714285714301</v>
      </c>
      <c r="S40" s="56">
        <v>1463.7032812499999</v>
      </c>
      <c r="T40" s="56">
        <v>1247.1466071428599</v>
      </c>
      <c r="U40" s="58">
        <v>14.795121175256501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0.16</v>
      </c>
      <c r="O41" s="56">
        <v>1386.07</v>
      </c>
      <c r="P41" s="59"/>
      <c r="Q41" s="56">
        <v>3</v>
      </c>
      <c r="R41" s="59"/>
      <c r="S41" s="59"/>
      <c r="T41" s="56">
        <v>5.3333333333332997E-2</v>
      </c>
      <c r="U41" s="60"/>
    </row>
    <row r="42" spans="1:21" ht="12" thickBot="1">
      <c r="A42" s="74"/>
      <c r="B42" s="69" t="s">
        <v>32</v>
      </c>
      <c r="C42" s="70"/>
      <c r="D42" s="56">
        <v>31772.6492</v>
      </c>
      <c r="E42" s="59"/>
      <c r="F42" s="59"/>
      <c r="G42" s="56">
        <v>187810.25690000001</v>
      </c>
      <c r="H42" s="57">
        <v>-83.082580406182302</v>
      </c>
      <c r="I42" s="56">
        <v>2933.7689</v>
      </c>
      <c r="J42" s="57">
        <v>9.2336300996896394</v>
      </c>
      <c r="K42" s="56">
        <v>13565.539199999999</v>
      </c>
      <c r="L42" s="57">
        <v>7.2230023130328798</v>
      </c>
      <c r="M42" s="57">
        <v>-0.78373370518143504</v>
      </c>
      <c r="N42" s="56">
        <v>381240.59669999999</v>
      </c>
      <c r="O42" s="56">
        <v>17916939.729699999</v>
      </c>
      <c r="P42" s="56">
        <v>64</v>
      </c>
      <c r="Q42" s="56">
        <v>80</v>
      </c>
      <c r="R42" s="57">
        <v>-20</v>
      </c>
      <c r="S42" s="56">
        <v>496.44764375</v>
      </c>
      <c r="T42" s="56">
        <v>560.74785999999995</v>
      </c>
      <c r="U42" s="58">
        <v>-12.9520639405794</v>
      </c>
    </row>
    <row r="43" spans="1:21" ht="12" thickBot="1">
      <c r="A43" s="74"/>
      <c r="B43" s="69" t="s">
        <v>33</v>
      </c>
      <c r="C43" s="70"/>
      <c r="D43" s="56">
        <v>271615.96049999999</v>
      </c>
      <c r="E43" s="56">
        <v>660082.17929999996</v>
      </c>
      <c r="F43" s="57">
        <v>41.148809802446401</v>
      </c>
      <c r="G43" s="56">
        <v>405080.1961</v>
      </c>
      <c r="H43" s="57">
        <v>-32.947608124257101</v>
      </c>
      <c r="I43" s="56">
        <v>18861.800599999999</v>
      </c>
      <c r="J43" s="57">
        <v>6.9442902270096898</v>
      </c>
      <c r="K43" s="56">
        <v>8026.0174999999999</v>
      </c>
      <c r="L43" s="57">
        <v>1.9813403808115699</v>
      </c>
      <c r="M43" s="57">
        <v>1.35008216715202</v>
      </c>
      <c r="N43" s="56">
        <v>2552875.1537000001</v>
      </c>
      <c r="O43" s="56">
        <v>117872586.06829999</v>
      </c>
      <c r="P43" s="56">
        <v>1468</v>
      </c>
      <c r="Q43" s="56">
        <v>1688</v>
      </c>
      <c r="R43" s="57">
        <v>-13.033175355450201</v>
      </c>
      <c r="S43" s="56">
        <v>185.024496253406</v>
      </c>
      <c r="T43" s="56">
        <v>242.08899786729901</v>
      </c>
      <c r="U43" s="58">
        <v>-30.8415927455023</v>
      </c>
    </row>
    <row r="44" spans="1:21" ht="12" thickBot="1">
      <c r="A44" s="74"/>
      <c r="B44" s="69" t="s">
        <v>38</v>
      </c>
      <c r="C44" s="70"/>
      <c r="D44" s="56">
        <v>40086.379999999997</v>
      </c>
      <c r="E44" s="59"/>
      <c r="F44" s="59"/>
      <c r="G44" s="56">
        <v>142230.82</v>
      </c>
      <c r="H44" s="57">
        <v>-71.815967875317</v>
      </c>
      <c r="I44" s="56">
        <v>-1906.01</v>
      </c>
      <c r="J44" s="57">
        <v>-4.7547571020381501</v>
      </c>
      <c r="K44" s="56">
        <v>-15053.88</v>
      </c>
      <c r="L44" s="57">
        <v>-10.584119531898899</v>
      </c>
      <c r="M44" s="57">
        <v>-0.87338745891424696</v>
      </c>
      <c r="N44" s="56">
        <v>593892.24</v>
      </c>
      <c r="O44" s="56">
        <v>45527209.329999998</v>
      </c>
      <c r="P44" s="56">
        <v>45</v>
      </c>
      <c r="Q44" s="56">
        <v>45</v>
      </c>
      <c r="R44" s="57">
        <v>0</v>
      </c>
      <c r="S44" s="56">
        <v>890.80844444444404</v>
      </c>
      <c r="T44" s="56">
        <v>1012.15644444444</v>
      </c>
      <c r="U44" s="58">
        <v>-13.622232788293701</v>
      </c>
    </row>
    <row r="45" spans="1:21" ht="12" thickBot="1">
      <c r="A45" s="74"/>
      <c r="B45" s="69" t="s">
        <v>39</v>
      </c>
      <c r="C45" s="70"/>
      <c r="D45" s="56">
        <v>38431.67</v>
      </c>
      <c r="E45" s="59"/>
      <c r="F45" s="59"/>
      <c r="G45" s="56">
        <v>95604.27</v>
      </c>
      <c r="H45" s="57">
        <v>-59.801303853896897</v>
      </c>
      <c r="I45" s="56">
        <v>5390.39</v>
      </c>
      <c r="J45" s="57">
        <v>14.025906238266501</v>
      </c>
      <c r="K45" s="56">
        <v>11720.11</v>
      </c>
      <c r="L45" s="57">
        <v>12.2589817379496</v>
      </c>
      <c r="M45" s="57">
        <v>-0.54007342934494595</v>
      </c>
      <c r="N45" s="56">
        <v>300260.87</v>
      </c>
      <c r="O45" s="56">
        <v>20255557.57</v>
      </c>
      <c r="P45" s="56">
        <v>43</v>
      </c>
      <c r="Q45" s="56">
        <v>34</v>
      </c>
      <c r="R45" s="57">
        <v>26.470588235294102</v>
      </c>
      <c r="S45" s="56">
        <v>893.75976744186005</v>
      </c>
      <c r="T45" s="56">
        <v>864.48</v>
      </c>
      <c r="U45" s="58">
        <v>3.27602209323716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17649.629400000002</v>
      </c>
      <c r="E47" s="62"/>
      <c r="F47" s="62"/>
      <c r="G47" s="61">
        <v>20959.650699999998</v>
      </c>
      <c r="H47" s="63">
        <v>-15.7923495356724</v>
      </c>
      <c r="I47" s="61">
        <v>2727.4630000000002</v>
      </c>
      <c r="J47" s="63">
        <v>15.4533726356883</v>
      </c>
      <c r="K47" s="61">
        <v>1252.6637000000001</v>
      </c>
      <c r="L47" s="63">
        <v>5.9765485500194897</v>
      </c>
      <c r="M47" s="63">
        <v>1.1773305955940101</v>
      </c>
      <c r="N47" s="61">
        <v>78360.356100000005</v>
      </c>
      <c r="O47" s="61">
        <v>6368723.4890000001</v>
      </c>
      <c r="P47" s="61">
        <v>16</v>
      </c>
      <c r="Q47" s="61">
        <v>15</v>
      </c>
      <c r="R47" s="63">
        <v>6.6666666666666696</v>
      </c>
      <c r="S47" s="61">
        <v>1103.1018375000001</v>
      </c>
      <c r="T47" s="61">
        <v>1313.35199333333</v>
      </c>
      <c r="U47" s="64">
        <v>-19.059904415519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69664</v>
      </c>
      <c r="D2" s="37">
        <v>630958.33912051294</v>
      </c>
      <c r="E2" s="37">
        <v>478259.76588461502</v>
      </c>
      <c r="F2" s="37">
        <v>150044.72708205099</v>
      </c>
      <c r="G2" s="37">
        <v>478259.76588461502</v>
      </c>
      <c r="H2" s="37">
        <v>0.238808935415351</v>
      </c>
    </row>
    <row r="3" spans="1:8">
      <c r="A3" s="37">
        <v>2</v>
      </c>
      <c r="B3" s="37">
        <v>13</v>
      </c>
      <c r="C3" s="37">
        <v>10018</v>
      </c>
      <c r="D3" s="37">
        <v>78729.397942734999</v>
      </c>
      <c r="E3" s="37">
        <v>59734.8626350427</v>
      </c>
      <c r="F3" s="37">
        <v>18907.876076923101</v>
      </c>
      <c r="G3" s="37">
        <v>59734.8626350427</v>
      </c>
      <c r="H3" s="37">
        <v>0.240427487478207</v>
      </c>
    </row>
    <row r="4" spans="1:8">
      <c r="A4" s="37">
        <v>3</v>
      </c>
      <c r="B4" s="37">
        <v>14</v>
      </c>
      <c r="C4" s="37">
        <v>98236</v>
      </c>
      <c r="D4" s="37">
        <v>95145.633306996402</v>
      </c>
      <c r="E4" s="37">
        <v>67952.939802271998</v>
      </c>
      <c r="F4" s="37">
        <v>26743.760973145902</v>
      </c>
      <c r="G4" s="37">
        <v>67952.939802271998</v>
      </c>
      <c r="H4" s="37">
        <v>0.28241491788157702</v>
      </c>
    </row>
    <row r="5" spans="1:8">
      <c r="A5" s="37">
        <v>4</v>
      </c>
      <c r="B5" s="37">
        <v>15</v>
      </c>
      <c r="C5" s="37">
        <v>2766</v>
      </c>
      <c r="D5" s="37">
        <v>49606.954562393199</v>
      </c>
      <c r="E5" s="37">
        <v>37909.576797224101</v>
      </c>
      <c r="F5" s="37">
        <v>11590.3232307163</v>
      </c>
      <c r="G5" s="37">
        <v>37909.576797224101</v>
      </c>
      <c r="H5" s="37">
        <v>0.234148416949814</v>
      </c>
    </row>
    <row r="6" spans="1:8">
      <c r="A6" s="37">
        <v>5</v>
      </c>
      <c r="B6" s="37">
        <v>16</v>
      </c>
      <c r="C6" s="37">
        <v>2380</v>
      </c>
      <c r="D6" s="37">
        <v>124306.03357179499</v>
      </c>
      <c r="E6" s="37">
        <v>99818.035534188006</v>
      </c>
      <c r="F6" s="37">
        <v>23092.545046153798</v>
      </c>
      <c r="G6" s="37">
        <v>99818.035534188006</v>
      </c>
      <c r="H6" s="37">
        <v>0.187880855636014</v>
      </c>
    </row>
    <row r="7" spans="1:8">
      <c r="A7" s="37">
        <v>6</v>
      </c>
      <c r="B7" s="37">
        <v>17</v>
      </c>
      <c r="C7" s="37">
        <v>16941</v>
      </c>
      <c r="D7" s="37">
        <v>212401.50045640999</v>
      </c>
      <c r="E7" s="37">
        <v>147141.03047093999</v>
      </c>
      <c r="F7" s="37">
        <v>64688.974258974398</v>
      </c>
      <c r="G7" s="37">
        <v>147141.03047093999</v>
      </c>
      <c r="H7" s="37">
        <v>0.30538154564766901</v>
      </c>
    </row>
    <row r="8" spans="1:8">
      <c r="A8" s="37">
        <v>7</v>
      </c>
      <c r="B8" s="37">
        <v>18</v>
      </c>
      <c r="C8" s="37">
        <v>37645</v>
      </c>
      <c r="D8" s="37">
        <v>75567.636176923101</v>
      </c>
      <c r="E8" s="37">
        <v>61302.350031623901</v>
      </c>
      <c r="F8" s="37">
        <v>13919.021188034199</v>
      </c>
      <c r="G8" s="37">
        <v>61302.350031623901</v>
      </c>
      <c r="H8" s="37">
        <v>0.18504077979898101</v>
      </c>
    </row>
    <row r="9" spans="1:8">
      <c r="A9" s="37">
        <v>8</v>
      </c>
      <c r="B9" s="37">
        <v>19</v>
      </c>
      <c r="C9" s="37">
        <v>15745</v>
      </c>
      <c r="D9" s="37">
        <v>76300.405023076906</v>
      </c>
      <c r="E9" s="37">
        <v>86339.844140170899</v>
      </c>
      <c r="F9" s="37">
        <v>-10183.9604846154</v>
      </c>
      <c r="G9" s="37">
        <v>86339.844140170899</v>
      </c>
      <c r="H9" s="37">
        <v>-0.13372519621302401</v>
      </c>
    </row>
    <row r="10" spans="1:8">
      <c r="A10" s="37">
        <v>9</v>
      </c>
      <c r="B10" s="37">
        <v>21</v>
      </c>
      <c r="C10" s="37">
        <v>230199</v>
      </c>
      <c r="D10" s="37">
        <v>1029908.7757906</v>
      </c>
      <c r="E10" s="37">
        <v>1108112.2437333299</v>
      </c>
      <c r="F10" s="37">
        <v>-86410.049139316194</v>
      </c>
      <c r="G10" s="37">
        <v>1108112.2437333299</v>
      </c>
      <c r="H10" s="37">
        <v>-8.4574594824720004E-2</v>
      </c>
    </row>
    <row r="11" spans="1:8">
      <c r="A11" s="37">
        <v>10</v>
      </c>
      <c r="B11" s="37">
        <v>22</v>
      </c>
      <c r="C11" s="37">
        <v>93491.413</v>
      </c>
      <c r="D11" s="37">
        <v>1000022.4447546999</v>
      </c>
      <c r="E11" s="37">
        <v>868852.30259230803</v>
      </c>
      <c r="F11" s="37">
        <v>126390.500367521</v>
      </c>
      <c r="G11" s="37">
        <v>868852.30259230803</v>
      </c>
      <c r="H11" s="37">
        <v>0.126994638887756</v>
      </c>
    </row>
    <row r="12" spans="1:8">
      <c r="A12" s="37">
        <v>11</v>
      </c>
      <c r="B12" s="37">
        <v>23</v>
      </c>
      <c r="C12" s="37">
        <v>130346.575</v>
      </c>
      <c r="D12" s="37">
        <v>1207451.59279645</v>
      </c>
      <c r="E12" s="37">
        <v>1045355.68267265</v>
      </c>
      <c r="F12" s="37">
        <v>158899.634922222</v>
      </c>
      <c r="G12" s="37">
        <v>1045355.68267265</v>
      </c>
      <c r="H12" s="37">
        <v>0.131948460264701</v>
      </c>
    </row>
    <row r="13" spans="1:8">
      <c r="A13" s="37">
        <v>12</v>
      </c>
      <c r="B13" s="37">
        <v>24</v>
      </c>
      <c r="C13" s="37">
        <v>14297</v>
      </c>
      <c r="D13" s="37">
        <v>460293.93134615402</v>
      </c>
      <c r="E13" s="37">
        <v>429889.67697435903</v>
      </c>
      <c r="F13" s="37">
        <v>21638.177448717899</v>
      </c>
      <c r="G13" s="37">
        <v>429889.67697435903</v>
      </c>
      <c r="H13" s="37">
        <v>4.7922132016341101E-2</v>
      </c>
    </row>
    <row r="14" spans="1:8">
      <c r="A14" s="37">
        <v>13</v>
      </c>
      <c r="B14" s="37">
        <v>25</v>
      </c>
      <c r="C14" s="37">
        <v>88760</v>
      </c>
      <c r="D14" s="37">
        <v>1153394.3374187199</v>
      </c>
      <c r="E14" s="37">
        <v>1070568.93</v>
      </c>
      <c r="F14" s="37">
        <v>67907.704899999997</v>
      </c>
      <c r="G14" s="37">
        <v>1070568.93</v>
      </c>
      <c r="H14" s="37">
        <v>5.9647868755747298E-2</v>
      </c>
    </row>
    <row r="15" spans="1:8">
      <c r="A15" s="37">
        <v>14</v>
      </c>
      <c r="B15" s="37">
        <v>26</v>
      </c>
      <c r="C15" s="37">
        <v>65130</v>
      </c>
      <c r="D15" s="37">
        <v>314340.44553318998</v>
      </c>
      <c r="E15" s="37">
        <v>275881.66584143398</v>
      </c>
      <c r="F15" s="37">
        <v>37633.173447144698</v>
      </c>
      <c r="G15" s="37">
        <v>275881.66584143398</v>
      </c>
      <c r="H15" s="37">
        <v>0.120036338734527</v>
      </c>
    </row>
    <row r="16" spans="1:8">
      <c r="A16" s="37">
        <v>15</v>
      </c>
      <c r="B16" s="37">
        <v>27</v>
      </c>
      <c r="C16" s="37">
        <v>147300.12899999999</v>
      </c>
      <c r="D16" s="37">
        <v>1169154.6551848999</v>
      </c>
      <c r="E16" s="37">
        <v>1107294.8919955799</v>
      </c>
      <c r="F16" s="37">
        <v>59788.368359881999</v>
      </c>
      <c r="G16" s="37">
        <v>1107294.8919955799</v>
      </c>
      <c r="H16" s="37">
        <v>5.1228880055800202E-2</v>
      </c>
    </row>
    <row r="17" spans="1:8">
      <c r="A17" s="37">
        <v>16</v>
      </c>
      <c r="B17" s="37">
        <v>29</v>
      </c>
      <c r="C17" s="37">
        <v>168196</v>
      </c>
      <c r="D17" s="37">
        <v>2200951.5888145301</v>
      </c>
      <c r="E17" s="37">
        <v>2006036.1242649599</v>
      </c>
      <c r="F17" s="37">
        <v>175235.787113675</v>
      </c>
      <c r="G17" s="37">
        <v>2006036.1242649599</v>
      </c>
      <c r="H17" s="37">
        <v>8.0336516598208396E-2</v>
      </c>
    </row>
    <row r="18" spans="1:8">
      <c r="A18" s="37">
        <v>17</v>
      </c>
      <c r="B18" s="37">
        <v>31</v>
      </c>
      <c r="C18" s="37">
        <v>27084.965</v>
      </c>
      <c r="D18" s="37">
        <v>256290.693127729</v>
      </c>
      <c r="E18" s="37">
        <v>220556.27666823001</v>
      </c>
      <c r="F18" s="37">
        <v>35487.422210954501</v>
      </c>
      <c r="G18" s="37">
        <v>220556.27666823001</v>
      </c>
      <c r="H18" s="37">
        <v>0.138599084321537</v>
      </c>
    </row>
    <row r="19" spans="1:8">
      <c r="A19" s="37">
        <v>18</v>
      </c>
      <c r="B19" s="37">
        <v>32</v>
      </c>
      <c r="C19" s="37">
        <v>16626.87</v>
      </c>
      <c r="D19" s="37">
        <v>270320.88269839599</v>
      </c>
      <c r="E19" s="37">
        <v>254199.95452456901</v>
      </c>
      <c r="F19" s="37">
        <v>15617.579801465101</v>
      </c>
      <c r="G19" s="37">
        <v>254199.95452456901</v>
      </c>
      <c r="H19" s="37">
        <v>5.7882004742484998E-2</v>
      </c>
    </row>
    <row r="20" spans="1:8">
      <c r="A20" s="37">
        <v>19</v>
      </c>
      <c r="B20" s="37">
        <v>33</v>
      </c>
      <c r="C20" s="37">
        <v>39812.343999999997</v>
      </c>
      <c r="D20" s="37">
        <v>533675.66195334704</v>
      </c>
      <c r="E20" s="37">
        <v>427322.51462589297</v>
      </c>
      <c r="F20" s="37">
        <v>103704.941412984</v>
      </c>
      <c r="G20" s="37">
        <v>427322.51462589297</v>
      </c>
      <c r="H20" s="37">
        <v>0.19529111015569001</v>
      </c>
    </row>
    <row r="21" spans="1:8">
      <c r="A21" s="37">
        <v>20</v>
      </c>
      <c r="B21" s="37">
        <v>34</v>
      </c>
      <c r="C21" s="37">
        <v>46379.686999999998</v>
      </c>
      <c r="D21" s="37">
        <v>252920.78976990399</v>
      </c>
      <c r="E21" s="37">
        <v>186589.681369898</v>
      </c>
      <c r="F21" s="37">
        <v>66113.720908137198</v>
      </c>
      <c r="G21" s="37">
        <v>186589.681369898</v>
      </c>
      <c r="H21" s="37">
        <v>0.261625764877499</v>
      </c>
    </row>
    <row r="22" spans="1:8">
      <c r="A22" s="37">
        <v>21</v>
      </c>
      <c r="B22" s="37">
        <v>35</v>
      </c>
      <c r="C22" s="37">
        <v>30345.81</v>
      </c>
      <c r="D22" s="37">
        <v>954080.99219203496</v>
      </c>
      <c r="E22" s="37">
        <v>902914.21138584102</v>
      </c>
      <c r="F22" s="37">
        <v>48722.253292920403</v>
      </c>
      <c r="G22" s="37">
        <v>902914.21138584102</v>
      </c>
      <c r="H22" s="37">
        <v>5.1198388356595001E-2</v>
      </c>
    </row>
    <row r="23" spans="1:8">
      <c r="A23" s="37">
        <v>22</v>
      </c>
      <c r="B23" s="37">
        <v>36</v>
      </c>
      <c r="C23" s="37">
        <v>151568.851</v>
      </c>
      <c r="D23" s="37">
        <v>768291.04200265498</v>
      </c>
      <c r="E23" s="37">
        <v>661065.30396364501</v>
      </c>
      <c r="F23" s="37">
        <v>106634.47532131099</v>
      </c>
      <c r="G23" s="37">
        <v>661065.30396364501</v>
      </c>
      <c r="H23" s="37">
        <v>0.13890127130247601</v>
      </c>
    </row>
    <row r="24" spans="1:8">
      <c r="A24" s="37">
        <v>23</v>
      </c>
      <c r="B24" s="37">
        <v>37</v>
      </c>
      <c r="C24" s="37">
        <v>138735.04000000001</v>
      </c>
      <c r="D24" s="37">
        <v>1028573.52108137</v>
      </c>
      <c r="E24" s="37">
        <v>888052.06996428699</v>
      </c>
      <c r="F24" s="37">
        <v>139083.960393235</v>
      </c>
      <c r="G24" s="37">
        <v>888052.06996428699</v>
      </c>
      <c r="H24" s="37">
        <v>0.135409484510852</v>
      </c>
    </row>
    <row r="25" spans="1:8">
      <c r="A25" s="37">
        <v>24</v>
      </c>
      <c r="B25" s="37">
        <v>38</v>
      </c>
      <c r="C25" s="37">
        <v>144209.32</v>
      </c>
      <c r="D25" s="37">
        <v>758142.534922124</v>
      </c>
      <c r="E25" s="37">
        <v>709594.40624070796</v>
      </c>
      <c r="F25" s="37">
        <v>46635.1427522124</v>
      </c>
      <c r="G25" s="37">
        <v>709594.40624070796</v>
      </c>
      <c r="H25" s="37">
        <v>6.1667972131368001E-2</v>
      </c>
    </row>
    <row r="26" spans="1:8">
      <c r="A26" s="37">
        <v>25</v>
      </c>
      <c r="B26" s="37">
        <v>39</v>
      </c>
      <c r="C26" s="37">
        <v>58522.652000000002</v>
      </c>
      <c r="D26" s="37">
        <v>102692.151646108</v>
      </c>
      <c r="E26" s="37">
        <v>77709.773173009395</v>
      </c>
      <c r="F26" s="37">
        <v>24902.637753788898</v>
      </c>
      <c r="G26" s="37">
        <v>77709.773173009395</v>
      </c>
      <c r="H26" s="37">
        <v>0.24268641121349299</v>
      </c>
    </row>
    <row r="27" spans="1:8">
      <c r="A27" s="37">
        <v>26</v>
      </c>
      <c r="B27" s="37">
        <v>42</v>
      </c>
      <c r="C27" s="37">
        <v>9380.0609999999997</v>
      </c>
      <c r="D27" s="37">
        <v>177120.731799145</v>
      </c>
      <c r="E27" s="37">
        <v>151687.50570000001</v>
      </c>
      <c r="F27" s="37">
        <v>25134.664000000001</v>
      </c>
      <c r="G27" s="37">
        <v>151687.50570000001</v>
      </c>
      <c r="H27" s="37">
        <v>0.142146564781124</v>
      </c>
    </row>
    <row r="28" spans="1:8">
      <c r="A28" s="37">
        <v>27</v>
      </c>
      <c r="B28" s="37">
        <v>75</v>
      </c>
      <c r="C28" s="37">
        <v>65</v>
      </c>
      <c r="D28" s="37">
        <v>31772.6495726496</v>
      </c>
      <c r="E28" s="37">
        <v>28838.8803418803</v>
      </c>
      <c r="F28" s="37">
        <v>2933.76923076923</v>
      </c>
      <c r="G28" s="37">
        <v>28838.8803418803</v>
      </c>
      <c r="H28" s="37">
        <v>9.2336310324420301E-2</v>
      </c>
    </row>
    <row r="29" spans="1:8">
      <c r="A29" s="37">
        <v>28</v>
      </c>
      <c r="B29" s="37">
        <v>76</v>
      </c>
      <c r="C29" s="37">
        <v>1582</v>
      </c>
      <c r="D29" s="37">
        <v>271615.95443333301</v>
      </c>
      <c r="E29" s="37">
        <v>252754.15911794899</v>
      </c>
      <c r="F29" s="37">
        <v>18819.273947863199</v>
      </c>
      <c r="G29" s="37">
        <v>252754.15911794899</v>
      </c>
      <c r="H29" s="37">
        <v>6.92971832163813E-2</v>
      </c>
    </row>
    <row r="30" spans="1:8">
      <c r="A30" s="37">
        <v>29</v>
      </c>
      <c r="B30" s="37">
        <v>99</v>
      </c>
      <c r="C30" s="37">
        <v>16</v>
      </c>
      <c r="D30" s="37">
        <v>17649.629377505498</v>
      </c>
      <c r="E30" s="37">
        <v>14922.1661750246</v>
      </c>
      <c r="F30" s="37">
        <v>2727.4632024808998</v>
      </c>
      <c r="G30" s="37">
        <v>14922.1661750246</v>
      </c>
      <c r="H30" s="37">
        <v>0.154533738026084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57</v>
      </c>
      <c r="D34" s="34">
        <v>82549.570000000007</v>
      </c>
      <c r="E34" s="34">
        <v>77370.399999999994</v>
      </c>
      <c r="F34" s="30"/>
      <c r="G34" s="30"/>
      <c r="H34" s="30"/>
    </row>
    <row r="35" spans="1:8">
      <c r="A35" s="30"/>
      <c r="B35" s="33">
        <v>71</v>
      </c>
      <c r="C35" s="34">
        <v>44</v>
      </c>
      <c r="D35" s="34">
        <v>89513.74</v>
      </c>
      <c r="E35" s="34">
        <v>98554.05</v>
      </c>
      <c r="F35" s="30"/>
      <c r="G35" s="30"/>
      <c r="H35" s="30"/>
    </row>
    <row r="36" spans="1:8">
      <c r="A36" s="30"/>
      <c r="B36" s="33">
        <v>72</v>
      </c>
      <c r="C36" s="34">
        <v>4</v>
      </c>
      <c r="D36" s="34">
        <v>8885.48</v>
      </c>
      <c r="E36" s="34">
        <v>8322.2199999999993</v>
      </c>
      <c r="F36" s="30"/>
      <c r="G36" s="30"/>
      <c r="H36" s="30"/>
    </row>
    <row r="37" spans="1:8">
      <c r="A37" s="30"/>
      <c r="B37" s="33">
        <v>73</v>
      </c>
      <c r="C37" s="34">
        <v>54</v>
      </c>
      <c r="D37" s="34">
        <v>93677.01</v>
      </c>
      <c r="E37" s="34">
        <v>110815.5</v>
      </c>
      <c r="F37" s="30"/>
      <c r="G37" s="30"/>
      <c r="H37" s="30"/>
    </row>
    <row r="38" spans="1:8">
      <c r="A38" s="30"/>
      <c r="B38" s="33">
        <v>77</v>
      </c>
      <c r="C38" s="34">
        <v>37</v>
      </c>
      <c r="D38" s="34">
        <v>40086.379999999997</v>
      </c>
      <c r="E38" s="34">
        <v>41992.39</v>
      </c>
      <c r="F38" s="30"/>
      <c r="G38" s="30"/>
      <c r="H38" s="30"/>
    </row>
    <row r="39" spans="1:8">
      <c r="A39" s="30"/>
      <c r="B39" s="33">
        <v>78</v>
      </c>
      <c r="C39" s="34">
        <v>37</v>
      </c>
      <c r="D39" s="34">
        <v>38431.67</v>
      </c>
      <c r="E39" s="34">
        <v>33041.279999999999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2016-09-07T04:43:37Z</dcterms:modified>
</cp:coreProperties>
</file>