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<sst xmlns="http://schemas.openxmlformats.org/spreadsheetml/2006/main" count="121" uniqueCount="80">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</sst>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15548454.083800001</v>
      </c>
      <c r="F3" s="25">
        <f>RA!I7</f>
        <v>1555302.9417999999</v>
      </c>
      <c r="G3" s="16">
        <f>SUM(G4:G42)</f>
        <v>13993151.142000001</v>
      </c>
      <c r="H3" s="27">
        <f>RA!J7</f>
        <v>10.0029426296501</v>
      </c>
      <c r="I3" s="20">
        <f>SUM(I4:I42)</f>
        <v>15548460.409321839</v>
      </c>
      <c r="J3" s="21">
        <f>SUM(J4:J42)</f>
        <v>13993151.187978502</v>
      </c>
      <c r="K3" s="22">
        <f>E3-I3</f>
        <v>-6.3255218379199505</v>
      </c>
      <c r="L3" s="22">
        <f>G3-J3</f>
        <v>-4.5978501439094543E-2</v>
      </c>
    </row>
    <row r="4" spans="1:13">
      <c r="A4" s="70">
        <f>RA!A8</f>
        <v>42620</v>
      </c>
      <c r="B4" s="12">
        <v>12</v>
      </c>
      <c r="C4" s="65" t="s">
        <v>6</v>
      </c>
      <c r="D4" s="65"/>
      <c r="E4" s="15">
        <f>VLOOKUP(C4,RA!B8:D35,3,0)</f>
        <v>664379.67200000002</v>
      </c>
      <c r="F4" s="25">
        <f>VLOOKUP(C4,RA!B8:I38,8,0)</f>
        <v>153273.70069999999</v>
      </c>
      <c r="G4" s="16">
        <f t="shared" ref="G4:G42" si="0">E4-F4</f>
        <v>511105.97130000003</v>
      </c>
      <c r="H4" s="27">
        <f>RA!J8</f>
        <v>23.070197232042901</v>
      </c>
      <c r="I4" s="20">
        <f>VLOOKUP(B4,RMS!B:D,3,FALSE)</f>
        <v>664380.35206666705</v>
      </c>
      <c r="J4" s="21">
        <f>VLOOKUP(B4,RMS!B:E,4,FALSE)</f>
        <v>511105.98303076898</v>
      </c>
      <c r="K4" s="22">
        <f t="shared" ref="K4:K42" si="1">E4-I4</f>
        <v>-0.68006666703149676</v>
      </c>
      <c r="L4" s="22">
        <f t="shared" ref="L4:L42" si="2">G4-J4</f>
        <v>-1.1730768950656056E-2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76972.297900000005</v>
      </c>
      <c r="F5" s="25">
        <f>VLOOKUP(C5,RA!B9:I39,8,0)</f>
        <v>18246.458299999998</v>
      </c>
      <c r="G5" s="16">
        <f t="shared" si="0"/>
        <v>58725.839600000007</v>
      </c>
      <c r="H5" s="27">
        <f>RA!J9</f>
        <v>23.7052274620997</v>
      </c>
      <c r="I5" s="20">
        <f>VLOOKUP(B5,RMS!B:D,3,FALSE)</f>
        <v>76972.348286324806</v>
      </c>
      <c r="J5" s="21">
        <f>VLOOKUP(B5,RMS!B:E,4,FALSE)</f>
        <v>58725.863405128199</v>
      </c>
      <c r="K5" s="22">
        <f t="shared" si="1"/>
        <v>-5.0386324801365845E-2</v>
      </c>
      <c r="L5" s="22">
        <f t="shared" si="2"/>
        <v>-2.3805128192179836E-2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87724.390700000004</v>
      </c>
      <c r="F6" s="25">
        <f>VLOOKUP(C6,RA!B10:I40,8,0)</f>
        <v>25930.3387</v>
      </c>
      <c r="G6" s="16">
        <f t="shared" si="0"/>
        <v>61794.052000000003</v>
      </c>
      <c r="H6" s="27">
        <f>RA!J10</f>
        <v>29.5588701079459</v>
      </c>
      <c r="I6" s="20">
        <f>VLOOKUP(B6,RMS!B:D,3,FALSE)</f>
        <v>87726.366339354106</v>
      </c>
      <c r="J6" s="21">
        <f>VLOOKUP(B6,RMS!B:E,4,FALSE)</f>
        <v>61794.051947535598</v>
      </c>
      <c r="K6" s="22">
        <f>E6-I6</f>
        <v>-1.9756393541028956</v>
      </c>
      <c r="L6" s="22">
        <f t="shared" si="2"/>
        <v>5.2464405598584563E-5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46665.539199999999</v>
      </c>
      <c r="F7" s="25">
        <f>VLOOKUP(C7,RA!B11:I41,8,0)</f>
        <v>10969.294599999999</v>
      </c>
      <c r="G7" s="16">
        <f t="shared" si="0"/>
        <v>35696.244599999998</v>
      </c>
      <c r="H7" s="27">
        <f>RA!J11</f>
        <v>23.506199195486801</v>
      </c>
      <c r="I7" s="20">
        <f>VLOOKUP(B7,RMS!B:D,3,FALSE)</f>
        <v>46665.560666311198</v>
      </c>
      <c r="J7" s="21">
        <f>VLOOKUP(B7,RMS!B:E,4,FALSE)</f>
        <v>35696.244459715599</v>
      </c>
      <c r="K7" s="22">
        <f t="shared" si="1"/>
        <v>-2.1466311198309995E-2</v>
      </c>
      <c r="L7" s="22">
        <f t="shared" si="2"/>
        <v>1.4028439909452572E-4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111380.6583</v>
      </c>
      <c r="F8" s="25">
        <f>VLOOKUP(C8,RA!B12:I42,8,0)</f>
        <v>22506.4827</v>
      </c>
      <c r="G8" s="16">
        <f t="shared" si="0"/>
        <v>88874.175599999988</v>
      </c>
      <c r="H8" s="27">
        <f>RA!J12</f>
        <v>20.206814220274701</v>
      </c>
      <c r="I8" s="20">
        <f>VLOOKUP(B8,RMS!B:D,3,FALSE)</f>
        <v>111380.6538</v>
      </c>
      <c r="J8" s="21">
        <f>VLOOKUP(B8,RMS!B:E,4,FALSE)</f>
        <v>88874.175454700904</v>
      </c>
      <c r="K8" s="22">
        <f t="shared" si="1"/>
        <v>4.4999999954598024E-3</v>
      </c>
      <c r="L8" s="22">
        <f t="shared" si="2"/>
        <v>1.4529908366966993E-4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210683.17660000001</v>
      </c>
      <c r="F9" s="25">
        <f>VLOOKUP(C9,RA!B13:I43,8,0)</f>
        <v>63130.432099999998</v>
      </c>
      <c r="G9" s="16">
        <f t="shared" si="0"/>
        <v>147552.7445</v>
      </c>
      <c r="H9" s="27">
        <f>RA!J13</f>
        <v>29.964628936585001</v>
      </c>
      <c r="I9" s="20">
        <f>VLOOKUP(B9,RMS!B:D,3,FALSE)</f>
        <v>210683.423057265</v>
      </c>
      <c r="J9" s="21">
        <f>VLOOKUP(B9,RMS!B:E,4,FALSE)</f>
        <v>147552.743347863</v>
      </c>
      <c r="K9" s="22">
        <f t="shared" si="1"/>
        <v>-0.24645726499147713</v>
      </c>
      <c r="L9" s="22">
        <f t="shared" si="2"/>
        <v>1.1521370033733547E-3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69899.671900000001</v>
      </c>
      <c r="F10" s="25">
        <f>VLOOKUP(C10,RA!B14:I43,8,0)</f>
        <v>12697.311</v>
      </c>
      <c r="G10" s="16">
        <f t="shared" si="0"/>
        <v>57202.3609</v>
      </c>
      <c r="H10" s="27">
        <f>RA!J14</f>
        <v>18.1650509292305</v>
      </c>
      <c r="I10" s="20">
        <f>VLOOKUP(B10,RMS!B:D,3,FALSE)</f>
        <v>69899.673664957299</v>
      </c>
      <c r="J10" s="21">
        <f>VLOOKUP(B10,RMS!B:E,4,FALSE)</f>
        <v>57202.362366666697</v>
      </c>
      <c r="K10" s="22">
        <f t="shared" si="1"/>
        <v>-1.7649572982918471E-3</v>
      </c>
      <c r="L10" s="22">
        <f t="shared" si="2"/>
        <v>-1.466666697524488E-3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74697.888300000006</v>
      </c>
      <c r="F11" s="25">
        <f>VLOOKUP(C11,RA!B15:I44,8,0)</f>
        <v>-11045.159299999999</v>
      </c>
      <c r="G11" s="16">
        <f t="shared" si="0"/>
        <v>85743.047600000005</v>
      </c>
      <c r="H11" s="27">
        <f>RA!J15</f>
        <v>-14.786441158337301</v>
      </c>
      <c r="I11" s="20">
        <f>VLOOKUP(B11,RMS!B:D,3,FALSE)</f>
        <v>74697.907758974397</v>
      </c>
      <c r="J11" s="21">
        <f>VLOOKUP(B11,RMS!B:E,4,FALSE)</f>
        <v>85743.047668376093</v>
      </c>
      <c r="K11" s="22">
        <f t="shared" si="1"/>
        <v>-1.9458974391454831E-2</v>
      </c>
      <c r="L11" s="22">
        <f t="shared" si="2"/>
        <v>-6.8376088165678084E-5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1031387.3288</v>
      </c>
      <c r="F12" s="25">
        <f>VLOOKUP(C12,RA!B16:I45,8,0)</f>
        <v>-71402.9715</v>
      </c>
      <c r="G12" s="16">
        <f t="shared" si="0"/>
        <v>1102790.3003</v>
      </c>
      <c r="H12" s="27">
        <f>RA!J16</f>
        <v>-6.9230025913810698</v>
      </c>
      <c r="I12" s="20">
        <f>VLOOKUP(B12,RMS!B:D,3,FALSE)</f>
        <v>1031386.83622162</v>
      </c>
      <c r="J12" s="21">
        <f>VLOOKUP(B12,RMS!B:E,4,FALSE)</f>
        <v>1102790.3003666699</v>
      </c>
      <c r="K12" s="22">
        <f t="shared" si="1"/>
        <v>0.49257838004268706</v>
      </c>
      <c r="L12" s="22">
        <f t="shared" si="2"/>
        <v>-6.6669890657067299E-5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1087303.2050999999</v>
      </c>
      <c r="F13" s="25">
        <f>VLOOKUP(C13,RA!B17:I46,8,0)</f>
        <v>158429.3757</v>
      </c>
      <c r="G13" s="16">
        <f t="shared" si="0"/>
        <v>928873.82939999993</v>
      </c>
      <c r="H13" s="27">
        <f>RA!J17</f>
        <v>14.5708552091897</v>
      </c>
      <c r="I13" s="20">
        <f>VLOOKUP(B13,RMS!B:D,3,FALSE)</f>
        <v>1087303.0925265001</v>
      </c>
      <c r="J13" s="21">
        <f>VLOOKUP(B13,RMS!B:E,4,FALSE)</f>
        <v>928873.85103675199</v>
      </c>
      <c r="K13" s="22">
        <f t="shared" si="1"/>
        <v>0.11257349979132414</v>
      </c>
      <c r="L13" s="22">
        <f t="shared" si="2"/>
        <v>-2.1636752062477171E-2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1211669.6392999999</v>
      </c>
      <c r="F14" s="25">
        <f>VLOOKUP(C14,RA!B18:I47,8,0)</f>
        <v>162126.72930000001</v>
      </c>
      <c r="G14" s="16">
        <f t="shared" si="0"/>
        <v>1049542.9099999999</v>
      </c>
      <c r="H14" s="27">
        <f>RA!J18</f>
        <v>13.380440017764499</v>
      </c>
      <c r="I14" s="20">
        <f>VLOOKUP(B14,RMS!B:D,3,FALSE)</f>
        <v>1211669.6629376099</v>
      </c>
      <c r="J14" s="21">
        <f>VLOOKUP(B14,RMS!B:E,4,FALSE)</f>
        <v>1049542.9102316201</v>
      </c>
      <c r="K14" s="22">
        <f t="shared" si="1"/>
        <v>-2.3637610021978617E-2</v>
      </c>
      <c r="L14" s="22">
        <f t="shared" si="2"/>
        <v>-2.3162015713751316E-4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644374.174</v>
      </c>
      <c r="F15" s="25">
        <f>VLOOKUP(C15,RA!B19:I48,8,0)</f>
        <v>21252.206999999999</v>
      </c>
      <c r="G15" s="16">
        <f t="shared" si="0"/>
        <v>623121.96699999995</v>
      </c>
      <c r="H15" s="27">
        <f>RA!J19</f>
        <v>3.2981158863142102</v>
      </c>
      <c r="I15" s="20">
        <f>VLOOKUP(B15,RMS!B:D,3,FALSE)</f>
        <v>644374.17213504296</v>
      </c>
      <c r="J15" s="21">
        <f>VLOOKUP(B15,RMS!B:E,4,FALSE)</f>
        <v>623121.96505726501</v>
      </c>
      <c r="K15" s="22">
        <f t="shared" si="1"/>
        <v>1.8649570411071181E-3</v>
      </c>
      <c r="L15" s="22">
        <f t="shared" si="2"/>
        <v>1.9427349325269461E-3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1122439.1813000001</v>
      </c>
      <c r="F16" s="25">
        <f>VLOOKUP(C16,RA!B20:I49,8,0)</f>
        <v>57675.749799999998</v>
      </c>
      <c r="G16" s="16">
        <f t="shared" si="0"/>
        <v>1064763.4314999999</v>
      </c>
      <c r="H16" s="27">
        <f>RA!J20</f>
        <v>5.1384298375258401</v>
      </c>
      <c r="I16" s="20">
        <f>VLOOKUP(B16,RMS!B:D,3,FALSE)</f>
        <v>1122439.2933310301</v>
      </c>
      <c r="J16" s="21">
        <f>VLOOKUP(B16,RMS!B:E,4,FALSE)</f>
        <v>1064763.4314999999</v>
      </c>
      <c r="K16" s="22">
        <f t="shared" si="1"/>
        <v>-0.11203103000298142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301036.37420000002</v>
      </c>
      <c r="F17" s="25">
        <f>VLOOKUP(C17,RA!B21:I50,8,0)</f>
        <v>35790.864800000003</v>
      </c>
      <c r="G17" s="16">
        <f t="shared" si="0"/>
        <v>265245.50940000004</v>
      </c>
      <c r="H17" s="27">
        <f>RA!J21</f>
        <v>11.8892160108936</v>
      </c>
      <c r="I17" s="20">
        <f>VLOOKUP(B17,RMS!B:D,3,FALSE)</f>
        <v>301036.031024264</v>
      </c>
      <c r="J17" s="21">
        <f>VLOOKUP(B17,RMS!B:E,4,FALSE)</f>
        <v>265245.509280372</v>
      </c>
      <c r="K17" s="22">
        <f t="shared" si="1"/>
        <v>0.34317573602311313</v>
      </c>
      <c r="L17" s="22">
        <f t="shared" si="2"/>
        <v>1.1962803546339273E-4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1176967.7072999999</v>
      </c>
      <c r="F18" s="25">
        <f>VLOOKUP(C18,RA!B22:I51,8,0)</f>
        <v>58224.646800000002</v>
      </c>
      <c r="G18" s="16">
        <f t="shared" si="0"/>
        <v>1118743.0604999999</v>
      </c>
      <c r="H18" s="27">
        <f>RA!J22</f>
        <v>4.94700461523869</v>
      </c>
      <c r="I18" s="20">
        <f>VLOOKUP(B18,RMS!B:D,3,FALSE)</f>
        <v>1176969.3791253499</v>
      </c>
      <c r="J18" s="21">
        <f>VLOOKUP(B18,RMS!B:E,4,FALSE)</f>
        <v>1118743.0600658001</v>
      </c>
      <c r="K18" s="22">
        <f t="shared" si="1"/>
        <v>-1.671825350029394</v>
      </c>
      <c r="L18" s="22">
        <f t="shared" si="2"/>
        <v>4.3419981375336647E-4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2137488.4572999999</v>
      </c>
      <c r="F19" s="25">
        <f>VLOOKUP(C19,RA!B23:I52,8,0)</f>
        <v>193667.29070000001</v>
      </c>
      <c r="G19" s="16">
        <f t="shared" si="0"/>
        <v>1943821.1665999999</v>
      </c>
      <c r="H19" s="27">
        <f>RA!J23</f>
        <v>9.0605069720298594</v>
      </c>
      <c r="I19" s="20">
        <f>VLOOKUP(B19,RMS!B:D,3,FALSE)</f>
        <v>2137490.06958547</v>
      </c>
      <c r="J19" s="21">
        <f>VLOOKUP(B19,RMS!B:E,4,FALSE)</f>
        <v>1943821.19478889</v>
      </c>
      <c r="K19" s="22">
        <f t="shared" si="1"/>
        <v>-1.6122854701243341</v>
      </c>
      <c r="L19" s="22">
        <f t="shared" si="2"/>
        <v>-2.8188890079036355E-2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236813.71059999999</v>
      </c>
      <c r="F20" s="25">
        <f>VLOOKUP(C20,RA!B24:I53,8,0)</f>
        <v>38007.648800000003</v>
      </c>
      <c r="G20" s="16">
        <f t="shared" si="0"/>
        <v>198806.0618</v>
      </c>
      <c r="H20" s="27">
        <f>RA!J24</f>
        <v>16.049598101268</v>
      </c>
      <c r="I20" s="20">
        <f>VLOOKUP(B20,RMS!B:D,3,FALSE)</f>
        <v>236813.80994812</v>
      </c>
      <c r="J20" s="21">
        <f>VLOOKUP(B20,RMS!B:E,4,FALSE)</f>
        <v>198806.057298475</v>
      </c>
      <c r="K20" s="22">
        <f t="shared" si="1"/>
        <v>-9.934812001301907E-2</v>
      </c>
      <c r="L20" s="22">
        <f t="shared" si="2"/>
        <v>4.5015249925199896E-3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258400.8285</v>
      </c>
      <c r="F21" s="25">
        <f>VLOOKUP(C21,RA!B25:I54,8,0)</f>
        <v>19833.009900000001</v>
      </c>
      <c r="G21" s="16">
        <f t="shared" si="0"/>
        <v>238567.8186</v>
      </c>
      <c r="H21" s="27">
        <f>RA!J25</f>
        <v>7.6752888197492801</v>
      </c>
      <c r="I21" s="20">
        <f>VLOOKUP(B21,RMS!B:D,3,FALSE)</f>
        <v>258400.811451229</v>
      </c>
      <c r="J21" s="21">
        <f>VLOOKUP(B21,RMS!B:E,4,FALSE)</f>
        <v>238567.82665784599</v>
      </c>
      <c r="K21" s="22">
        <f t="shared" si="1"/>
        <v>1.7048770998371765E-2</v>
      </c>
      <c r="L21" s="22">
        <f t="shared" si="2"/>
        <v>-8.0578459892421961E-3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460042.16739999998</v>
      </c>
      <c r="F22" s="25">
        <f>VLOOKUP(C22,RA!B26:I55,8,0)</f>
        <v>109656.9304</v>
      </c>
      <c r="G22" s="16">
        <f t="shared" si="0"/>
        <v>350385.23699999996</v>
      </c>
      <c r="H22" s="27">
        <f>RA!J26</f>
        <v>23.836278100275699</v>
      </c>
      <c r="I22" s="20">
        <f>VLOOKUP(B22,RMS!B:D,3,FALSE)</f>
        <v>460042.11077822401</v>
      </c>
      <c r="J22" s="21">
        <f>VLOOKUP(B22,RMS!B:E,4,FALSE)</f>
        <v>350385.22567327</v>
      </c>
      <c r="K22" s="22">
        <f t="shared" si="1"/>
        <v>5.6621775962412357E-2</v>
      </c>
      <c r="L22" s="22">
        <f t="shared" si="2"/>
        <v>1.1326729960273951E-2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254107.13</v>
      </c>
      <c r="F23" s="25">
        <f>VLOOKUP(C23,RA!B27:I56,8,0)</f>
        <v>61593.411599999999</v>
      </c>
      <c r="G23" s="16">
        <f t="shared" si="0"/>
        <v>192513.71840000001</v>
      </c>
      <c r="H23" s="27">
        <f>RA!J27</f>
        <v>24.239151258762401</v>
      </c>
      <c r="I23" s="20">
        <f>VLOOKUP(B23,RMS!B:D,3,FALSE)</f>
        <v>254106.99494509501</v>
      </c>
      <c r="J23" s="21">
        <f>VLOOKUP(B23,RMS!B:E,4,FALSE)</f>
        <v>192513.71600916499</v>
      </c>
      <c r="K23" s="22">
        <f t="shared" si="1"/>
        <v>0.13505490499665029</v>
      </c>
      <c r="L23" s="22">
        <f t="shared" si="2"/>
        <v>2.3908350267447531E-3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935009.55180000002</v>
      </c>
      <c r="F24" s="25">
        <f>VLOOKUP(C24,RA!B28:I57,8,0)</f>
        <v>52099.2955</v>
      </c>
      <c r="G24" s="16">
        <f t="shared" si="0"/>
        <v>882910.25630000001</v>
      </c>
      <c r="H24" s="27">
        <f>RA!J28</f>
        <v>5.57206024256147</v>
      </c>
      <c r="I24" s="20">
        <f>VLOOKUP(B24,RMS!B:D,3,FALSE)</f>
        <v>935009.972909734</v>
      </c>
      <c r="J24" s="21">
        <f>VLOOKUP(B24,RMS!B:E,4,FALSE)</f>
        <v>882910.28723274299</v>
      </c>
      <c r="K24" s="22">
        <f t="shared" si="1"/>
        <v>-0.42110973398666829</v>
      </c>
      <c r="L24" s="22">
        <f t="shared" si="2"/>
        <v>-3.0932742985896766E-2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740248.12749999994</v>
      </c>
      <c r="F25" s="25">
        <f>VLOOKUP(C25,RA!B29:I58,8,0)</f>
        <v>101968.9997</v>
      </c>
      <c r="G25" s="16">
        <f t="shared" si="0"/>
        <v>638279.1277999999</v>
      </c>
      <c r="H25" s="27">
        <f>RA!J29</f>
        <v>13.7749757023195</v>
      </c>
      <c r="I25" s="20">
        <f>VLOOKUP(B25,RMS!B:D,3,FALSE)</f>
        <v>740248.82274955802</v>
      </c>
      <c r="J25" s="21">
        <f>VLOOKUP(B25,RMS!B:E,4,FALSE)</f>
        <v>638279.08514698304</v>
      </c>
      <c r="K25" s="22">
        <f t="shared" si="1"/>
        <v>-0.6952495580771938</v>
      </c>
      <c r="L25" s="22">
        <f t="shared" si="2"/>
        <v>4.2653016862459481E-2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1054843.5819999999</v>
      </c>
      <c r="F26" s="25">
        <f>VLOOKUP(C26,RA!B30:I59,8,0)</f>
        <v>142917.68160000001</v>
      </c>
      <c r="G26" s="16">
        <f t="shared" si="0"/>
        <v>911925.90039999993</v>
      </c>
      <c r="H26" s="27">
        <f>RA!J30</f>
        <v>13.5487084567577</v>
      </c>
      <c r="I26" s="20">
        <f>VLOOKUP(B26,RMS!B:D,3,FALSE)</f>
        <v>1054843.59382832</v>
      </c>
      <c r="J26" s="21">
        <f>VLOOKUP(B26,RMS!B:E,4,FALSE)</f>
        <v>911925.89048297598</v>
      </c>
      <c r="K26" s="22">
        <f t="shared" si="1"/>
        <v>-1.1828320100903511E-2</v>
      </c>
      <c r="L26" s="22">
        <f t="shared" si="2"/>
        <v>9.9170239409431815E-3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713047.027</v>
      </c>
      <c r="F27" s="25">
        <f>VLOOKUP(C27,RA!B31:I60,8,0)</f>
        <v>45547.274899999997</v>
      </c>
      <c r="G27" s="16">
        <f t="shared" si="0"/>
        <v>667499.75210000004</v>
      </c>
      <c r="H27" s="27">
        <f>RA!J31</f>
        <v>6.3876957865781803</v>
      </c>
      <c r="I27" s="20">
        <f>VLOOKUP(B27,RMS!B:D,3,FALSE)</f>
        <v>713046.93544867297</v>
      </c>
      <c r="J27" s="21">
        <f>VLOOKUP(B27,RMS!B:E,4,FALSE)</f>
        <v>667499.742664602</v>
      </c>
      <c r="K27" s="22">
        <f t="shared" si="1"/>
        <v>9.1551327030174434E-2</v>
      </c>
      <c r="L27" s="22">
        <f t="shared" si="2"/>
        <v>9.4353980384767056E-3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95614.188500000004</v>
      </c>
      <c r="F28" s="25">
        <f>VLOOKUP(C28,RA!B32:I61,8,0)</f>
        <v>23030.937099999999</v>
      </c>
      <c r="G28" s="16">
        <f t="shared" si="0"/>
        <v>72583.251400000008</v>
      </c>
      <c r="H28" s="27">
        <f>RA!J32</f>
        <v>24.087363456523001</v>
      </c>
      <c r="I28" s="20">
        <f>VLOOKUP(B28,RMS!B:D,3,FALSE)</f>
        <v>95614.130920520402</v>
      </c>
      <c r="J28" s="21">
        <f>VLOOKUP(B28,RMS!B:E,4,FALSE)</f>
        <v>72583.262737863595</v>
      </c>
      <c r="K28" s="22">
        <f t="shared" si="1"/>
        <v>5.7579479602281936E-2</v>
      </c>
      <c r="L28" s="22">
        <f t="shared" si="2"/>
        <v>-1.1337863586959429E-2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174531.43729999999</v>
      </c>
      <c r="F30" s="25">
        <f>VLOOKUP(C30,RA!B34:I64,8,0)</f>
        <v>26188.6901</v>
      </c>
      <c r="G30" s="16">
        <f t="shared" si="0"/>
        <v>148342.74719999998</v>
      </c>
      <c r="H30" s="27">
        <f>RA!J34</f>
        <v>0</v>
      </c>
      <c r="I30" s="20">
        <f>VLOOKUP(B30,RMS!B:D,3,FALSE)</f>
        <v>174531.43669999999</v>
      </c>
      <c r="J30" s="21">
        <f>VLOOKUP(B30,RMS!B:E,4,FALSE)</f>
        <v>148342.74189999999</v>
      </c>
      <c r="K30" s="22">
        <f t="shared" si="1"/>
        <v>5.9999999939464033E-4</v>
      </c>
      <c r="L30" s="22">
        <f t="shared" si="2"/>
        <v>5.2999999898020178E-3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15.005142056433399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-21735.05</v>
      </c>
      <c r="F32" s="25">
        <f>VLOOKUP(C32,RA!B34:I65,8,0)</f>
        <v>1410.72</v>
      </c>
      <c r="G32" s="16">
        <f t="shared" si="0"/>
        <v>-23145.77</v>
      </c>
      <c r="H32" s="27">
        <f>RA!J34</f>
        <v>0</v>
      </c>
      <c r="I32" s="20">
        <f>VLOOKUP(B32,RMS!B:D,3,FALSE)</f>
        <v>-21735.05</v>
      </c>
      <c r="J32" s="21">
        <f>VLOOKUP(B32,RMS!B:E,4,FALSE)</f>
        <v>-23145.77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88879.53</v>
      </c>
      <c r="F33" s="25">
        <f>VLOOKUP(C33,RA!B34:I65,8,0)</f>
        <v>-8523.3700000000008</v>
      </c>
      <c r="G33" s="16">
        <f t="shared" si="0"/>
        <v>97402.9</v>
      </c>
      <c r="H33" s="27">
        <f>RA!J34</f>
        <v>0</v>
      </c>
      <c r="I33" s="20">
        <f>VLOOKUP(B33,RMS!B:D,3,FALSE)</f>
        <v>88879.53</v>
      </c>
      <c r="J33" s="21">
        <f>VLOOKUP(B33,RMS!B:E,4,FALSE)</f>
        <v>97402.9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16967.52</v>
      </c>
      <c r="F34" s="25">
        <f>VLOOKUP(C34,RA!B34:I66,8,0)</f>
        <v>292.31</v>
      </c>
      <c r="G34" s="16">
        <f t="shared" si="0"/>
        <v>16675.21</v>
      </c>
      <c r="H34" s="27">
        <f>RA!J35</f>
        <v>15.005142056433399</v>
      </c>
      <c r="I34" s="20">
        <f>VLOOKUP(B34,RMS!B:D,3,FALSE)</f>
        <v>16967.52</v>
      </c>
      <c r="J34" s="21">
        <f>VLOOKUP(B34,RMS!B:E,4,FALSE)</f>
        <v>16675.21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55077.84</v>
      </c>
      <c r="F35" s="25">
        <f>VLOOKUP(C35,RA!B34:I67,8,0)</f>
        <v>-5714.79</v>
      </c>
      <c r="G35" s="16">
        <f t="shared" si="0"/>
        <v>60792.63</v>
      </c>
      <c r="H35" s="27">
        <f>RA!J34</f>
        <v>0</v>
      </c>
      <c r="I35" s="20">
        <f>VLOOKUP(B35,RMS!B:D,3,FALSE)</f>
        <v>55077.84</v>
      </c>
      <c r="J35" s="21">
        <f>VLOOKUP(B35,RMS!B:E,4,FALSE)</f>
        <v>60792.63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15.005142056433399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23384.614799999999</v>
      </c>
      <c r="F37" s="25">
        <f>VLOOKUP(C37,RA!B8:I68,8,0)</f>
        <v>1691.8199</v>
      </c>
      <c r="G37" s="16">
        <f t="shared" si="0"/>
        <v>21692.794900000001</v>
      </c>
      <c r="H37" s="27">
        <f>RA!J35</f>
        <v>15.005142056433399</v>
      </c>
      <c r="I37" s="20">
        <f>VLOOKUP(B37,RMS!B:D,3,FALSE)</f>
        <v>23384.615384615401</v>
      </c>
      <c r="J37" s="21">
        <f>VLOOKUP(B37,RMS!B:E,4,FALSE)</f>
        <v>21692.7948717949</v>
      </c>
      <c r="K37" s="22">
        <f t="shared" si="1"/>
        <v>-5.8461540174903348E-4</v>
      </c>
      <c r="L37" s="22">
        <f t="shared" si="2"/>
        <v>2.820510053425096E-5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278408.7746</v>
      </c>
      <c r="F38" s="25">
        <f>VLOOKUP(C38,RA!B8:I69,8,0)</f>
        <v>19380.4997</v>
      </c>
      <c r="G38" s="16">
        <f t="shared" si="0"/>
        <v>259028.27490000002</v>
      </c>
      <c r="H38" s="27">
        <f>RA!J36</f>
        <v>0</v>
      </c>
      <c r="I38" s="20">
        <f>VLOOKUP(B38,RMS!B:D,3,FALSE)</f>
        <v>278408.76999059803</v>
      </c>
      <c r="J38" s="21">
        <f>VLOOKUP(B38,RMS!B:E,4,FALSE)</f>
        <v>259028.272648718</v>
      </c>
      <c r="K38" s="22">
        <f t="shared" si="1"/>
        <v>4.6094019780866802E-3</v>
      </c>
      <c r="L38" s="22">
        <f t="shared" si="2"/>
        <v>2.2512820141855627E-3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26551.31</v>
      </c>
      <c r="F39" s="25">
        <f>VLOOKUP(C39,RA!B9:I70,8,0)</f>
        <v>-2200.84</v>
      </c>
      <c r="G39" s="16">
        <f t="shared" si="0"/>
        <v>28752.15</v>
      </c>
      <c r="H39" s="27">
        <f>RA!J37</f>
        <v>-6.4905302725321601</v>
      </c>
      <c r="I39" s="20">
        <f>VLOOKUP(B39,RMS!B:D,3,FALSE)</f>
        <v>26551.31</v>
      </c>
      <c r="J39" s="21">
        <f>VLOOKUP(B39,RMS!B:E,4,FALSE)</f>
        <v>28752.15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37375.24</v>
      </c>
      <c r="F40" s="25">
        <f>VLOOKUP(C40,RA!B10:I71,8,0)</f>
        <v>5273.43</v>
      </c>
      <c r="G40" s="16">
        <f t="shared" si="0"/>
        <v>32101.809999999998</v>
      </c>
      <c r="H40" s="27">
        <f>RA!J38</f>
        <v>-9.5898009361660694</v>
      </c>
      <c r="I40" s="20">
        <f>VLOOKUP(B40,RMS!B:D,3,FALSE)</f>
        <v>37375.24</v>
      </c>
      <c r="J40" s="21">
        <f>VLOOKUP(B40,RMS!B:E,4,FALSE)</f>
        <v>32101.81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1.7227620771921901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65817.191600000006</v>
      </c>
      <c r="F42" s="25">
        <f>VLOOKUP(C42,RA!B8:I72,8,0)</f>
        <v>11376.531199999999</v>
      </c>
      <c r="G42" s="16">
        <f t="shared" si="0"/>
        <v>54440.660400000008</v>
      </c>
      <c r="H42" s="27">
        <f>RA!J39</f>
        <v>1.7227620771921901</v>
      </c>
      <c r="I42" s="20">
        <f>VLOOKUP(B42,RMS!B:D,3,FALSE)</f>
        <v>65817.191740413007</v>
      </c>
      <c r="J42" s="21">
        <f>VLOOKUP(B42,RMS!B:E,4,FALSE)</f>
        <v>54440.660645942102</v>
      </c>
      <c r="K42" s="22">
        <f t="shared" si="1"/>
        <v>-1.4041300164535642E-4</v>
      </c>
      <c r="L42" s="22">
        <f t="shared" si="2"/>
        <v>-2.459420938976109E-4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15548454.083799999</v>
      </c>
      <c r="E7" s="53">
        <v>15261540.1</v>
      </c>
      <c r="F7" s="54">
        <v>101.879980538792</v>
      </c>
      <c r="G7" s="53">
        <v>17337196.3827</v>
      </c>
      <c r="H7" s="54">
        <v>-10.3173676955341</v>
      </c>
      <c r="I7" s="53">
        <v>1555302.9417999999</v>
      </c>
      <c r="J7" s="54">
        <v>10.0029426296501</v>
      </c>
      <c r="K7" s="53">
        <v>2027119.6639</v>
      </c>
      <c r="L7" s="54">
        <v>11.6923152922394</v>
      </c>
      <c r="M7" s="54">
        <v>-0.232752279257292</v>
      </c>
      <c r="N7" s="53">
        <v>133914368.98989999</v>
      </c>
      <c r="O7" s="53">
        <v>5438164487.6844997</v>
      </c>
      <c r="P7" s="53">
        <v>864857</v>
      </c>
      <c r="Q7" s="53">
        <v>886328</v>
      </c>
      <c r="R7" s="54">
        <v>-2.4224666263505199</v>
      </c>
      <c r="S7" s="53">
        <v>17.978063522408899</v>
      </c>
      <c r="T7" s="53">
        <v>17.662556250846201</v>
      </c>
      <c r="U7" s="55">
        <v>1.7549569294237299</v>
      </c>
    </row>
    <row r="8" spans="1:23" ht="12" thickBot="1">
      <c r="A8" s="73">
        <v>42620</v>
      </c>
      <c r="B8" s="71" t="s">
        <v>6</v>
      </c>
      <c r="C8" s="72"/>
      <c r="D8" s="56">
        <v>664379.67200000002</v>
      </c>
      <c r="E8" s="56">
        <v>521551.30239999999</v>
      </c>
      <c r="F8" s="57">
        <v>127.385296315579</v>
      </c>
      <c r="G8" s="56">
        <v>681801.34510000004</v>
      </c>
      <c r="H8" s="57">
        <v>-2.5552418201000702</v>
      </c>
      <c r="I8" s="56">
        <v>153273.70069999999</v>
      </c>
      <c r="J8" s="57">
        <v>23.070197232042901</v>
      </c>
      <c r="K8" s="56">
        <v>174941.15900000001</v>
      </c>
      <c r="L8" s="57">
        <v>25.658670264773601</v>
      </c>
      <c r="M8" s="57">
        <v>-0.12385569195868899</v>
      </c>
      <c r="N8" s="56">
        <v>5798452.3038999997</v>
      </c>
      <c r="O8" s="56">
        <v>195804216.08840001</v>
      </c>
      <c r="P8" s="56">
        <v>24615</v>
      </c>
      <c r="Q8" s="56">
        <v>25696</v>
      </c>
      <c r="R8" s="57">
        <v>-4.2068804483188096</v>
      </c>
      <c r="S8" s="56">
        <v>26.990845906967301</v>
      </c>
      <c r="T8" s="56">
        <v>24.554702731942701</v>
      </c>
      <c r="U8" s="58">
        <v>9.0258126159570402</v>
      </c>
    </row>
    <row r="9" spans="1:23" ht="12" thickBot="1">
      <c r="A9" s="74"/>
      <c r="B9" s="71" t="s">
        <v>7</v>
      </c>
      <c r="C9" s="72"/>
      <c r="D9" s="56">
        <v>76972.297900000005</v>
      </c>
      <c r="E9" s="56">
        <v>75420.666299999997</v>
      </c>
      <c r="F9" s="57">
        <v>102.05730295968</v>
      </c>
      <c r="G9" s="56">
        <v>103012.0313</v>
      </c>
      <c r="H9" s="57">
        <v>-25.2783418319021</v>
      </c>
      <c r="I9" s="56">
        <v>18246.458299999998</v>
      </c>
      <c r="J9" s="57">
        <v>23.7052274620997</v>
      </c>
      <c r="K9" s="56">
        <v>21558.559499999999</v>
      </c>
      <c r="L9" s="57">
        <v>20.928195695137202</v>
      </c>
      <c r="M9" s="57">
        <v>-0.153632769387955</v>
      </c>
      <c r="N9" s="56">
        <v>899671.71429999999</v>
      </c>
      <c r="O9" s="56">
        <v>29335302.762600001</v>
      </c>
      <c r="P9" s="56">
        <v>4754</v>
      </c>
      <c r="Q9" s="56">
        <v>4831</v>
      </c>
      <c r="R9" s="57">
        <v>-1.5938729041606301</v>
      </c>
      <c r="S9" s="56">
        <v>16.191059718132099</v>
      </c>
      <c r="T9" s="56">
        <v>16.296698157731299</v>
      </c>
      <c r="U9" s="58">
        <v>-0.65244919997990702</v>
      </c>
    </row>
    <row r="10" spans="1:23" ht="12" thickBot="1">
      <c r="A10" s="74"/>
      <c r="B10" s="71" t="s">
        <v>8</v>
      </c>
      <c r="C10" s="72"/>
      <c r="D10" s="56">
        <v>87724.390700000004</v>
      </c>
      <c r="E10" s="56">
        <v>93894.222599999994</v>
      </c>
      <c r="F10" s="57">
        <v>93.428954701202301</v>
      </c>
      <c r="G10" s="56">
        <v>109750.909</v>
      </c>
      <c r="H10" s="57">
        <v>-20.069554321413399</v>
      </c>
      <c r="I10" s="56">
        <v>25930.3387</v>
      </c>
      <c r="J10" s="57">
        <v>29.5588701079459</v>
      </c>
      <c r="K10" s="56">
        <v>29579.860799999999</v>
      </c>
      <c r="L10" s="57">
        <v>26.951813948074001</v>
      </c>
      <c r="M10" s="57">
        <v>-0.123378609678921</v>
      </c>
      <c r="N10" s="56">
        <v>974498.6923</v>
      </c>
      <c r="O10" s="56">
        <v>47169938.929799996</v>
      </c>
      <c r="P10" s="56">
        <v>85722</v>
      </c>
      <c r="Q10" s="56">
        <v>87730</v>
      </c>
      <c r="R10" s="57">
        <v>-2.2888407614271</v>
      </c>
      <c r="S10" s="56">
        <v>1.02335912251231</v>
      </c>
      <c r="T10" s="56">
        <v>1.0845048820243901</v>
      </c>
      <c r="U10" s="58">
        <v>-5.9750050756351696</v>
      </c>
    </row>
    <row r="11" spans="1:23" ht="12" thickBot="1">
      <c r="A11" s="74"/>
      <c r="B11" s="71" t="s">
        <v>9</v>
      </c>
      <c r="C11" s="72"/>
      <c r="D11" s="56">
        <v>46665.539199999999</v>
      </c>
      <c r="E11" s="56">
        <v>43679.072399999997</v>
      </c>
      <c r="F11" s="57">
        <v>106.83729446598799</v>
      </c>
      <c r="G11" s="56">
        <v>57036.9205</v>
      </c>
      <c r="H11" s="57">
        <v>-18.183627743366699</v>
      </c>
      <c r="I11" s="56">
        <v>10969.294599999999</v>
      </c>
      <c r="J11" s="57">
        <v>23.506199195486801</v>
      </c>
      <c r="K11" s="56">
        <v>13797.017</v>
      </c>
      <c r="L11" s="57">
        <v>24.189624683541599</v>
      </c>
      <c r="M11" s="57">
        <v>-0.20495172253538599</v>
      </c>
      <c r="N11" s="56">
        <v>434101.19839999999</v>
      </c>
      <c r="O11" s="56">
        <v>16156527.416300001</v>
      </c>
      <c r="P11" s="56">
        <v>2001</v>
      </c>
      <c r="Q11" s="56">
        <v>2085</v>
      </c>
      <c r="R11" s="57">
        <v>-4.0287769784172696</v>
      </c>
      <c r="S11" s="56">
        <v>23.3211090454773</v>
      </c>
      <c r="T11" s="56">
        <v>23.792291942445999</v>
      </c>
      <c r="U11" s="58">
        <v>-2.02041376355624</v>
      </c>
    </row>
    <row r="12" spans="1:23" ht="12" thickBot="1">
      <c r="A12" s="74"/>
      <c r="B12" s="71" t="s">
        <v>10</v>
      </c>
      <c r="C12" s="72"/>
      <c r="D12" s="56">
        <v>111380.6583</v>
      </c>
      <c r="E12" s="56">
        <v>128715.6817</v>
      </c>
      <c r="F12" s="57">
        <v>86.532314345035999</v>
      </c>
      <c r="G12" s="56">
        <v>315638.98139999999</v>
      </c>
      <c r="H12" s="57">
        <v>-64.712641700344804</v>
      </c>
      <c r="I12" s="56">
        <v>22506.4827</v>
      </c>
      <c r="J12" s="57">
        <v>20.206814220274701</v>
      </c>
      <c r="K12" s="56">
        <v>-55943.485399999998</v>
      </c>
      <c r="L12" s="57">
        <v>-17.7238835177663</v>
      </c>
      <c r="M12" s="57">
        <v>-1.40230748118529</v>
      </c>
      <c r="N12" s="56">
        <v>1506062.7585</v>
      </c>
      <c r="O12" s="56">
        <v>57554589.582400002</v>
      </c>
      <c r="P12" s="56">
        <v>1141</v>
      </c>
      <c r="Q12" s="56">
        <v>1183</v>
      </c>
      <c r="R12" s="57">
        <v>-3.5502958579881598</v>
      </c>
      <c r="S12" s="56">
        <v>97.616703155127098</v>
      </c>
      <c r="T12" s="56">
        <v>105.07695494505499</v>
      </c>
      <c r="U12" s="58">
        <v>-7.6423926938737399</v>
      </c>
    </row>
    <row r="13" spans="1:23" ht="12" thickBot="1">
      <c r="A13" s="74"/>
      <c r="B13" s="71" t="s">
        <v>11</v>
      </c>
      <c r="C13" s="72"/>
      <c r="D13" s="56">
        <v>210683.17660000001</v>
      </c>
      <c r="E13" s="56">
        <v>184981.91080000001</v>
      </c>
      <c r="F13" s="57">
        <v>113.89393464952801</v>
      </c>
      <c r="G13" s="56">
        <v>297750.93280000001</v>
      </c>
      <c r="H13" s="57">
        <v>-29.241808037754701</v>
      </c>
      <c r="I13" s="56">
        <v>63130.432099999998</v>
      </c>
      <c r="J13" s="57">
        <v>29.964628936585001</v>
      </c>
      <c r="K13" s="56">
        <v>83892.402799999996</v>
      </c>
      <c r="L13" s="57">
        <v>28.1753618741308</v>
      </c>
      <c r="M13" s="57">
        <v>-0.24748332396077199</v>
      </c>
      <c r="N13" s="56">
        <v>1983247.8026999999</v>
      </c>
      <c r="O13" s="56">
        <v>83178921.567000002</v>
      </c>
      <c r="P13" s="56">
        <v>8816</v>
      </c>
      <c r="Q13" s="56">
        <v>9353</v>
      </c>
      <c r="R13" s="57">
        <v>-5.7414733240671501</v>
      </c>
      <c r="S13" s="56">
        <v>23.897819487295799</v>
      </c>
      <c r="T13" s="56">
        <v>22.709423596706898</v>
      </c>
      <c r="U13" s="58">
        <v>4.9728214376238196</v>
      </c>
    </row>
    <row r="14" spans="1:23" ht="12" thickBot="1">
      <c r="A14" s="74"/>
      <c r="B14" s="71" t="s">
        <v>12</v>
      </c>
      <c r="C14" s="72"/>
      <c r="D14" s="56">
        <v>69899.671900000001</v>
      </c>
      <c r="E14" s="56">
        <v>91273.4709</v>
      </c>
      <c r="F14" s="57">
        <v>76.5826819236256</v>
      </c>
      <c r="G14" s="56">
        <v>108569.0382</v>
      </c>
      <c r="H14" s="57">
        <v>-35.617305763329497</v>
      </c>
      <c r="I14" s="56">
        <v>12697.311</v>
      </c>
      <c r="J14" s="57">
        <v>18.1650509292305</v>
      </c>
      <c r="K14" s="56">
        <v>21964.346699999998</v>
      </c>
      <c r="L14" s="57">
        <v>20.2307647411765</v>
      </c>
      <c r="M14" s="57">
        <v>-0.42191264901131798</v>
      </c>
      <c r="N14" s="56">
        <v>582160.22100000002</v>
      </c>
      <c r="O14" s="56">
        <v>36305374.048199996</v>
      </c>
      <c r="P14" s="56">
        <v>1308</v>
      </c>
      <c r="Q14" s="56">
        <v>1403</v>
      </c>
      <c r="R14" s="57">
        <v>-6.7712045616536001</v>
      </c>
      <c r="S14" s="56">
        <v>53.440116131498499</v>
      </c>
      <c r="T14" s="56">
        <v>53.861466357804701</v>
      </c>
      <c r="U14" s="58">
        <v>-0.78845305139203203</v>
      </c>
    </row>
    <row r="15" spans="1:23" ht="12" thickBot="1">
      <c r="A15" s="74"/>
      <c r="B15" s="71" t="s">
        <v>13</v>
      </c>
      <c r="C15" s="72"/>
      <c r="D15" s="56">
        <v>74697.888300000006</v>
      </c>
      <c r="E15" s="56">
        <v>70415.407500000001</v>
      </c>
      <c r="F15" s="57">
        <v>106.081738290018</v>
      </c>
      <c r="G15" s="56">
        <v>83713.565799999997</v>
      </c>
      <c r="H15" s="57">
        <v>-10.7696732469136</v>
      </c>
      <c r="I15" s="56">
        <v>-11045.159299999999</v>
      </c>
      <c r="J15" s="57">
        <v>-14.786441158337301</v>
      </c>
      <c r="K15" s="56">
        <v>4885.0969999999998</v>
      </c>
      <c r="L15" s="57">
        <v>5.8354902856138997</v>
      </c>
      <c r="M15" s="57">
        <v>-3.2609907848298598</v>
      </c>
      <c r="N15" s="56">
        <v>687403.42119999998</v>
      </c>
      <c r="O15" s="56">
        <v>31533189.9078</v>
      </c>
      <c r="P15" s="56">
        <v>4639</v>
      </c>
      <c r="Q15" s="56">
        <v>4787</v>
      </c>
      <c r="R15" s="57">
        <v>-3.0917067056611698</v>
      </c>
      <c r="S15" s="56">
        <v>16.102153114895501</v>
      </c>
      <c r="T15" s="56">
        <v>15.939081136411099</v>
      </c>
      <c r="U15" s="58">
        <v>1.01273399476924</v>
      </c>
    </row>
    <row r="16" spans="1:23" ht="12" thickBot="1">
      <c r="A16" s="74"/>
      <c r="B16" s="71" t="s">
        <v>14</v>
      </c>
      <c r="C16" s="72"/>
      <c r="D16" s="56">
        <v>1031387.3288</v>
      </c>
      <c r="E16" s="56">
        <v>875166.42150000005</v>
      </c>
      <c r="F16" s="57">
        <v>117.850422898109</v>
      </c>
      <c r="G16" s="56">
        <v>899721.97409999999</v>
      </c>
      <c r="H16" s="57">
        <v>14.634004558097599</v>
      </c>
      <c r="I16" s="56">
        <v>-71402.9715</v>
      </c>
      <c r="J16" s="57">
        <v>-6.9230025913810698</v>
      </c>
      <c r="K16" s="56">
        <v>45337.016100000001</v>
      </c>
      <c r="L16" s="57">
        <v>5.0390028703423697</v>
      </c>
      <c r="M16" s="57">
        <v>-2.5749376038005298</v>
      </c>
      <c r="N16" s="56">
        <v>8789312.9868000001</v>
      </c>
      <c r="O16" s="56">
        <v>284536438.9939</v>
      </c>
      <c r="P16" s="56">
        <v>45516</v>
      </c>
      <c r="Q16" s="56">
        <v>43818</v>
      </c>
      <c r="R16" s="57">
        <v>3.8751198137751501</v>
      </c>
      <c r="S16" s="56">
        <v>22.6598850689867</v>
      </c>
      <c r="T16" s="56">
        <v>23.504250426765299</v>
      </c>
      <c r="U16" s="58">
        <v>-3.7262561359331801</v>
      </c>
    </row>
    <row r="17" spans="1:21" ht="12" thickBot="1">
      <c r="A17" s="74"/>
      <c r="B17" s="71" t="s">
        <v>15</v>
      </c>
      <c r="C17" s="72"/>
      <c r="D17" s="56">
        <v>1087303.2050999999</v>
      </c>
      <c r="E17" s="56">
        <v>681483.69739999995</v>
      </c>
      <c r="F17" s="57">
        <v>159.54940804134901</v>
      </c>
      <c r="G17" s="56">
        <v>571629.92050000001</v>
      </c>
      <c r="H17" s="57">
        <v>90.211037964728106</v>
      </c>
      <c r="I17" s="56">
        <v>158429.3757</v>
      </c>
      <c r="J17" s="57">
        <v>14.5708552091897</v>
      </c>
      <c r="K17" s="56">
        <v>107408.58</v>
      </c>
      <c r="L17" s="57">
        <v>18.789880681202</v>
      </c>
      <c r="M17" s="57">
        <v>0.47501601548032801</v>
      </c>
      <c r="N17" s="56">
        <v>6468335.4516000003</v>
      </c>
      <c r="O17" s="56">
        <v>279003579.00449997</v>
      </c>
      <c r="P17" s="56">
        <v>17611</v>
      </c>
      <c r="Q17" s="56">
        <v>17526</v>
      </c>
      <c r="R17" s="57">
        <v>0.48499372361063797</v>
      </c>
      <c r="S17" s="56">
        <v>61.740003696553302</v>
      </c>
      <c r="T17" s="56">
        <v>57.059373696222799</v>
      </c>
      <c r="U17" s="58">
        <v>7.5811948819041399</v>
      </c>
    </row>
    <row r="18" spans="1:21" ht="12" thickBot="1">
      <c r="A18" s="74"/>
      <c r="B18" s="71" t="s">
        <v>16</v>
      </c>
      <c r="C18" s="72"/>
      <c r="D18" s="56">
        <v>1211669.6392999999</v>
      </c>
      <c r="E18" s="56">
        <v>1249141.2997999999</v>
      </c>
      <c r="F18" s="57">
        <v>97.000206421323298</v>
      </c>
      <c r="G18" s="56">
        <v>1336471.4839999999</v>
      </c>
      <c r="H18" s="57">
        <v>-9.3381599378741207</v>
      </c>
      <c r="I18" s="56">
        <v>162126.72930000001</v>
      </c>
      <c r="J18" s="57">
        <v>13.380440017764499</v>
      </c>
      <c r="K18" s="56">
        <v>197878.95910000001</v>
      </c>
      <c r="L18" s="57">
        <v>14.806074163869001</v>
      </c>
      <c r="M18" s="57">
        <v>-0.18067726837966799</v>
      </c>
      <c r="N18" s="56">
        <v>10853203.466800001</v>
      </c>
      <c r="O18" s="56">
        <v>559359273.65030003</v>
      </c>
      <c r="P18" s="56">
        <v>57304</v>
      </c>
      <c r="Q18" s="56">
        <v>58288</v>
      </c>
      <c r="R18" s="57">
        <v>-1.6881690914081799</v>
      </c>
      <c r="S18" s="56">
        <v>21.144590941295601</v>
      </c>
      <c r="T18" s="56">
        <v>20.715267706903699</v>
      </c>
      <c r="U18" s="58">
        <v>2.0304163631438499</v>
      </c>
    </row>
    <row r="19" spans="1:21" ht="12" thickBot="1">
      <c r="A19" s="74"/>
      <c r="B19" s="71" t="s">
        <v>17</v>
      </c>
      <c r="C19" s="72"/>
      <c r="D19" s="56">
        <v>644374.174</v>
      </c>
      <c r="E19" s="56">
        <v>527596.16240000003</v>
      </c>
      <c r="F19" s="57">
        <v>122.133976689441</v>
      </c>
      <c r="G19" s="56">
        <v>627514.18799999997</v>
      </c>
      <c r="H19" s="57">
        <v>2.68678960928928</v>
      </c>
      <c r="I19" s="56">
        <v>21252.206999999999</v>
      </c>
      <c r="J19" s="57">
        <v>3.2981158863142102</v>
      </c>
      <c r="K19" s="56">
        <v>101346.6802</v>
      </c>
      <c r="L19" s="57">
        <v>16.1505002019173</v>
      </c>
      <c r="M19" s="57">
        <v>-0.79030189288824904</v>
      </c>
      <c r="N19" s="56">
        <v>4027132.8546000002</v>
      </c>
      <c r="O19" s="56">
        <v>162161546.51359999</v>
      </c>
      <c r="P19" s="56">
        <v>9702</v>
      </c>
      <c r="Q19" s="56">
        <v>9130</v>
      </c>
      <c r="R19" s="57">
        <v>6.2650602409638498</v>
      </c>
      <c r="S19" s="56">
        <v>66.416633065347398</v>
      </c>
      <c r="T19" s="56">
        <v>50.415545761226703</v>
      </c>
      <c r="U19" s="58">
        <v>24.091988054222998</v>
      </c>
    </row>
    <row r="20" spans="1:21" ht="12" thickBot="1">
      <c r="A20" s="74"/>
      <c r="B20" s="71" t="s">
        <v>18</v>
      </c>
      <c r="C20" s="72"/>
      <c r="D20" s="56">
        <v>1122439.1813000001</v>
      </c>
      <c r="E20" s="56">
        <v>1050938.4546000001</v>
      </c>
      <c r="F20" s="57">
        <v>106.803512269157</v>
      </c>
      <c r="G20" s="56">
        <v>1030546.4147</v>
      </c>
      <c r="H20" s="57">
        <v>8.9168974137618893</v>
      </c>
      <c r="I20" s="56">
        <v>57675.749799999998</v>
      </c>
      <c r="J20" s="57">
        <v>5.1384298375258401</v>
      </c>
      <c r="K20" s="56">
        <v>123359.38039999999</v>
      </c>
      <c r="L20" s="57">
        <v>11.9702886391498</v>
      </c>
      <c r="M20" s="57">
        <v>-0.53245752683757797</v>
      </c>
      <c r="N20" s="56">
        <v>8942553.9331999999</v>
      </c>
      <c r="O20" s="56">
        <v>313998648.51859999</v>
      </c>
      <c r="P20" s="56">
        <v>40227</v>
      </c>
      <c r="Q20" s="56">
        <v>41746</v>
      </c>
      <c r="R20" s="57">
        <v>-3.6386719685718401</v>
      </c>
      <c r="S20" s="56">
        <v>27.902632095358801</v>
      </c>
      <c r="T20" s="56">
        <v>27.628856132324099</v>
      </c>
      <c r="U20" s="58">
        <v>0.98118328801075705</v>
      </c>
    </row>
    <row r="21" spans="1:21" ht="12" thickBot="1">
      <c r="A21" s="74"/>
      <c r="B21" s="71" t="s">
        <v>19</v>
      </c>
      <c r="C21" s="72"/>
      <c r="D21" s="56">
        <v>301036.37420000002</v>
      </c>
      <c r="E21" s="56">
        <v>305277.45630000002</v>
      </c>
      <c r="F21" s="57">
        <v>98.6107450738739</v>
      </c>
      <c r="G21" s="56">
        <v>369485.28360000002</v>
      </c>
      <c r="H21" s="57">
        <v>-18.5254765042556</v>
      </c>
      <c r="I21" s="56">
        <v>35790.864800000003</v>
      </c>
      <c r="J21" s="57">
        <v>11.8892160108936</v>
      </c>
      <c r="K21" s="56">
        <v>73524.731700000004</v>
      </c>
      <c r="L21" s="57">
        <v>19.899231434504699</v>
      </c>
      <c r="M21" s="57">
        <v>-0.51321325528890005</v>
      </c>
      <c r="N21" s="56">
        <v>2587977.1397000002</v>
      </c>
      <c r="O21" s="56">
        <v>103779347.1928</v>
      </c>
      <c r="P21" s="56">
        <v>25456</v>
      </c>
      <c r="Q21" s="56">
        <v>27195</v>
      </c>
      <c r="R21" s="57">
        <v>-6.3945578231292499</v>
      </c>
      <c r="S21" s="56">
        <v>11.825753229101201</v>
      </c>
      <c r="T21" s="56">
        <v>11.558773109027401</v>
      </c>
      <c r="U21" s="58">
        <v>2.2576161949397302</v>
      </c>
    </row>
    <row r="22" spans="1:21" ht="12" thickBot="1">
      <c r="A22" s="74"/>
      <c r="B22" s="71" t="s">
        <v>20</v>
      </c>
      <c r="C22" s="72"/>
      <c r="D22" s="56">
        <v>1176967.7072999999</v>
      </c>
      <c r="E22" s="56">
        <v>1190548.9608</v>
      </c>
      <c r="F22" s="57">
        <v>98.859244437047494</v>
      </c>
      <c r="G22" s="56">
        <v>1424035.1580000001</v>
      </c>
      <c r="H22" s="57">
        <v>-17.3498139643544</v>
      </c>
      <c r="I22" s="56">
        <v>58224.646800000002</v>
      </c>
      <c r="J22" s="57">
        <v>4.94700461523869</v>
      </c>
      <c r="K22" s="56">
        <v>161230.6238</v>
      </c>
      <c r="L22" s="57">
        <v>11.3220957287629</v>
      </c>
      <c r="M22" s="57">
        <v>-0.63887352521674001</v>
      </c>
      <c r="N22" s="56">
        <v>9789761.8540000003</v>
      </c>
      <c r="O22" s="56">
        <v>369061811.40499997</v>
      </c>
      <c r="P22" s="56">
        <v>69795</v>
      </c>
      <c r="Q22" s="56">
        <v>69589</v>
      </c>
      <c r="R22" s="57">
        <v>0.29602379686444202</v>
      </c>
      <c r="S22" s="56">
        <v>16.863209503546098</v>
      </c>
      <c r="T22" s="56">
        <v>16.800830671514198</v>
      </c>
      <c r="U22" s="58">
        <v>0.369910793190392</v>
      </c>
    </row>
    <row r="23" spans="1:21" ht="12" thickBot="1">
      <c r="A23" s="74"/>
      <c r="B23" s="71" t="s">
        <v>21</v>
      </c>
      <c r="C23" s="72"/>
      <c r="D23" s="56">
        <v>2137488.4572999999</v>
      </c>
      <c r="E23" s="56">
        <v>2429923.1409</v>
      </c>
      <c r="F23" s="57">
        <v>87.965270231070505</v>
      </c>
      <c r="G23" s="56">
        <v>3204247.9423000002</v>
      </c>
      <c r="H23" s="57">
        <v>-33.292039324344003</v>
      </c>
      <c r="I23" s="56">
        <v>193667.29070000001</v>
      </c>
      <c r="J23" s="57">
        <v>9.0605069720298594</v>
      </c>
      <c r="K23" s="56">
        <v>313989.9118</v>
      </c>
      <c r="L23" s="57">
        <v>9.7991765136195692</v>
      </c>
      <c r="M23" s="57">
        <v>-0.38320537245999498</v>
      </c>
      <c r="N23" s="56">
        <v>20194502.9888</v>
      </c>
      <c r="O23" s="56">
        <v>805228218.2177</v>
      </c>
      <c r="P23" s="56">
        <v>68224</v>
      </c>
      <c r="Q23" s="56">
        <v>70587</v>
      </c>
      <c r="R23" s="57">
        <v>-3.3476419170668801</v>
      </c>
      <c r="S23" s="56">
        <v>31.3304476034826</v>
      </c>
      <c r="T23" s="56">
        <v>31.180669803221601</v>
      </c>
      <c r="U23" s="58">
        <v>0.478058284250096</v>
      </c>
    </row>
    <row r="24" spans="1:21" ht="12" thickBot="1">
      <c r="A24" s="74"/>
      <c r="B24" s="71" t="s">
        <v>22</v>
      </c>
      <c r="C24" s="72"/>
      <c r="D24" s="56">
        <v>236813.71059999999</v>
      </c>
      <c r="E24" s="56">
        <v>239143.1825</v>
      </c>
      <c r="F24" s="57">
        <v>99.0259091329104</v>
      </c>
      <c r="G24" s="56">
        <v>230998.45610000001</v>
      </c>
      <c r="H24" s="57">
        <v>2.5174430159319101</v>
      </c>
      <c r="I24" s="56">
        <v>38007.648800000003</v>
      </c>
      <c r="J24" s="57">
        <v>16.049598101268</v>
      </c>
      <c r="K24" s="56">
        <v>38113.235000000001</v>
      </c>
      <c r="L24" s="57">
        <v>16.499346204937702</v>
      </c>
      <c r="M24" s="57">
        <v>-2.7703289946389999E-3</v>
      </c>
      <c r="N24" s="56">
        <v>2170805.6140999999</v>
      </c>
      <c r="O24" s="56">
        <v>77079916.242400005</v>
      </c>
      <c r="P24" s="56">
        <v>23985</v>
      </c>
      <c r="Q24" s="56">
        <v>26088</v>
      </c>
      <c r="R24" s="57">
        <v>-8.0611775528978793</v>
      </c>
      <c r="S24" s="56">
        <v>9.8734088221805294</v>
      </c>
      <c r="T24" s="56">
        <v>9.8240800712971499</v>
      </c>
      <c r="U24" s="58">
        <v>0.49961215798706399</v>
      </c>
    </row>
    <row r="25" spans="1:21" ht="12" thickBot="1">
      <c r="A25" s="74"/>
      <c r="B25" s="71" t="s">
        <v>23</v>
      </c>
      <c r="C25" s="72"/>
      <c r="D25" s="56">
        <v>258400.8285</v>
      </c>
      <c r="E25" s="56">
        <v>297357.01699999999</v>
      </c>
      <c r="F25" s="57">
        <v>86.899186407966994</v>
      </c>
      <c r="G25" s="56">
        <v>240823.3695</v>
      </c>
      <c r="H25" s="57">
        <v>7.2989008651837004</v>
      </c>
      <c r="I25" s="56">
        <v>19833.009900000001</v>
      </c>
      <c r="J25" s="57">
        <v>7.6752888197492801</v>
      </c>
      <c r="K25" s="56">
        <v>20472.897700000001</v>
      </c>
      <c r="L25" s="57">
        <v>8.5012088911910997</v>
      </c>
      <c r="M25" s="57">
        <v>-3.1255360593141997E-2</v>
      </c>
      <c r="N25" s="56">
        <v>2328563.2650000001</v>
      </c>
      <c r="O25" s="56">
        <v>90589499.190400004</v>
      </c>
      <c r="P25" s="56">
        <v>17767</v>
      </c>
      <c r="Q25" s="56">
        <v>18127</v>
      </c>
      <c r="R25" s="57">
        <v>-1.9859877530755199</v>
      </c>
      <c r="S25" s="56">
        <v>14.5438638205662</v>
      </c>
      <c r="T25" s="56">
        <v>14.9126110056821</v>
      </c>
      <c r="U25" s="58">
        <v>-2.5354141764891698</v>
      </c>
    </row>
    <row r="26" spans="1:21" ht="12" thickBot="1">
      <c r="A26" s="74"/>
      <c r="B26" s="71" t="s">
        <v>24</v>
      </c>
      <c r="C26" s="72"/>
      <c r="D26" s="56">
        <v>460042.16739999998</v>
      </c>
      <c r="E26" s="56">
        <v>481346.72509999998</v>
      </c>
      <c r="F26" s="57">
        <v>95.573968495251805</v>
      </c>
      <c r="G26" s="56">
        <v>453612.61190000002</v>
      </c>
      <c r="H26" s="57">
        <v>1.4174110973390399</v>
      </c>
      <c r="I26" s="56">
        <v>109656.9304</v>
      </c>
      <c r="J26" s="57">
        <v>23.836278100275699</v>
      </c>
      <c r="K26" s="56">
        <v>104685.4146</v>
      </c>
      <c r="L26" s="57">
        <v>23.0781534405569</v>
      </c>
      <c r="M26" s="57">
        <v>4.7490052162434002E-2</v>
      </c>
      <c r="N26" s="56">
        <v>4346196.2465000004</v>
      </c>
      <c r="O26" s="56">
        <v>178121860.85260001</v>
      </c>
      <c r="P26" s="56">
        <v>33265</v>
      </c>
      <c r="Q26" s="56">
        <v>37695</v>
      </c>
      <c r="R26" s="57">
        <v>-11.7522217800769</v>
      </c>
      <c r="S26" s="56">
        <v>13.829615734255199</v>
      </c>
      <c r="T26" s="56">
        <v>14.1577311738957</v>
      </c>
      <c r="U26" s="58">
        <v>-2.3725564465814699</v>
      </c>
    </row>
    <row r="27" spans="1:21" ht="12" thickBot="1">
      <c r="A27" s="74"/>
      <c r="B27" s="71" t="s">
        <v>25</v>
      </c>
      <c r="C27" s="72"/>
      <c r="D27" s="56">
        <v>254107.13</v>
      </c>
      <c r="E27" s="56">
        <v>321396.74699999997</v>
      </c>
      <c r="F27" s="57">
        <v>79.063379568057698</v>
      </c>
      <c r="G27" s="56">
        <v>259739.177</v>
      </c>
      <c r="H27" s="57">
        <v>-2.1683471338634499</v>
      </c>
      <c r="I27" s="56">
        <v>61593.411599999999</v>
      </c>
      <c r="J27" s="57">
        <v>24.239151258762401</v>
      </c>
      <c r="K27" s="56">
        <v>76575.819300000003</v>
      </c>
      <c r="L27" s="57">
        <v>29.481813326912899</v>
      </c>
      <c r="M27" s="57">
        <v>-0.195654553055497</v>
      </c>
      <c r="N27" s="56">
        <v>2029095.7838999999</v>
      </c>
      <c r="O27" s="56">
        <v>62198772.924000002</v>
      </c>
      <c r="P27" s="56">
        <v>28919</v>
      </c>
      <c r="Q27" s="56">
        <v>28991</v>
      </c>
      <c r="R27" s="57">
        <v>-0.248352937118412</v>
      </c>
      <c r="S27" s="56">
        <v>8.7868574293716897</v>
      </c>
      <c r="T27" s="56">
        <v>8.7241209582284203</v>
      </c>
      <c r="U27" s="58">
        <v>0.71398075645987003</v>
      </c>
    </row>
    <row r="28" spans="1:21" ht="12" thickBot="1">
      <c r="A28" s="74"/>
      <c r="B28" s="71" t="s">
        <v>26</v>
      </c>
      <c r="C28" s="72"/>
      <c r="D28" s="56">
        <v>935009.55180000002</v>
      </c>
      <c r="E28" s="56">
        <v>923854.39619999996</v>
      </c>
      <c r="F28" s="57">
        <v>101.207458193183</v>
      </c>
      <c r="G28" s="56">
        <v>903417.13879999996</v>
      </c>
      <c r="H28" s="57">
        <v>3.49699066391012</v>
      </c>
      <c r="I28" s="56">
        <v>52099.2955</v>
      </c>
      <c r="J28" s="57">
        <v>5.57206024256147</v>
      </c>
      <c r="K28" s="56">
        <v>36574.059000000001</v>
      </c>
      <c r="L28" s="57">
        <v>4.0484132334018996</v>
      </c>
      <c r="M28" s="57">
        <v>0.42448765394073401</v>
      </c>
      <c r="N28" s="56">
        <v>7666667.5884999996</v>
      </c>
      <c r="O28" s="56">
        <v>260637148.59830001</v>
      </c>
      <c r="P28" s="56">
        <v>42621</v>
      </c>
      <c r="Q28" s="56">
        <v>43009</v>
      </c>
      <c r="R28" s="57">
        <v>-0.90213676207305804</v>
      </c>
      <c r="S28" s="56">
        <v>21.9377666361653</v>
      </c>
      <c r="T28" s="56">
        <v>22.1832809435234</v>
      </c>
      <c r="U28" s="58">
        <v>-1.11913993539085</v>
      </c>
    </row>
    <row r="29" spans="1:21" ht="12" thickBot="1">
      <c r="A29" s="74"/>
      <c r="B29" s="71" t="s">
        <v>27</v>
      </c>
      <c r="C29" s="72"/>
      <c r="D29" s="56">
        <v>740248.12749999994</v>
      </c>
      <c r="E29" s="56">
        <v>701635.73120000004</v>
      </c>
      <c r="F29" s="57">
        <v>105.503196970023</v>
      </c>
      <c r="G29" s="56">
        <v>691168.66260000004</v>
      </c>
      <c r="H29" s="57">
        <v>7.1009389684097801</v>
      </c>
      <c r="I29" s="56">
        <v>101968.9997</v>
      </c>
      <c r="J29" s="57">
        <v>13.7749757023195</v>
      </c>
      <c r="K29" s="56">
        <v>103745.3459</v>
      </c>
      <c r="L29" s="57">
        <v>15.010134503166899</v>
      </c>
      <c r="M29" s="57">
        <v>-1.7122177236868E-2</v>
      </c>
      <c r="N29" s="56">
        <v>5783458.7330999998</v>
      </c>
      <c r="O29" s="56">
        <v>190274045.22499999</v>
      </c>
      <c r="P29" s="56">
        <v>106515</v>
      </c>
      <c r="Q29" s="56">
        <v>109966</v>
      </c>
      <c r="R29" s="57">
        <v>-3.1382427295709601</v>
      </c>
      <c r="S29" s="56">
        <v>6.9497078111064203</v>
      </c>
      <c r="T29" s="56">
        <v>6.9866135469144997</v>
      </c>
      <c r="U29" s="58">
        <v>-0.53104010716972105</v>
      </c>
    </row>
    <row r="30" spans="1:21" ht="12" thickBot="1">
      <c r="A30" s="74"/>
      <c r="B30" s="71" t="s">
        <v>28</v>
      </c>
      <c r="C30" s="72"/>
      <c r="D30" s="56">
        <v>1054843.5819999999</v>
      </c>
      <c r="E30" s="56">
        <v>930193.31059999997</v>
      </c>
      <c r="F30" s="57">
        <v>113.400469556118</v>
      </c>
      <c r="G30" s="56">
        <v>1040770.5955000001</v>
      </c>
      <c r="H30" s="57">
        <v>1.3521698788232099</v>
      </c>
      <c r="I30" s="56">
        <v>142917.68160000001</v>
      </c>
      <c r="J30" s="57">
        <v>13.5487084567577</v>
      </c>
      <c r="K30" s="56">
        <v>142075.16519999999</v>
      </c>
      <c r="L30" s="57">
        <v>13.650958800555401</v>
      </c>
      <c r="M30" s="57">
        <v>5.9300751036540002E-3</v>
      </c>
      <c r="N30" s="56">
        <v>8873252.4132000003</v>
      </c>
      <c r="O30" s="56">
        <v>303369920.35479999</v>
      </c>
      <c r="P30" s="56">
        <v>80144</v>
      </c>
      <c r="Q30" s="56">
        <v>79330</v>
      </c>
      <c r="R30" s="57">
        <v>1.02609353334173</v>
      </c>
      <c r="S30" s="56">
        <v>13.1618534388101</v>
      </c>
      <c r="T30" s="56">
        <v>12.9657571738308</v>
      </c>
      <c r="U30" s="58">
        <v>1.48988336552269</v>
      </c>
    </row>
    <row r="31" spans="1:21" ht="12" thickBot="1">
      <c r="A31" s="74"/>
      <c r="B31" s="71" t="s">
        <v>29</v>
      </c>
      <c r="C31" s="72"/>
      <c r="D31" s="56">
        <v>713047.027</v>
      </c>
      <c r="E31" s="56">
        <v>1020038.7834</v>
      </c>
      <c r="F31" s="57">
        <v>69.903913322125604</v>
      </c>
      <c r="G31" s="56">
        <v>988580.90079999994</v>
      </c>
      <c r="H31" s="57">
        <v>-27.871656591486499</v>
      </c>
      <c r="I31" s="56">
        <v>45547.274899999997</v>
      </c>
      <c r="J31" s="57">
        <v>6.3876957865781803</v>
      </c>
      <c r="K31" s="56">
        <v>43267.529699999999</v>
      </c>
      <c r="L31" s="57">
        <v>4.3767312988735796</v>
      </c>
      <c r="M31" s="57">
        <v>5.2689516036780001E-2</v>
      </c>
      <c r="N31" s="56">
        <v>5863666.5887000002</v>
      </c>
      <c r="O31" s="56">
        <v>314439986.83039999</v>
      </c>
      <c r="P31" s="56">
        <v>31128</v>
      </c>
      <c r="Q31" s="56">
        <v>32691</v>
      </c>
      <c r="R31" s="57">
        <v>-4.7811324217674702</v>
      </c>
      <c r="S31" s="56">
        <v>22.906933532510902</v>
      </c>
      <c r="T31" s="56">
        <v>23.1911733626992</v>
      </c>
      <c r="U31" s="58">
        <v>-1.2408462694707001</v>
      </c>
    </row>
    <row r="32" spans="1:21" ht="12" thickBot="1">
      <c r="A32" s="74"/>
      <c r="B32" s="71" t="s">
        <v>30</v>
      </c>
      <c r="C32" s="72"/>
      <c r="D32" s="56">
        <v>95614.188500000004</v>
      </c>
      <c r="E32" s="56">
        <v>90597.045700000002</v>
      </c>
      <c r="F32" s="57">
        <v>105.53786578937</v>
      </c>
      <c r="G32" s="56">
        <v>105029.3238</v>
      </c>
      <c r="H32" s="57">
        <v>-8.9642920275565903</v>
      </c>
      <c r="I32" s="56">
        <v>23030.937099999999</v>
      </c>
      <c r="J32" s="57">
        <v>24.087363456523001</v>
      </c>
      <c r="K32" s="56">
        <v>28860.175200000001</v>
      </c>
      <c r="L32" s="57">
        <v>27.478207186172501</v>
      </c>
      <c r="M32" s="57">
        <v>-0.20198207597852699</v>
      </c>
      <c r="N32" s="56">
        <v>839766.16599999997</v>
      </c>
      <c r="O32" s="56">
        <v>31244014.8937</v>
      </c>
      <c r="P32" s="56">
        <v>19174</v>
      </c>
      <c r="Q32" s="56">
        <v>20840</v>
      </c>
      <c r="R32" s="57">
        <v>-7.9942418426103599</v>
      </c>
      <c r="S32" s="56">
        <v>4.9866584176488997</v>
      </c>
      <c r="T32" s="56">
        <v>4.9276489971209196</v>
      </c>
      <c r="U32" s="58">
        <v>1.1833459520534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174531.43729999999</v>
      </c>
      <c r="E35" s="56">
        <v>166700.1857</v>
      </c>
      <c r="F35" s="57">
        <v>104.697806164471</v>
      </c>
      <c r="G35" s="56">
        <v>133199.29889999999</v>
      </c>
      <c r="H35" s="57">
        <v>31.0302972623229</v>
      </c>
      <c r="I35" s="56">
        <v>26188.6901</v>
      </c>
      <c r="J35" s="57">
        <v>15.005142056433399</v>
      </c>
      <c r="K35" s="56">
        <v>20901.4712</v>
      </c>
      <c r="L35" s="57">
        <v>15.691877789606</v>
      </c>
      <c r="M35" s="57">
        <v>0.25295917447189098</v>
      </c>
      <c r="N35" s="56">
        <v>1468086.53</v>
      </c>
      <c r="O35" s="56">
        <v>50423580.067400001</v>
      </c>
      <c r="P35" s="56">
        <v>12739</v>
      </c>
      <c r="Q35" s="56">
        <v>12827</v>
      </c>
      <c r="R35" s="57">
        <v>-0.68605285725422704</v>
      </c>
      <c r="S35" s="56">
        <v>13.7005602716069</v>
      </c>
      <c r="T35" s="56">
        <v>13.808430139549399</v>
      </c>
      <c r="U35" s="58">
        <v>-0.78733910003709895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-21735.05</v>
      </c>
      <c r="E37" s="59"/>
      <c r="F37" s="59"/>
      <c r="G37" s="56">
        <v>75666.69</v>
      </c>
      <c r="H37" s="57">
        <v>-128.724726824974</v>
      </c>
      <c r="I37" s="56">
        <v>1410.72</v>
      </c>
      <c r="J37" s="57">
        <v>-6.4905302725321601</v>
      </c>
      <c r="K37" s="56">
        <v>2287.19</v>
      </c>
      <c r="L37" s="57">
        <v>3.0227171295585902</v>
      </c>
      <c r="M37" s="57">
        <v>-0.383208216195419</v>
      </c>
      <c r="N37" s="56">
        <v>1081231.43</v>
      </c>
      <c r="O37" s="56">
        <v>41181640.93</v>
      </c>
      <c r="P37" s="56">
        <v>75</v>
      </c>
      <c r="Q37" s="56">
        <v>59</v>
      </c>
      <c r="R37" s="57">
        <v>27.118644067796598</v>
      </c>
      <c r="S37" s="56">
        <v>-289.80066666666698</v>
      </c>
      <c r="T37" s="56">
        <v>1399.1452542372899</v>
      </c>
      <c r="U37" s="58">
        <v>582.79573347103701</v>
      </c>
    </row>
    <row r="38" spans="1:21" ht="12" thickBot="1">
      <c r="A38" s="74"/>
      <c r="B38" s="71" t="s">
        <v>35</v>
      </c>
      <c r="C38" s="72"/>
      <c r="D38" s="56">
        <v>88879.53</v>
      </c>
      <c r="E38" s="59"/>
      <c r="F38" s="59"/>
      <c r="G38" s="56">
        <v>149362.45000000001</v>
      </c>
      <c r="H38" s="57">
        <v>-40.494059919343897</v>
      </c>
      <c r="I38" s="56">
        <v>-8523.3700000000008</v>
      </c>
      <c r="J38" s="57">
        <v>-9.5898009361660694</v>
      </c>
      <c r="K38" s="56">
        <v>-19231.599999999999</v>
      </c>
      <c r="L38" s="57">
        <v>-12.8757930791842</v>
      </c>
      <c r="M38" s="57">
        <v>-0.55680390607125796</v>
      </c>
      <c r="N38" s="56">
        <v>1338461.28</v>
      </c>
      <c r="O38" s="56">
        <v>96300319.420000002</v>
      </c>
      <c r="P38" s="56">
        <v>54</v>
      </c>
      <c r="Q38" s="56">
        <v>52</v>
      </c>
      <c r="R38" s="57">
        <v>3.8461538461538498</v>
      </c>
      <c r="S38" s="56">
        <v>1645.9172222222201</v>
      </c>
      <c r="T38" s="56">
        <v>1721.41807692308</v>
      </c>
      <c r="U38" s="58">
        <v>-4.5871598936742402</v>
      </c>
    </row>
    <row r="39" spans="1:21" ht="12" thickBot="1">
      <c r="A39" s="74"/>
      <c r="B39" s="71" t="s">
        <v>36</v>
      </c>
      <c r="C39" s="72"/>
      <c r="D39" s="56">
        <v>16967.52</v>
      </c>
      <c r="E39" s="59"/>
      <c r="F39" s="59"/>
      <c r="G39" s="56">
        <v>31564.1</v>
      </c>
      <c r="H39" s="57">
        <v>-46.244245836250698</v>
      </c>
      <c r="I39" s="56">
        <v>292.31</v>
      </c>
      <c r="J39" s="57">
        <v>1.7227620771921901</v>
      </c>
      <c r="K39" s="56">
        <v>-2511.9699999999998</v>
      </c>
      <c r="L39" s="57">
        <v>-7.9583134003504004</v>
      </c>
      <c r="M39" s="57">
        <v>-1.11636683559119</v>
      </c>
      <c r="N39" s="56">
        <v>322170.09999999998</v>
      </c>
      <c r="O39" s="56">
        <v>90890166.280000001</v>
      </c>
      <c r="P39" s="56">
        <v>10</v>
      </c>
      <c r="Q39" s="56">
        <v>6</v>
      </c>
      <c r="R39" s="57">
        <v>66.6666666666667</v>
      </c>
      <c r="S39" s="56">
        <v>1696.752</v>
      </c>
      <c r="T39" s="56">
        <v>1480.91333333333</v>
      </c>
      <c r="U39" s="58">
        <v>12.720696169308599</v>
      </c>
    </row>
    <row r="40" spans="1:21" ht="12" thickBot="1">
      <c r="A40" s="74"/>
      <c r="B40" s="71" t="s">
        <v>37</v>
      </c>
      <c r="C40" s="72"/>
      <c r="D40" s="56">
        <v>55077.84</v>
      </c>
      <c r="E40" s="59"/>
      <c r="F40" s="59"/>
      <c r="G40" s="56">
        <v>149165.07</v>
      </c>
      <c r="H40" s="57">
        <v>-63.075913147763103</v>
      </c>
      <c r="I40" s="56">
        <v>-5714.79</v>
      </c>
      <c r="J40" s="57">
        <v>-10.3758426256367</v>
      </c>
      <c r="K40" s="56">
        <v>-24595.57</v>
      </c>
      <c r="L40" s="57">
        <v>-16.4888267742575</v>
      </c>
      <c r="M40" s="57">
        <v>-0.76764962145622195</v>
      </c>
      <c r="N40" s="56">
        <v>946396.4</v>
      </c>
      <c r="O40" s="56">
        <v>68443454.760000005</v>
      </c>
      <c r="P40" s="56">
        <v>42</v>
      </c>
      <c r="Q40" s="56">
        <v>64</v>
      </c>
      <c r="R40" s="57">
        <v>-34.375</v>
      </c>
      <c r="S40" s="56">
        <v>1311.3771428571399</v>
      </c>
      <c r="T40" s="56">
        <v>1463.7032812499999</v>
      </c>
      <c r="U40" s="58">
        <v>-11.61573840314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23384.614799999999</v>
      </c>
      <c r="E42" s="59"/>
      <c r="F42" s="59"/>
      <c r="G42" s="56">
        <v>187722.22150000001</v>
      </c>
      <c r="H42" s="57">
        <v>-87.542969280277802</v>
      </c>
      <c r="I42" s="56">
        <v>1691.8199</v>
      </c>
      <c r="J42" s="57">
        <v>7.2347563321847002</v>
      </c>
      <c r="K42" s="56">
        <v>13973.7873</v>
      </c>
      <c r="L42" s="57">
        <v>7.4438642310654703</v>
      </c>
      <c r="M42" s="57">
        <v>-0.87892903593859595</v>
      </c>
      <c r="N42" s="56">
        <v>404625.21149999998</v>
      </c>
      <c r="O42" s="56">
        <v>17940324.344500002</v>
      </c>
      <c r="P42" s="56">
        <v>65</v>
      </c>
      <c r="Q42" s="56">
        <v>64</v>
      </c>
      <c r="R42" s="57">
        <v>1.5625</v>
      </c>
      <c r="S42" s="56">
        <v>359.76330461538498</v>
      </c>
      <c r="T42" s="56">
        <v>496.44764375</v>
      </c>
      <c r="U42" s="58">
        <v>-37.992851794804899</v>
      </c>
    </row>
    <row r="43" spans="1:21" ht="12" thickBot="1">
      <c r="A43" s="74"/>
      <c r="B43" s="71" t="s">
        <v>33</v>
      </c>
      <c r="C43" s="72"/>
      <c r="D43" s="56">
        <v>278408.7746</v>
      </c>
      <c r="E43" s="56">
        <v>569269.64729999995</v>
      </c>
      <c r="F43" s="57">
        <v>48.906309324670701</v>
      </c>
      <c r="G43" s="56">
        <v>332234.96830000001</v>
      </c>
      <c r="H43" s="57">
        <v>-16.201242745584899</v>
      </c>
      <c r="I43" s="56">
        <v>19380.4997</v>
      </c>
      <c r="J43" s="57">
        <v>6.9611669847132802</v>
      </c>
      <c r="K43" s="56">
        <v>19933.640100000001</v>
      </c>
      <c r="L43" s="57">
        <v>5.9998621463591402</v>
      </c>
      <c r="M43" s="57">
        <v>-2.7749091346342E-2</v>
      </c>
      <c r="N43" s="56">
        <v>2831283.9282999998</v>
      </c>
      <c r="O43" s="56">
        <v>118150994.84289999</v>
      </c>
      <c r="P43" s="56">
        <v>1441</v>
      </c>
      <c r="Q43" s="56">
        <v>1468</v>
      </c>
      <c r="R43" s="57">
        <v>-1.83923705722071</v>
      </c>
      <c r="S43" s="56">
        <v>193.20525648854999</v>
      </c>
      <c r="T43" s="56">
        <v>185.024496253406</v>
      </c>
      <c r="U43" s="58">
        <v>4.2342327449193702</v>
      </c>
    </row>
    <row r="44" spans="1:21" ht="12" thickBot="1">
      <c r="A44" s="74"/>
      <c r="B44" s="71" t="s">
        <v>38</v>
      </c>
      <c r="C44" s="72"/>
      <c r="D44" s="56">
        <v>26551.31</v>
      </c>
      <c r="E44" s="59"/>
      <c r="F44" s="59"/>
      <c r="G44" s="56">
        <v>83429.119999999995</v>
      </c>
      <c r="H44" s="57">
        <v>-68.175008917749594</v>
      </c>
      <c r="I44" s="56">
        <v>-2200.84</v>
      </c>
      <c r="J44" s="57">
        <v>-8.2890072090605003</v>
      </c>
      <c r="K44" s="56">
        <v>-4039.97</v>
      </c>
      <c r="L44" s="57">
        <v>-4.8423979540956399</v>
      </c>
      <c r="M44" s="57">
        <v>-0.455233578467167</v>
      </c>
      <c r="N44" s="56">
        <v>620443.55000000005</v>
      </c>
      <c r="O44" s="56">
        <v>45553760.640000001</v>
      </c>
      <c r="P44" s="56">
        <v>27</v>
      </c>
      <c r="Q44" s="56">
        <v>45</v>
      </c>
      <c r="R44" s="57">
        <v>-40</v>
      </c>
      <c r="S44" s="56">
        <v>983.38185185185205</v>
      </c>
      <c r="T44" s="56">
        <v>890.80844444444404</v>
      </c>
      <c r="U44" s="58">
        <v>9.4137803370153907</v>
      </c>
    </row>
    <row r="45" spans="1:21" ht="12" thickBot="1">
      <c r="A45" s="74"/>
      <c r="B45" s="71" t="s">
        <v>39</v>
      </c>
      <c r="C45" s="72"/>
      <c r="D45" s="56">
        <v>37375.24</v>
      </c>
      <c r="E45" s="59"/>
      <c r="F45" s="59"/>
      <c r="G45" s="56">
        <v>40819.65</v>
      </c>
      <c r="H45" s="57">
        <v>-8.4381174262885708</v>
      </c>
      <c r="I45" s="56">
        <v>5273.43</v>
      </c>
      <c r="J45" s="57">
        <v>14.1094211033829</v>
      </c>
      <c r="K45" s="56">
        <v>5197.88</v>
      </c>
      <c r="L45" s="57">
        <v>12.733769152846699</v>
      </c>
      <c r="M45" s="57">
        <v>1.4534771868531001E-2</v>
      </c>
      <c r="N45" s="56">
        <v>337636.11</v>
      </c>
      <c r="O45" s="56">
        <v>20292932.809999999</v>
      </c>
      <c r="P45" s="56">
        <v>41</v>
      </c>
      <c r="Q45" s="56">
        <v>43</v>
      </c>
      <c r="R45" s="57">
        <v>-4.6511627906976702</v>
      </c>
      <c r="S45" s="56">
        <v>911.59121951219504</v>
      </c>
      <c r="T45" s="56">
        <v>893.75976744186005</v>
      </c>
      <c r="U45" s="58">
        <v>1.9560798402464299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65817.191600000006</v>
      </c>
      <c r="E47" s="62"/>
      <c r="F47" s="62"/>
      <c r="G47" s="61">
        <v>18966.488700000002</v>
      </c>
      <c r="H47" s="63">
        <v>247.01832606475</v>
      </c>
      <c r="I47" s="61">
        <v>11376.531199999999</v>
      </c>
      <c r="J47" s="63">
        <v>17.2850450215807</v>
      </c>
      <c r="K47" s="61">
        <v>2084.3231999999998</v>
      </c>
      <c r="L47" s="63">
        <v>10.9895048734034</v>
      </c>
      <c r="M47" s="63">
        <v>4.4581416164249399</v>
      </c>
      <c r="N47" s="61">
        <v>144177.5477</v>
      </c>
      <c r="O47" s="61">
        <v>6434540.6805999996</v>
      </c>
      <c r="P47" s="61">
        <v>14</v>
      </c>
      <c r="Q47" s="61">
        <v>16</v>
      </c>
      <c r="R47" s="63">
        <v>-12.5</v>
      </c>
      <c r="S47" s="61">
        <v>4701.2279714285696</v>
      </c>
      <c r="T47" s="61">
        <v>1103.1018375000001</v>
      </c>
      <c r="U47" s="64">
        <v>76.535878621414795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71891</v>
      </c>
      <c r="D2" s="37">
        <v>664380.35206666705</v>
      </c>
      <c r="E2" s="37">
        <v>511105.98303076898</v>
      </c>
      <c r="F2" s="37">
        <v>151030.89895042701</v>
      </c>
      <c r="G2" s="37">
        <v>511105.98303076898</v>
      </c>
      <c r="H2" s="37">
        <v>0.22809618835689099</v>
      </c>
    </row>
    <row r="3" spans="1:8">
      <c r="A3" s="37">
        <v>2</v>
      </c>
      <c r="B3" s="37">
        <v>13</v>
      </c>
      <c r="C3" s="37">
        <v>9637</v>
      </c>
      <c r="D3" s="37">
        <v>76972.348286324806</v>
      </c>
      <c r="E3" s="37">
        <v>58725.863405128199</v>
      </c>
      <c r="F3" s="37">
        <v>18141.4934282051</v>
      </c>
      <c r="G3" s="37">
        <v>58725.863405128199</v>
      </c>
      <c r="H3" s="37">
        <v>0.236010371314578</v>
      </c>
    </row>
    <row r="4" spans="1:8">
      <c r="A4" s="37">
        <v>3</v>
      </c>
      <c r="B4" s="37">
        <v>14</v>
      </c>
      <c r="C4" s="37">
        <v>95743</v>
      </c>
      <c r="D4" s="37">
        <v>87726.366339354106</v>
      </c>
      <c r="E4" s="37">
        <v>61794.051947535598</v>
      </c>
      <c r="F4" s="37">
        <v>25417.6562721603</v>
      </c>
      <c r="G4" s="37">
        <v>61794.051947535598</v>
      </c>
      <c r="H4" s="37">
        <v>0.29144775158090502</v>
      </c>
    </row>
    <row r="5" spans="1:8">
      <c r="A5" s="37">
        <v>4</v>
      </c>
      <c r="B5" s="37">
        <v>15</v>
      </c>
      <c r="C5" s="37">
        <v>2605</v>
      </c>
      <c r="D5" s="37">
        <v>46665.560666311198</v>
      </c>
      <c r="E5" s="37">
        <v>35696.244459715599</v>
      </c>
      <c r="F5" s="37">
        <v>10780.4444117238</v>
      </c>
      <c r="G5" s="37">
        <v>35696.244459715599</v>
      </c>
      <c r="H5" s="37">
        <v>0.23195379605341299</v>
      </c>
    </row>
    <row r="6" spans="1:8">
      <c r="A6" s="37">
        <v>5</v>
      </c>
      <c r="B6" s="37">
        <v>16</v>
      </c>
      <c r="C6" s="37">
        <v>2304</v>
      </c>
      <c r="D6" s="37">
        <v>111380.6538</v>
      </c>
      <c r="E6" s="37">
        <v>88874.175454700904</v>
      </c>
      <c r="F6" s="37">
        <v>21148.1450119658</v>
      </c>
      <c r="G6" s="37">
        <v>88874.175454700904</v>
      </c>
      <c r="H6" s="37">
        <v>0.192216860381281</v>
      </c>
    </row>
    <row r="7" spans="1:8">
      <c r="A7" s="37">
        <v>6</v>
      </c>
      <c r="B7" s="37">
        <v>17</v>
      </c>
      <c r="C7" s="37">
        <v>16841</v>
      </c>
      <c r="D7" s="37">
        <v>210683.423057265</v>
      </c>
      <c r="E7" s="37">
        <v>147552.743347863</v>
      </c>
      <c r="F7" s="37">
        <v>62530.175435897399</v>
      </c>
      <c r="G7" s="37">
        <v>147552.743347863</v>
      </c>
      <c r="H7" s="37">
        <v>0.29764521455578202</v>
      </c>
    </row>
    <row r="8" spans="1:8">
      <c r="A8" s="37">
        <v>7</v>
      </c>
      <c r="B8" s="37">
        <v>18</v>
      </c>
      <c r="C8" s="37">
        <v>36550</v>
      </c>
      <c r="D8" s="37">
        <v>69899.673664957299</v>
      </c>
      <c r="E8" s="37">
        <v>57202.362366666697</v>
      </c>
      <c r="F8" s="37">
        <v>12309.6873666667</v>
      </c>
      <c r="G8" s="37">
        <v>57202.362366666697</v>
      </c>
      <c r="H8" s="37">
        <v>0.17708710092552099</v>
      </c>
    </row>
    <row r="9" spans="1:8">
      <c r="A9" s="37">
        <v>8</v>
      </c>
      <c r="B9" s="37">
        <v>19</v>
      </c>
      <c r="C9" s="37">
        <v>15475</v>
      </c>
      <c r="D9" s="37">
        <v>74697.907758974397</v>
      </c>
      <c r="E9" s="37">
        <v>85743.047668376093</v>
      </c>
      <c r="F9" s="37">
        <v>-11194.5843538462</v>
      </c>
      <c r="G9" s="37">
        <v>85743.047668376093</v>
      </c>
      <c r="H9" s="37">
        <v>-0.15016519262931999</v>
      </c>
    </row>
    <row r="10" spans="1:8">
      <c r="A10" s="37">
        <v>9</v>
      </c>
      <c r="B10" s="37">
        <v>21</v>
      </c>
      <c r="C10" s="37">
        <v>239796</v>
      </c>
      <c r="D10" s="37">
        <v>1031386.83622162</v>
      </c>
      <c r="E10" s="37">
        <v>1102790.3003666699</v>
      </c>
      <c r="F10" s="37">
        <v>-89613.279665812006</v>
      </c>
      <c r="G10" s="37">
        <v>1102790.3003666699</v>
      </c>
      <c r="H10" s="37">
        <v>-8.8447801158994796E-2</v>
      </c>
    </row>
    <row r="11" spans="1:8">
      <c r="A11" s="37">
        <v>10</v>
      </c>
      <c r="B11" s="37">
        <v>22</v>
      </c>
      <c r="C11" s="37">
        <v>65938.308000000005</v>
      </c>
      <c r="D11" s="37">
        <v>1087303.0925265001</v>
      </c>
      <c r="E11" s="37">
        <v>928873.85103675199</v>
      </c>
      <c r="F11" s="37">
        <v>152396.96295982899</v>
      </c>
      <c r="G11" s="37">
        <v>928873.85103675199</v>
      </c>
      <c r="H11" s="37">
        <v>0.14094245492166901</v>
      </c>
    </row>
    <row r="12" spans="1:8">
      <c r="A12" s="37">
        <v>11</v>
      </c>
      <c r="B12" s="37">
        <v>23</v>
      </c>
      <c r="C12" s="37">
        <v>128247.856</v>
      </c>
      <c r="D12" s="37">
        <v>1211669.6629376099</v>
      </c>
      <c r="E12" s="37">
        <v>1049542.9102316201</v>
      </c>
      <c r="F12" s="37">
        <v>159859.80945812</v>
      </c>
      <c r="G12" s="37">
        <v>1049542.9102316201</v>
      </c>
      <c r="H12" s="37">
        <v>0.132180792101352</v>
      </c>
    </row>
    <row r="13" spans="1:8">
      <c r="A13" s="37">
        <v>12</v>
      </c>
      <c r="B13" s="37">
        <v>24</v>
      </c>
      <c r="C13" s="37">
        <v>15511</v>
      </c>
      <c r="D13" s="37">
        <v>644374.17213504296</v>
      </c>
      <c r="E13" s="37">
        <v>623121.96505726501</v>
      </c>
      <c r="F13" s="37">
        <v>7943.5233170940201</v>
      </c>
      <c r="G13" s="37">
        <v>623121.96505726501</v>
      </c>
      <c r="H13" s="37">
        <v>1.25874785793733E-2</v>
      </c>
    </row>
    <row r="14" spans="1:8">
      <c r="A14" s="37">
        <v>13</v>
      </c>
      <c r="B14" s="37">
        <v>25</v>
      </c>
      <c r="C14" s="37">
        <v>85659</v>
      </c>
      <c r="D14" s="37">
        <v>1122439.2933310301</v>
      </c>
      <c r="E14" s="37">
        <v>1064763.4314999999</v>
      </c>
      <c r="F14" s="37">
        <v>48495.2261</v>
      </c>
      <c r="G14" s="37">
        <v>1064763.4314999999</v>
      </c>
      <c r="H14" s="37">
        <v>4.3561508162485503E-2</v>
      </c>
    </row>
    <row r="15" spans="1:8">
      <c r="A15" s="37">
        <v>14</v>
      </c>
      <c r="B15" s="37">
        <v>26</v>
      </c>
      <c r="C15" s="37">
        <v>54934</v>
      </c>
      <c r="D15" s="37">
        <v>301036.031024264</v>
      </c>
      <c r="E15" s="37">
        <v>265245.509280372</v>
      </c>
      <c r="F15" s="37">
        <v>35026.122493457398</v>
      </c>
      <c r="G15" s="37">
        <v>265245.509280372</v>
      </c>
      <c r="H15" s="37">
        <v>0.116648123855535</v>
      </c>
    </row>
    <row r="16" spans="1:8">
      <c r="A16" s="37">
        <v>15</v>
      </c>
      <c r="B16" s="37">
        <v>27</v>
      </c>
      <c r="C16" s="37">
        <v>148655.614</v>
      </c>
      <c r="D16" s="37">
        <v>1176969.3791253499</v>
      </c>
      <c r="E16" s="37">
        <v>1118743.0600658001</v>
      </c>
      <c r="F16" s="37">
        <v>56129.741951160999</v>
      </c>
      <c r="G16" s="37">
        <v>1118743.0600658001</v>
      </c>
      <c r="H16" s="37">
        <v>4.77751649836477E-2</v>
      </c>
    </row>
    <row r="17" spans="1:8">
      <c r="A17" s="37">
        <v>16</v>
      </c>
      <c r="B17" s="37">
        <v>29</v>
      </c>
      <c r="C17" s="37">
        <v>164744</v>
      </c>
      <c r="D17" s="37">
        <v>2137490.06958547</v>
      </c>
      <c r="E17" s="37">
        <v>1943821.19478889</v>
      </c>
      <c r="F17" s="37">
        <v>179066.00342905999</v>
      </c>
      <c r="G17" s="37">
        <v>1943821.19478889</v>
      </c>
      <c r="H17" s="37">
        <v>8.4350220576663804E-2</v>
      </c>
    </row>
    <row r="18" spans="1:8">
      <c r="A18" s="37">
        <v>17</v>
      </c>
      <c r="B18" s="37">
        <v>31</v>
      </c>
      <c r="C18" s="37">
        <v>24294.371999999999</v>
      </c>
      <c r="D18" s="37">
        <v>236813.80994812</v>
      </c>
      <c r="E18" s="37">
        <v>198806.057298475</v>
      </c>
      <c r="F18" s="37">
        <v>37605.400407000903</v>
      </c>
      <c r="G18" s="37">
        <v>198806.057298475</v>
      </c>
      <c r="H18" s="37">
        <v>0.159067588229375</v>
      </c>
    </row>
    <row r="19" spans="1:8">
      <c r="A19" s="37">
        <v>18</v>
      </c>
      <c r="B19" s="37">
        <v>32</v>
      </c>
      <c r="C19" s="37">
        <v>16787.345000000001</v>
      </c>
      <c r="D19" s="37">
        <v>258400.811451229</v>
      </c>
      <c r="E19" s="37">
        <v>238567.82665784599</v>
      </c>
      <c r="F19" s="37">
        <v>19413.6746593389</v>
      </c>
      <c r="G19" s="37">
        <v>238567.82665784599</v>
      </c>
      <c r="H19" s="37">
        <v>7.5252196611841807E-2</v>
      </c>
    </row>
    <row r="20" spans="1:8">
      <c r="A20" s="37">
        <v>19</v>
      </c>
      <c r="B20" s="37">
        <v>33</v>
      </c>
      <c r="C20" s="37">
        <v>27948.989000000001</v>
      </c>
      <c r="D20" s="37">
        <v>460042.11077822401</v>
      </c>
      <c r="E20" s="37">
        <v>350385.22567327</v>
      </c>
      <c r="F20" s="37">
        <v>108493.192972612</v>
      </c>
      <c r="G20" s="37">
        <v>350385.22567327</v>
      </c>
      <c r="H20" s="37">
        <v>0.23643123878601099</v>
      </c>
    </row>
    <row r="21" spans="1:8">
      <c r="A21" s="37">
        <v>20</v>
      </c>
      <c r="B21" s="37">
        <v>34</v>
      </c>
      <c r="C21" s="37">
        <v>50218.368999999999</v>
      </c>
      <c r="D21" s="37">
        <v>254106.99494509501</v>
      </c>
      <c r="E21" s="37">
        <v>192513.71600916499</v>
      </c>
      <c r="F21" s="37">
        <v>61465.862847131699</v>
      </c>
      <c r="G21" s="37">
        <v>192513.71600916499</v>
      </c>
      <c r="H21" s="37">
        <v>0.24201104326544901</v>
      </c>
    </row>
    <row r="22" spans="1:8">
      <c r="A22" s="37">
        <v>21</v>
      </c>
      <c r="B22" s="37">
        <v>35</v>
      </c>
      <c r="C22" s="37">
        <v>29445.324000000001</v>
      </c>
      <c r="D22" s="37">
        <v>935009.972909734</v>
      </c>
      <c r="E22" s="37">
        <v>882910.28723274299</v>
      </c>
      <c r="F22" s="37">
        <v>49501.522619468997</v>
      </c>
      <c r="G22" s="37">
        <v>882910.28723274299</v>
      </c>
      <c r="H22" s="37">
        <v>5.3089763660667297E-2</v>
      </c>
    </row>
    <row r="23" spans="1:8">
      <c r="A23" s="37">
        <v>22</v>
      </c>
      <c r="B23" s="37">
        <v>36</v>
      </c>
      <c r="C23" s="37">
        <v>143386.44699999999</v>
      </c>
      <c r="D23" s="37">
        <v>740248.82274955802</v>
      </c>
      <c r="E23" s="37">
        <v>638279.08514698304</v>
      </c>
      <c r="F23" s="37">
        <v>101358.96860168999</v>
      </c>
      <c r="G23" s="37">
        <v>638279.08514698304</v>
      </c>
      <c r="H23" s="37">
        <v>0.137038607042968</v>
      </c>
    </row>
    <row r="24" spans="1:8">
      <c r="A24" s="37">
        <v>23</v>
      </c>
      <c r="B24" s="37">
        <v>37</v>
      </c>
      <c r="C24" s="37">
        <v>142243.29500000001</v>
      </c>
      <c r="D24" s="37">
        <v>1054843.59382832</v>
      </c>
      <c r="E24" s="37">
        <v>911925.89048297598</v>
      </c>
      <c r="F24" s="37">
        <v>141653.33538074099</v>
      </c>
      <c r="G24" s="37">
        <v>911925.89048297598</v>
      </c>
      <c r="H24" s="37">
        <v>0.13444962837475699</v>
      </c>
    </row>
    <row r="25" spans="1:8">
      <c r="A25" s="37">
        <v>24</v>
      </c>
      <c r="B25" s="37">
        <v>38</v>
      </c>
      <c r="C25" s="37">
        <v>133190.30799999999</v>
      </c>
      <c r="D25" s="37">
        <v>713046.93544867297</v>
      </c>
      <c r="E25" s="37">
        <v>667499.742664602</v>
      </c>
      <c r="F25" s="37">
        <v>44613.531661946901</v>
      </c>
      <c r="G25" s="37">
        <v>667499.742664602</v>
      </c>
      <c r="H25" s="37">
        <v>6.2649487476747701E-2</v>
      </c>
    </row>
    <row r="26" spans="1:8">
      <c r="A26" s="37">
        <v>25</v>
      </c>
      <c r="B26" s="37">
        <v>39</v>
      </c>
      <c r="C26" s="37">
        <v>53683.959000000003</v>
      </c>
      <c r="D26" s="37">
        <v>95614.130920520402</v>
      </c>
      <c r="E26" s="37">
        <v>72583.262737863595</v>
      </c>
      <c r="F26" s="37">
        <v>22967.7183626734</v>
      </c>
      <c r="G26" s="37">
        <v>72583.262737863595</v>
      </c>
      <c r="H26" s="37">
        <v>0.24037135043655</v>
      </c>
    </row>
    <row r="27" spans="1:8">
      <c r="A27" s="37">
        <v>26</v>
      </c>
      <c r="B27" s="37">
        <v>42</v>
      </c>
      <c r="C27" s="37">
        <v>9078.5460000000003</v>
      </c>
      <c r="D27" s="37">
        <v>174531.43669999999</v>
      </c>
      <c r="E27" s="37">
        <v>148342.74189999999</v>
      </c>
      <c r="F27" s="37">
        <v>25958.455699999999</v>
      </c>
      <c r="G27" s="37">
        <v>148342.74189999999</v>
      </c>
      <c r="H27" s="37">
        <v>0.14892872830152001</v>
      </c>
    </row>
    <row r="28" spans="1:8">
      <c r="A28" s="37">
        <v>27</v>
      </c>
      <c r="B28" s="37">
        <v>75</v>
      </c>
      <c r="C28" s="37">
        <v>70</v>
      </c>
      <c r="D28" s="37">
        <v>23384.615384615401</v>
      </c>
      <c r="E28" s="37">
        <v>21692.7948717949</v>
      </c>
      <c r="F28" s="37">
        <v>1691.82051282051</v>
      </c>
      <c r="G28" s="37">
        <v>21692.7948717949</v>
      </c>
      <c r="H28" s="37">
        <v>7.2347587719298195E-2</v>
      </c>
    </row>
    <row r="29" spans="1:8">
      <c r="A29" s="37">
        <v>28</v>
      </c>
      <c r="B29" s="37">
        <v>76</v>
      </c>
      <c r="C29" s="37">
        <v>1548</v>
      </c>
      <c r="D29" s="37">
        <v>278408.76999059803</v>
      </c>
      <c r="E29" s="37">
        <v>259028.272648718</v>
      </c>
      <c r="F29" s="37">
        <v>19380.497341880298</v>
      </c>
      <c r="G29" s="37">
        <v>259028.272648718</v>
      </c>
      <c r="H29" s="37">
        <v>6.9611662529649496E-2</v>
      </c>
    </row>
    <row r="30" spans="1:8">
      <c r="A30" s="37">
        <v>29</v>
      </c>
      <c r="B30" s="37">
        <v>99</v>
      </c>
      <c r="C30" s="37">
        <v>14</v>
      </c>
      <c r="D30" s="37">
        <v>65817.191740413007</v>
      </c>
      <c r="E30" s="37">
        <v>54440.660645942102</v>
      </c>
      <c r="F30" s="37">
        <v>11376.5310944709</v>
      </c>
      <c r="G30" s="37">
        <v>54440.660645942102</v>
      </c>
      <c r="H30" s="37">
        <v>0.17285044824368501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41</v>
      </c>
      <c r="D34" s="34">
        <v>-21735.05</v>
      </c>
      <c r="E34" s="34">
        <v>-23145.77</v>
      </c>
      <c r="F34" s="30"/>
      <c r="G34" s="30"/>
      <c r="H34" s="30"/>
    </row>
    <row r="35" spans="1:8">
      <c r="A35" s="30"/>
      <c r="B35" s="33">
        <v>71</v>
      </c>
      <c r="C35" s="34">
        <v>44</v>
      </c>
      <c r="D35" s="34">
        <v>88879.53</v>
      </c>
      <c r="E35" s="34">
        <v>97402.9</v>
      </c>
      <c r="F35" s="30"/>
      <c r="G35" s="30"/>
      <c r="H35" s="30"/>
    </row>
    <row r="36" spans="1:8">
      <c r="A36" s="30"/>
      <c r="B36" s="33">
        <v>72</v>
      </c>
      <c r="C36" s="34">
        <v>8</v>
      </c>
      <c r="D36" s="34">
        <v>16967.52</v>
      </c>
      <c r="E36" s="34">
        <v>16675.21</v>
      </c>
      <c r="F36" s="30"/>
      <c r="G36" s="30"/>
      <c r="H36" s="30"/>
    </row>
    <row r="37" spans="1:8">
      <c r="A37" s="30"/>
      <c r="B37" s="33">
        <v>73</v>
      </c>
      <c r="C37" s="34">
        <v>38</v>
      </c>
      <c r="D37" s="34">
        <v>55077.84</v>
      </c>
      <c r="E37" s="34">
        <v>60792.63</v>
      </c>
      <c r="F37" s="30"/>
      <c r="G37" s="30"/>
      <c r="H37" s="30"/>
    </row>
    <row r="38" spans="1:8">
      <c r="A38" s="30"/>
      <c r="B38" s="33">
        <v>77</v>
      </c>
      <c r="C38" s="34">
        <v>25</v>
      </c>
      <c r="D38" s="34">
        <v>26551.31</v>
      </c>
      <c r="E38" s="34">
        <v>28752.15</v>
      </c>
      <c r="F38" s="30"/>
      <c r="G38" s="30"/>
      <c r="H38" s="30"/>
    </row>
    <row r="39" spans="1:8">
      <c r="A39" s="30"/>
      <c r="B39" s="33">
        <v>78</v>
      </c>
      <c r="C39" s="34">
        <v>41</v>
      </c>
      <c r="D39" s="34">
        <v>37375.24</v>
      </c>
      <c r="E39" s="34">
        <v>32101.81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2016-09-08T00:40:39Z</dcterms:modified>
</cp:coreProperties>
</file>