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<sst xmlns="http://schemas.openxmlformats.org/spreadsheetml/2006/main" count="121" uniqueCount="80">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</sst>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27749345.219999999</v>
      </c>
      <c r="F3" s="25">
        <f>RA!I7</f>
        <v>356887.15210000001</v>
      </c>
      <c r="G3" s="16">
        <f>SUM(G4:G42)</f>
        <v>27392458.067899995</v>
      </c>
      <c r="H3" s="27">
        <f>RA!J7</f>
        <v>1.28611017402594</v>
      </c>
      <c r="I3" s="20">
        <f>SUM(I4:I42)</f>
        <v>27749351.772138018</v>
      </c>
      <c r="J3" s="21">
        <f>SUM(J4:J42)</f>
        <v>27392457.727689385</v>
      </c>
      <c r="K3" s="22">
        <f>E3-I3</f>
        <v>-6.5521380193531513</v>
      </c>
      <c r="L3" s="22">
        <f>G3-J3</f>
        <v>0.34021060913801193</v>
      </c>
    </row>
    <row r="4" spans="1:13">
      <c r="A4" s="70">
        <f>RA!A8</f>
        <v>42622</v>
      </c>
      <c r="B4" s="12">
        <v>12</v>
      </c>
      <c r="C4" s="65" t="s">
        <v>6</v>
      </c>
      <c r="D4" s="65"/>
      <c r="E4" s="15">
        <f>VLOOKUP(C4,RA!B8:D35,3,0)</f>
        <v>636705.96400000004</v>
      </c>
      <c r="F4" s="25">
        <f>VLOOKUP(C4,RA!B8:I38,8,0)</f>
        <v>151488.32190000001</v>
      </c>
      <c r="G4" s="16">
        <f t="shared" ref="G4:G42" si="0">E4-F4</f>
        <v>485217.64210000006</v>
      </c>
      <c r="H4" s="27">
        <f>RA!J8</f>
        <v>23.792508703436599</v>
      </c>
      <c r="I4" s="20">
        <f>VLOOKUP(B4,RMS!B:D,3,FALSE)</f>
        <v>636706.75874871796</v>
      </c>
      <c r="J4" s="21">
        <f>VLOOKUP(B4,RMS!B:E,4,FALSE)</f>
        <v>485217.65679914498</v>
      </c>
      <c r="K4" s="22">
        <f t="shared" ref="K4:K42" si="1">E4-I4</f>
        <v>-0.79474871791899204</v>
      </c>
      <c r="L4" s="22">
        <f t="shared" ref="L4:L42" si="2">G4-J4</f>
        <v>-1.4699144929181784E-2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86934.6734</v>
      </c>
      <c r="F5" s="25">
        <f>VLOOKUP(C5,RA!B9:I39,8,0)</f>
        <v>20626.175500000001</v>
      </c>
      <c r="G5" s="16">
        <f t="shared" si="0"/>
        <v>66308.497900000002</v>
      </c>
      <c r="H5" s="27">
        <f>RA!J9</f>
        <v>23.7260631383473</v>
      </c>
      <c r="I5" s="20">
        <f>VLOOKUP(B5,RMS!B:D,3,FALSE)</f>
        <v>86934.726194871793</v>
      </c>
      <c r="J5" s="21">
        <f>VLOOKUP(B5,RMS!B:E,4,FALSE)</f>
        <v>66308.519511111095</v>
      </c>
      <c r="K5" s="22">
        <f t="shared" si="1"/>
        <v>-5.2794871793594211E-2</v>
      </c>
      <c r="L5" s="22">
        <f t="shared" si="2"/>
        <v>-2.1611111093079671E-2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110827.7003</v>
      </c>
      <c r="F6" s="25">
        <f>VLOOKUP(C6,RA!B10:I40,8,0)</f>
        <v>29942.481199999998</v>
      </c>
      <c r="G6" s="16">
        <f t="shared" si="0"/>
        <v>80885.219100000002</v>
      </c>
      <c r="H6" s="27">
        <f>RA!J10</f>
        <v>27.017145640438802</v>
      </c>
      <c r="I6" s="20">
        <f>VLOOKUP(B6,RMS!B:D,3,FALSE)</f>
        <v>110829.75725256</v>
      </c>
      <c r="J6" s="21">
        <f>VLOOKUP(B6,RMS!B:E,4,FALSE)</f>
        <v>80885.217395145693</v>
      </c>
      <c r="K6" s="22">
        <f>E6-I6</f>
        <v>-2.0569525600003544</v>
      </c>
      <c r="L6" s="22">
        <f t="shared" si="2"/>
        <v>1.7048543086275458E-3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54262.925300000003</v>
      </c>
      <c r="F7" s="25">
        <f>VLOOKUP(C7,RA!B11:I41,8,0)</f>
        <v>12485.174499999999</v>
      </c>
      <c r="G7" s="16">
        <f t="shared" si="0"/>
        <v>41777.750800000002</v>
      </c>
      <c r="H7" s="27">
        <f>RA!J11</f>
        <v>23.008664628701801</v>
      </c>
      <c r="I7" s="20">
        <f>VLOOKUP(B7,RMS!B:D,3,FALSE)</f>
        <v>54262.949843400696</v>
      </c>
      <c r="J7" s="21">
        <f>VLOOKUP(B7,RMS!B:E,4,FALSE)</f>
        <v>41777.750610574098</v>
      </c>
      <c r="K7" s="22">
        <f t="shared" si="1"/>
        <v>-2.4543400693801232E-2</v>
      </c>
      <c r="L7" s="22">
        <f t="shared" si="2"/>
        <v>1.8942590395454317E-4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155915.93059999999</v>
      </c>
      <c r="F8" s="25">
        <f>VLOOKUP(C8,RA!B12:I42,8,0)</f>
        <v>29281.754400000002</v>
      </c>
      <c r="G8" s="16">
        <f t="shared" si="0"/>
        <v>126634.17619999999</v>
      </c>
      <c r="H8" s="27">
        <f>RA!J12</f>
        <v>18.780476303683098</v>
      </c>
      <c r="I8" s="20">
        <f>VLOOKUP(B8,RMS!B:D,3,FALSE)</f>
        <v>155915.92071709401</v>
      </c>
      <c r="J8" s="21">
        <f>VLOOKUP(B8,RMS!B:E,4,FALSE)</f>
        <v>126634.179103419</v>
      </c>
      <c r="K8" s="22">
        <f t="shared" si="1"/>
        <v>9.8829059861600399E-3</v>
      </c>
      <c r="L8" s="22">
        <f t="shared" si="2"/>
        <v>-2.903419008362107E-3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221945.49849999999</v>
      </c>
      <c r="F9" s="25">
        <f>VLOOKUP(C9,RA!B13:I43,8,0)</f>
        <v>68832.667100000006</v>
      </c>
      <c r="G9" s="16">
        <f t="shared" si="0"/>
        <v>153112.83139999997</v>
      </c>
      <c r="H9" s="27">
        <f>RA!J13</f>
        <v>31.0133197407471</v>
      </c>
      <c r="I9" s="20">
        <f>VLOOKUP(B9,RMS!B:D,3,FALSE)</f>
        <v>221945.82089658099</v>
      </c>
      <c r="J9" s="21">
        <f>VLOOKUP(B9,RMS!B:E,4,FALSE)</f>
        <v>153112.830322222</v>
      </c>
      <c r="K9" s="22">
        <f t="shared" si="1"/>
        <v>-0.32239658100297675</v>
      </c>
      <c r="L9" s="22">
        <f t="shared" si="2"/>
        <v>1.0777779680211097E-3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85497.558199999999</v>
      </c>
      <c r="F10" s="25">
        <f>VLOOKUP(C10,RA!B14:I43,8,0)</f>
        <v>14077.0388</v>
      </c>
      <c r="G10" s="16">
        <f t="shared" si="0"/>
        <v>71420.519400000005</v>
      </c>
      <c r="H10" s="27">
        <f>RA!J14</f>
        <v>16.4648430860099</v>
      </c>
      <c r="I10" s="20">
        <f>VLOOKUP(B10,RMS!B:D,3,FALSE)</f>
        <v>85497.561286324795</v>
      </c>
      <c r="J10" s="21">
        <f>VLOOKUP(B10,RMS!B:E,4,FALSE)</f>
        <v>71420.517736752096</v>
      </c>
      <c r="K10" s="22">
        <f t="shared" si="1"/>
        <v>-3.0863247957313433E-3</v>
      </c>
      <c r="L10" s="22">
        <f t="shared" si="2"/>
        <v>1.6632479091640562E-3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87883.4905</v>
      </c>
      <c r="F11" s="25">
        <f>VLOOKUP(C11,RA!B15:I44,8,0)</f>
        <v>-5830.4737999999998</v>
      </c>
      <c r="G11" s="16">
        <f t="shared" si="0"/>
        <v>93713.964299999992</v>
      </c>
      <c r="H11" s="27">
        <f>RA!J15</f>
        <v>-6.6343220630272999</v>
      </c>
      <c r="I11" s="20">
        <f>VLOOKUP(B11,RMS!B:D,3,FALSE)</f>
        <v>87883.523904273505</v>
      </c>
      <c r="J11" s="21">
        <f>VLOOKUP(B11,RMS!B:E,4,FALSE)</f>
        <v>93713.9689615385</v>
      </c>
      <c r="K11" s="22">
        <f t="shared" si="1"/>
        <v>-3.3404273504856974E-2</v>
      </c>
      <c r="L11" s="22">
        <f t="shared" si="2"/>
        <v>-4.6615385072072968E-3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1384328.9029000001</v>
      </c>
      <c r="F12" s="25">
        <f>VLOOKUP(C12,RA!B16:I45,8,0)</f>
        <v>-144982.29519999999</v>
      </c>
      <c r="G12" s="16">
        <f t="shared" si="0"/>
        <v>1529311.1981000002</v>
      </c>
      <c r="H12" s="27">
        <f>RA!J16</f>
        <v>-10.473110465026</v>
      </c>
      <c r="I12" s="20">
        <f>VLOOKUP(B12,RMS!B:D,3,FALSE)</f>
        <v>1384328.29141631</v>
      </c>
      <c r="J12" s="21">
        <f>VLOOKUP(B12,RMS!B:E,4,FALSE)</f>
        <v>1529311.1974333299</v>
      </c>
      <c r="K12" s="22">
        <f t="shared" si="1"/>
        <v>0.6114836900960654</v>
      </c>
      <c r="L12" s="22">
        <f t="shared" si="2"/>
        <v>6.6667026840150356E-4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1591898.6976999999</v>
      </c>
      <c r="F13" s="25">
        <f>VLOOKUP(C13,RA!B17:I46,8,0)</f>
        <v>187721.70980000001</v>
      </c>
      <c r="G13" s="16">
        <f t="shared" si="0"/>
        <v>1404176.9878999998</v>
      </c>
      <c r="H13" s="27">
        <f>RA!J17</f>
        <v>11.7923150556768</v>
      </c>
      <c r="I13" s="20">
        <f>VLOOKUP(B13,RMS!B:D,3,FALSE)</f>
        <v>1591898.4986341901</v>
      </c>
      <c r="J13" s="21">
        <f>VLOOKUP(B13,RMS!B:E,4,FALSE)</f>
        <v>1404176.99134444</v>
      </c>
      <c r="K13" s="22">
        <f t="shared" si="1"/>
        <v>0.19906580983661115</v>
      </c>
      <c r="L13" s="22">
        <f t="shared" si="2"/>
        <v>-3.4444401971995831E-3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1560644.4054</v>
      </c>
      <c r="F14" s="25">
        <f>VLOOKUP(C14,RA!B18:I47,8,0)</f>
        <v>197610.8953</v>
      </c>
      <c r="G14" s="16">
        <f t="shared" si="0"/>
        <v>1363033.5101000001</v>
      </c>
      <c r="H14" s="27">
        <f>RA!J18</f>
        <v>12.6621346039011</v>
      </c>
      <c r="I14" s="20">
        <f>VLOOKUP(B14,RMS!B:D,3,FALSE)</f>
        <v>1560644.5837999999</v>
      </c>
      <c r="J14" s="21">
        <f>VLOOKUP(B14,RMS!B:E,4,FALSE)</f>
        <v>1363033.4986863199</v>
      </c>
      <c r="K14" s="22">
        <f t="shared" si="1"/>
        <v>-0.1783999998588115</v>
      </c>
      <c r="L14" s="22">
        <f t="shared" si="2"/>
        <v>1.1413680156692863E-2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555184.50749999995</v>
      </c>
      <c r="F15" s="25">
        <f>VLOOKUP(C15,RA!B19:I48,8,0)</f>
        <v>30377.691800000001</v>
      </c>
      <c r="G15" s="16">
        <f t="shared" si="0"/>
        <v>524806.81569999992</v>
      </c>
      <c r="H15" s="27">
        <f>RA!J19</f>
        <v>5.4716389577927904</v>
      </c>
      <c r="I15" s="20">
        <f>VLOOKUP(B15,RMS!B:D,3,FALSE)</f>
        <v>555184.518425641</v>
      </c>
      <c r="J15" s="21">
        <f>VLOOKUP(B15,RMS!B:E,4,FALSE)</f>
        <v>524806.81641111104</v>
      </c>
      <c r="K15" s="22">
        <f t="shared" si="1"/>
        <v>-1.0925641050562263E-2</v>
      </c>
      <c r="L15" s="22">
        <f t="shared" si="2"/>
        <v>-7.1111111901700497E-4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1276705.7583000001</v>
      </c>
      <c r="F16" s="25">
        <f>VLOOKUP(C16,RA!B20:I49,8,0)</f>
        <v>91555.137700000007</v>
      </c>
      <c r="G16" s="16">
        <f t="shared" si="0"/>
        <v>1185150.6206</v>
      </c>
      <c r="H16" s="27">
        <f>RA!J20</f>
        <v>7.1712011248316498</v>
      </c>
      <c r="I16" s="20">
        <f>VLOOKUP(B16,RMS!B:D,3,FALSE)</f>
        <v>1276705.9270930199</v>
      </c>
      <c r="J16" s="21">
        <f>VLOOKUP(B16,RMS!B:E,4,FALSE)</f>
        <v>1185150.6206</v>
      </c>
      <c r="K16" s="22">
        <f t="shared" si="1"/>
        <v>-0.16879301983863115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341994.761</v>
      </c>
      <c r="F17" s="25">
        <f>VLOOKUP(C17,RA!B21:I50,8,0)</f>
        <v>38409.121899999998</v>
      </c>
      <c r="G17" s="16">
        <f t="shared" si="0"/>
        <v>303585.63910000003</v>
      </c>
      <c r="H17" s="27">
        <f>RA!J21</f>
        <v>11.2309094407443</v>
      </c>
      <c r="I17" s="20">
        <f>VLOOKUP(B17,RMS!B:D,3,FALSE)</f>
        <v>341994.38476529001</v>
      </c>
      <c r="J17" s="21">
        <f>VLOOKUP(B17,RMS!B:E,4,FALSE)</f>
        <v>303585.63831286598</v>
      </c>
      <c r="K17" s="22">
        <f t="shared" si="1"/>
        <v>0.37623470998369157</v>
      </c>
      <c r="L17" s="22">
        <f t="shared" si="2"/>
        <v>7.8713404946029186E-4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1294964.5351</v>
      </c>
      <c r="F18" s="25">
        <f>VLOOKUP(C18,RA!B22:I51,8,0)</f>
        <v>61348.824999999997</v>
      </c>
      <c r="G18" s="16">
        <f t="shared" si="0"/>
        <v>1233615.7101</v>
      </c>
      <c r="H18" s="27">
        <f>RA!J22</f>
        <v>4.7374907448922903</v>
      </c>
      <c r="I18" s="20">
        <f>VLOOKUP(B18,RMS!B:D,3,FALSE)</f>
        <v>1294966.3413334501</v>
      </c>
      <c r="J18" s="21">
        <f>VLOOKUP(B18,RMS!B:E,4,FALSE)</f>
        <v>1233615.71146247</v>
      </c>
      <c r="K18" s="22">
        <f t="shared" si="1"/>
        <v>-1.8062334500718862</v>
      </c>
      <c r="L18" s="22">
        <f t="shared" si="2"/>
        <v>-1.3624699786305428E-3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2536349.2226999998</v>
      </c>
      <c r="F19" s="25">
        <f>VLOOKUP(C19,RA!B23:I52,8,0)</f>
        <v>118708.10920000001</v>
      </c>
      <c r="G19" s="16">
        <f t="shared" si="0"/>
        <v>2417641.1135</v>
      </c>
      <c r="H19" s="27">
        <f>RA!J23</f>
        <v>4.6802746300697704</v>
      </c>
      <c r="I19" s="20">
        <f>VLOOKUP(B19,RMS!B:D,3,FALSE)</f>
        <v>2536351.0020683799</v>
      </c>
      <c r="J19" s="21">
        <f>VLOOKUP(B19,RMS!B:E,4,FALSE)</f>
        <v>2417641.1434008498</v>
      </c>
      <c r="K19" s="22">
        <f t="shared" si="1"/>
        <v>-1.7793683800846338</v>
      </c>
      <c r="L19" s="22">
        <f t="shared" si="2"/>
        <v>-2.9900849796831608E-2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301961.92589999997</v>
      </c>
      <c r="F20" s="25">
        <f>VLOOKUP(C20,RA!B24:I53,8,0)</f>
        <v>47406.584300000002</v>
      </c>
      <c r="G20" s="16">
        <f t="shared" si="0"/>
        <v>254555.34159999999</v>
      </c>
      <c r="H20" s="27">
        <f>RA!J24</f>
        <v>15.6995237590648</v>
      </c>
      <c r="I20" s="20">
        <f>VLOOKUP(B20,RMS!B:D,3,FALSE)</f>
        <v>301962.08288534102</v>
      </c>
      <c r="J20" s="21">
        <f>VLOOKUP(B20,RMS!B:E,4,FALSE)</f>
        <v>254555.33201945099</v>
      </c>
      <c r="K20" s="22">
        <f t="shared" si="1"/>
        <v>-0.15698534104740247</v>
      </c>
      <c r="L20" s="22">
        <f t="shared" si="2"/>
        <v>9.5805489982012659E-3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348658.7697</v>
      </c>
      <c r="F21" s="25">
        <f>VLOOKUP(C21,RA!B25:I54,8,0)</f>
        <v>17511.055499999999</v>
      </c>
      <c r="G21" s="16">
        <f t="shared" si="0"/>
        <v>331147.71419999999</v>
      </c>
      <c r="H21" s="27">
        <f>RA!J25</f>
        <v>5.0224050050618896</v>
      </c>
      <c r="I21" s="20">
        <f>VLOOKUP(B21,RMS!B:D,3,FALSE)</f>
        <v>348658.74256845901</v>
      </c>
      <c r="J21" s="21">
        <f>VLOOKUP(B21,RMS!B:E,4,FALSE)</f>
        <v>331147.711406569</v>
      </c>
      <c r="K21" s="22">
        <f t="shared" si="1"/>
        <v>2.7131540991831571E-2</v>
      </c>
      <c r="L21" s="22">
        <f t="shared" si="2"/>
        <v>2.7934309910051525E-3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529019.61769999994</v>
      </c>
      <c r="F22" s="25">
        <f>VLOOKUP(C22,RA!B26:I55,8,0)</f>
        <v>112317.6994</v>
      </c>
      <c r="G22" s="16">
        <f t="shared" si="0"/>
        <v>416701.91829999996</v>
      </c>
      <c r="H22" s="27">
        <f>RA!J26</f>
        <v>21.231291929838001</v>
      </c>
      <c r="I22" s="20">
        <f>VLOOKUP(B22,RMS!B:D,3,FALSE)</f>
        <v>529019.54085543402</v>
      </c>
      <c r="J22" s="21">
        <f>VLOOKUP(B22,RMS!B:E,4,FALSE)</f>
        <v>416701.90801527997</v>
      </c>
      <c r="K22" s="22">
        <f t="shared" si="1"/>
        <v>7.6844565919600427E-2</v>
      </c>
      <c r="L22" s="22">
        <f t="shared" si="2"/>
        <v>1.0284719988703728E-2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332076.09779999999</v>
      </c>
      <c r="F23" s="25">
        <f>VLOOKUP(C23,RA!B27:I56,8,0)</f>
        <v>78361.630600000004</v>
      </c>
      <c r="G23" s="16">
        <f t="shared" si="0"/>
        <v>253714.46719999998</v>
      </c>
      <c r="H23" s="27">
        <f>RA!J27</f>
        <v>23.597491996305902</v>
      </c>
      <c r="I23" s="20">
        <f>VLOOKUP(B23,RMS!B:D,3,FALSE)</f>
        <v>332075.90536618303</v>
      </c>
      <c r="J23" s="21">
        <f>VLOOKUP(B23,RMS!B:E,4,FALSE)</f>
        <v>253714.491420948</v>
      </c>
      <c r="K23" s="22">
        <f t="shared" si="1"/>
        <v>0.19243381696287543</v>
      </c>
      <c r="L23" s="22">
        <f t="shared" si="2"/>
        <v>-2.4220948020229116E-2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1139135.1551999999</v>
      </c>
      <c r="F24" s="25">
        <f>VLOOKUP(C24,RA!B28:I57,8,0)</f>
        <v>52013.017</v>
      </c>
      <c r="G24" s="16">
        <f t="shared" si="0"/>
        <v>1087122.1381999999</v>
      </c>
      <c r="H24" s="27">
        <f>RA!J28</f>
        <v>4.5660092889388499</v>
      </c>
      <c r="I24" s="20">
        <f>VLOOKUP(B24,RMS!B:D,3,FALSE)</f>
        <v>1139135.5593858401</v>
      </c>
      <c r="J24" s="21">
        <f>VLOOKUP(B24,RMS!B:E,4,FALSE)</f>
        <v>1087122.1408380501</v>
      </c>
      <c r="K24" s="22">
        <f t="shared" si="1"/>
        <v>-0.40418584016151726</v>
      </c>
      <c r="L24" s="22">
        <f t="shared" si="2"/>
        <v>-2.6380501221865416E-3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776818.16890000005</v>
      </c>
      <c r="F25" s="25">
        <f>VLOOKUP(C25,RA!B29:I58,8,0)</f>
        <v>100506.73</v>
      </c>
      <c r="G25" s="16">
        <f t="shared" si="0"/>
        <v>676311.43890000007</v>
      </c>
      <c r="H25" s="27">
        <f>RA!J29</f>
        <v>12.938256856468801</v>
      </c>
      <c r="I25" s="20">
        <f>VLOOKUP(B25,RMS!B:D,3,FALSE)</f>
        <v>776818.17039734498</v>
      </c>
      <c r="J25" s="21">
        <f>VLOOKUP(B25,RMS!B:E,4,FALSE)</f>
        <v>676311.42464026995</v>
      </c>
      <c r="K25" s="22">
        <f t="shared" si="1"/>
        <v>-1.4973449287936091E-3</v>
      </c>
      <c r="L25" s="22">
        <f t="shared" si="2"/>
        <v>1.4259730116464198E-2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1344701.2339000001</v>
      </c>
      <c r="F26" s="25">
        <f>VLOOKUP(C26,RA!B30:I59,8,0)</f>
        <v>150497.68729999999</v>
      </c>
      <c r="G26" s="16">
        <f t="shared" si="0"/>
        <v>1194203.5466</v>
      </c>
      <c r="H26" s="27">
        <f>RA!J30</f>
        <v>11.191905198414601</v>
      </c>
      <c r="I26" s="20">
        <f>VLOOKUP(B26,RMS!B:D,3,FALSE)</f>
        <v>1344701.3024522101</v>
      </c>
      <c r="J26" s="21">
        <f>VLOOKUP(B26,RMS!B:E,4,FALSE)</f>
        <v>1194203.5485867399</v>
      </c>
      <c r="K26" s="22">
        <f t="shared" si="1"/>
        <v>-6.8552209995687008E-2</v>
      </c>
      <c r="L26" s="22">
        <f t="shared" si="2"/>
        <v>-1.9867399241775274E-3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2539588.3365000002</v>
      </c>
      <c r="F27" s="25">
        <f>VLOOKUP(C27,RA!B31:I60,8,0)</f>
        <v>-125682.3884</v>
      </c>
      <c r="G27" s="16">
        <f t="shared" si="0"/>
        <v>2665270.7249000003</v>
      </c>
      <c r="H27" s="27">
        <f>RA!J31</f>
        <v>-4.9489276113628904</v>
      </c>
      <c r="I27" s="20">
        <f>VLOOKUP(B27,RMS!B:D,3,FALSE)</f>
        <v>2539588.6743398202</v>
      </c>
      <c r="J27" s="21">
        <f>VLOOKUP(B27,RMS!B:E,4,FALSE)</f>
        <v>2665270.3181283199</v>
      </c>
      <c r="K27" s="22">
        <f t="shared" si="1"/>
        <v>-0.33783981995657086</v>
      </c>
      <c r="L27" s="22">
        <f t="shared" si="2"/>
        <v>0.40677168034017086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121348.4679</v>
      </c>
      <c r="F28" s="25">
        <f>VLOOKUP(C28,RA!B32:I61,8,0)</f>
        <v>26410.501799999998</v>
      </c>
      <c r="G28" s="16">
        <f t="shared" si="0"/>
        <v>94937.966100000005</v>
      </c>
      <c r="H28" s="27">
        <f>RA!J32</f>
        <v>21.764182323063299</v>
      </c>
      <c r="I28" s="20">
        <f>VLOOKUP(B28,RMS!B:D,3,FALSE)</f>
        <v>121348.324925006</v>
      </c>
      <c r="J28" s="21">
        <f>VLOOKUP(B28,RMS!B:E,4,FALSE)</f>
        <v>94937.984949279897</v>
      </c>
      <c r="K28" s="22">
        <f t="shared" si="1"/>
        <v>0.14297499399981461</v>
      </c>
      <c r="L28" s="22">
        <f t="shared" si="2"/>
        <v>-1.8849279891583137E-2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283168.91940000001</v>
      </c>
      <c r="F30" s="25">
        <f>VLOOKUP(C30,RA!B34:I64,8,0)</f>
        <v>26983.782599999999</v>
      </c>
      <c r="G30" s="16">
        <f t="shared" si="0"/>
        <v>256185.13680000001</v>
      </c>
      <c r="H30" s="27">
        <f>RA!J34</f>
        <v>0</v>
      </c>
      <c r="I30" s="20">
        <f>VLOOKUP(B30,RMS!B:D,3,FALSE)</f>
        <v>283168.91981965798</v>
      </c>
      <c r="J30" s="21">
        <f>VLOOKUP(B30,RMS!B:E,4,FALSE)</f>
        <v>256185.13690000001</v>
      </c>
      <c r="K30" s="22">
        <f t="shared" si="1"/>
        <v>-4.1965796845033765E-4</v>
      </c>
      <c r="L30" s="22">
        <f t="shared" si="2"/>
        <v>-1.0000000474974513E-4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9.5292176334801493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359810.27</v>
      </c>
      <c r="F32" s="25">
        <f>VLOOKUP(C32,RA!B34:I65,8,0)</f>
        <v>-4357.47</v>
      </c>
      <c r="G32" s="16">
        <f t="shared" si="0"/>
        <v>364167.74</v>
      </c>
      <c r="H32" s="27">
        <f>RA!J34</f>
        <v>0</v>
      </c>
      <c r="I32" s="20">
        <f>VLOOKUP(B32,RMS!B:D,3,FALSE)</f>
        <v>359810.27</v>
      </c>
      <c r="J32" s="21">
        <f>VLOOKUP(B32,RMS!B:E,4,FALSE)</f>
        <v>364167.74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2098965.44</v>
      </c>
      <c r="F33" s="25">
        <f>VLOOKUP(C33,RA!B34:I65,8,0)</f>
        <v>-370641.8</v>
      </c>
      <c r="G33" s="16">
        <f t="shared" si="0"/>
        <v>2469607.2399999998</v>
      </c>
      <c r="H33" s="27">
        <f>RA!J34</f>
        <v>0</v>
      </c>
      <c r="I33" s="20">
        <f>VLOOKUP(B33,RMS!B:D,3,FALSE)</f>
        <v>2098965.44</v>
      </c>
      <c r="J33" s="21">
        <f>VLOOKUP(B33,RMS!B:E,4,FALSE)</f>
        <v>2469607.2400000002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1257099.17</v>
      </c>
      <c r="F34" s="25">
        <f>VLOOKUP(C34,RA!B34:I66,8,0)</f>
        <v>-26627.45</v>
      </c>
      <c r="G34" s="16">
        <f t="shared" si="0"/>
        <v>1283726.6199999999</v>
      </c>
      <c r="H34" s="27">
        <f>RA!J35</f>
        <v>9.5292176334801493</v>
      </c>
      <c r="I34" s="20">
        <f>VLOOKUP(B34,RMS!B:D,3,FALSE)</f>
        <v>1257099.17</v>
      </c>
      <c r="J34" s="21">
        <f>VLOOKUP(B34,RMS!B:E,4,FALSE)</f>
        <v>1283726.6200000001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1875317.71</v>
      </c>
      <c r="F35" s="25">
        <f>VLOOKUP(C35,RA!B34:I67,8,0)</f>
        <v>-418002.93</v>
      </c>
      <c r="G35" s="16">
        <f t="shared" si="0"/>
        <v>2293320.64</v>
      </c>
      <c r="H35" s="27">
        <f>RA!J34</f>
        <v>0</v>
      </c>
      <c r="I35" s="20">
        <f>VLOOKUP(B35,RMS!B:D,3,FALSE)</f>
        <v>1875317.71</v>
      </c>
      <c r="J35" s="21">
        <f>VLOOKUP(B35,RMS!B:E,4,FALSE)</f>
        <v>2293320.64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9.5292176334801493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124805.12820000001</v>
      </c>
      <c r="F37" s="25">
        <f>VLOOKUP(C37,RA!B8:I68,8,0)</f>
        <v>7902.3486999999996</v>
      </c>
      <c r="G37" s="16">
        <f t="shared" si="0"/>
        <v>116902.7795</v>
      </c>
      <c r="H37" s="27">
        <f>RA!J35</f>
        <v>9.5292176334801493</v>
      </c>
      <c r="I37" s="20">
        <f>VLOOKUP(B37,RMS!B:D,3,FALSE)</f>
        <v>124805.128205128</v>
      </c>
      <c r="J37" s="21">
        <f>VLOOKUP(B37,RMS!B:E,4,FALSE)</f>
        <v>116902.777777778</v>
      </c>
      <c r="K37" s="22">
        <f t="shared" si="1"/>
        <v>-5.12799306306988E-6</v>
      </c>
      <c r="L37" s="22">
        <f t="shared" si="2"/>
        <v>1.7222220049006864E-3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627396.00080000004</v>
      </c>
      <c r="F38" s="25">
        <f>VLOOKUP(C38,RA!B8:I69,8,0)</f>
        <v>-2981.7618000000002</v>
      </c>
      <c r="G38" s="16">
        <f t="shared" si="0"/>
        <v>630377.76260000002</v>
      </c>
      <c r="H38" s="27">
        <f>RA!J36</f>
        <v>0</v>
      </c>
      <c r="I38" s="20">
        <f>VLOOKUP(B38,RMS!B:D,3,FALSE)</f>
        <v>627395.98807008495</v>
      </c>
      <c r="J38" s="21">
        <f>VLOOKUP(B38,RMS!B:E,4,FALSE)</f>
        <v>630377.75838034204</v>
      </c>
      <c r="K38" s="22">
        <f t="shared" si="1"/>
        <v>1.2729915091767907E-2</v>
      </c>
      <c r="L38" s="22">
        <f t="shared" si="2"/>
        <v>4.2196579743176699E-3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1233654.21</v>
      </c>
      <c r="F39" s="25">
        <f>VLOOKUP(C39,RA!B9:I70,8,0)</f>
        <v>-267669.37</v>
      </c>
      <c r="G39" s="16">
        <f t="shared" si="0"/>
        <v>1501323.58</v>
      </c>
      <c r="H39" s="27">
        <f>RA!J37</f>
        <v>-1.21104658852567</v>
      </c>
      <c r="I39" s="20">
        <f>VLOOKUP(B39,RMS!B:D,3,FALSE)</f>
        <v>1233654.21</v>
      </c>
      <c r="J39" s="21">
        <f>VLOOKUP(B39,RMS!B:E,4,FALSE)</f>
        <v>1501323.58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458070.43</v>
      </c>
      <c r="F40" s="25">
        <f>VLOOKUP(C40,RA!B10:I71,8,0)</f>
        <v>49882.720000000001</v>
      </c>
      <c r="G40" s="16">
        <f t="shared" si="0"/>
        <v>408187.70999999996</v>
      </c>
      <c r="H40" s="27">
        <f>RA!J38</f>
        <v>-17.658308847619701</v>
      </c>
      <c r="I40" s="20">
        <f>VLOOKUP(B40,RMS!B:D,3,FALSE)</f>
        <v>458070.43</v>
      </c>
      <c r="J40" s="21">
        <f>VLOOKUP(B40,RMS!B:E,4,FALSE)</f>
        <v>408187.71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-2.1181662223196001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15705.636699999999</v>
      </c>
      <c r="F42" s="25">
        <f>VLOOKUP(C42,RA!B8:I72,8,0)</f>
        <v>1404.23</v>
      </c>
      <c r="G42" s="16">
        <f t="shared" si="0"/>
        <v>14301.4067</v>
      </c>
      <c r="H42" s="27">
        <f>RA!J39</f>
        <v>-2.1181662223196001</v>
      </c>
      <c r="I42" s="20">
        <f>VLOOKUP(B42,RMS!B:D,3,FALSE)</f>
        <v>15705.6364874064</v>
      </c>
      <c r="J42" s="21">
        <f>VLOOKUP(B42,RMS!B:E,4,FALSE)</f>
        <v>14301.4065350579</v>
      </c>
      <c r="K42" s="22">
        <f t="shared" si="1"/>
        <v>2.1259359891701024E-4</v>
      </c>
      <c r="L42" s="22">
        <f t="shared" si="2"/>
        <v>1.6494209921802394E-4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G16" sqref="G1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27749345.219999999</v>
      </c>
      <c r="E7" s="53">
        <v>18729414.096299998</v>
      </c>
      <c r="F7" s="54">
        <v>148.159173999372</v>
      </c>
      <c r="G7" s="53">
        <v>16180242.4836</v>
      </c>
      <c r="H7" s="54">
        <v>71.501417535158893</v>
      </c>
      <c r="I7" s="53">
        <v>356887.15210000001</v>
      </c>
      <c r="J7" s="54">
        <v>1.28611017402594</v>
      </c>
      <c r="K7" s="53">
        <v>2329673.4608999998</v>
      </c>
      <c r="L7" s="54">
        <v>14.3982604912214</v>
      </c>
      <c r="M7" s="54">
        <v>-0.84680807929102297</v>
      </c>
      <c r="N7" s="53">
        <v>179228571.697</v>
      </c>
      <c r="O7" s="53">
        <v>5483478690.3915997</v>
      </c>
      <c r="P7" s="53">
        <v>1000155</v>
      </c>
      <c r="Q7" s="53">
        <v>876311</v>
      </c>
      <c r="R7" s="54">
        <v>14.1324255886323</v>
      </c>
      <c r="S7" s="53">
        <v>27.745044738065602</v>
      </c>
      <c r="T7" s="53">
        <v>20.0440910670983</v>
      </c>
      <c r="U7" s="55">
        <v>27.7561407583594</v>
      </c>
    </row>
    <row r="8" spans="1:23" ht="12" thickBot="1">
      <c r="A8" s="73">
        <v>42622</v>
      </c>
      <c r="B8" s="71" t="s">
        <v>6</v>
      </c>
      <c r="C8" s="72"/>
      <c r="D8" s="56">
        <v>636705.96400000004</v>
      </c>
      <c r="E8" s="56">
        <v>668180.01020000002</v>
      </c>
      <c r="F8" s="57">
        <v>95.289585782343394</v>
      </c>
      <c r="G8" s="56">
        <v>620542.28200000001</v>
      </c>
      <c r="H8" s="57">
        <v>2.6047672284158501</v>
      </c>
      <c r="I8" s="56">
        <v>151488.32190000001</v>
      </c>
      <c r="J8" s="57">
        <v>23.792508703436599</v>
      </c>
      <c r="K8" s="56">
        <v>172405.1379</v>
      </c>
      <c r="L8" s="57">
        <v>27.782979967833999</v>
      </c>
      <c r="M8" s="57">
        <v>-0.121323623267726</v>
      </c>
      <c r="N8" s="56">
        <v>7029475.0294000003</v>
      </c>
      <c r="O8" s="56">
        <v>197035238.81389999</v>
      </c>
      <c r="P8" s="56">
        <v>26070</v>
      </c>
      <c r="Q8" s="56">
        <v>23401</v>
      </c>
      <c r="R8" s="57">
        <v>11.405495491645601</v>
      </c>
      <c r="S8" s="56">
        <v>24.422936862293799</v>
      </c>
      <c r="T8" s="56">
        <v>25.397066856117299</v>
      </c>
      <c r="U8" s="58">
        <v>-3.9885866278735</v>
      </c>
    </row>
    <row r="9" spans="1:23" ht="12" thickBot="1">
      <c r="A9" s="74"/>
      <c r="B9" s="71" t="s">
        <v>7</v>
      </c>
      <c r="C9" s="72"/>
      <c r="D9" s="56">
        <v>86934.6734</v>
      </c>
      <c r="E9" s="56">
        <v>115026.3333</v>
      </c>
      <c r="F9" s="57">
        <v>75.578061914975393</v>
      </c>
      <c r="G9" s="56">
        <v>95183.029399999999</v>
      </c>
      <c r="H9" s="57">
        <v>-8.6657842810789898</v>
      </c>
      <c r="I9" s="56">
        <v>20626.175500000001</v>
      </c>
      <c r="J9" s="57">
        <v>23.7260631383473</v>
      </c>
      <c r="K9" s="56">
        <v>23607.0792</v>
      </c>
      <c r="L9" s="57">
        <v>24.801773329563702</v>
      </c>
      <c r="M9" s="57">
        <v>-0.12627160161346901</v>
      </c>
      <c r="N9" s="56">
        <v>1061641.9953999999</v>
      </c>
      <c r="O9" s="56">
        <v>29497273.043699998</v>
      </c>
      <c r="P9" s="56">
        <v>4868</v>
      </c>
      <c r="Q9" s="56">
        <v>4492</v>
      </c>
      <c r="R9" s="57">
        <v>8.3704363312555596</v>
      </c>
      <c r="S9" s="56">
        <v>17.858396343467501</v>
      </c>
      <c r="T9" s="56">
        <v>16.7042759795191</v>
      </c>
      <c r="U9" s="58">
        <v>6.4626203929591304</v>
      </c>
    </row>
    <row r="10" spans="1:23" ht="12" thickBot="1">
      <c r="A10" s="74"/>
      <c r="B10" s="71" t="s">
        <v>8</v>
      </c>
      <c r="C10" s="72"/>
      <c r="D10" s="56">
        <v>110827.7003</v>
      </c>
      <c r="E10" s="56">
        <v>112825.6793</v>
      </c>
      <c r="F10" s="57">
        <v>98.229145162346001</v>
      </c>
      <c r="G10" s="56">
        <v>114053.4042</v>
      </c>
      <c r="H10" s="57">
        <v>-2.8282399132458398</v>
      </c>
      <c r="I10" s="56">
        <v>29942.481199999998</v>
      </c>
      <c r="J10" s="57">
        <v>27.017145640438802</v>
      </c>
      <c r="K10" s="56">
        <v>32994.928999999996</v>
      </c>
      <c r="L10" s="57">
        <v>28.929367984616501</v>
      </c>
      <c r="M10" s="57">
        <v>-9.2512634289954002E-2</v>
      </c>
      <c r="N10" s="56">
        <v>1168241.8106</v>
      </c>
      <c r="O10" s="56">
        <v>47363682.048100002</v>
      </c>
      <c r="P10" s="56">
        <v>98097</v>
      </c>
      <c r="Q10" s="56">
        <v>84007</v>
      </c>
      <c r="R10" s="57">
        <v>16.772411822824299</v>
      </c>
      <c r="S10" s="56">
        <v>1.1297766527009001</v>
      </c>
      <c r="T10" s="56">
        <v>0.98700605901889105</v>
      </c>
      <c r="U10" s="58">
        <v>12.6370635594826</v>
      </c>
    </row>
    <row r="11" spans="1:23" ht="12" thickBot="1">
      <c r="A11" s="74"/>
      <c r="B11" s="71" t="s">
        <v>9</v>
      </c>
      <c r="C11" s="72"/>
      <c r="D11" s="56">
        <v>54262.925300000003</v>
      </c>
      <c r="E11" s="56">
        <v>54832.813499999997</v>
      </c>
      <c r="F11" s="57">
        <v>98.960680359763103</v>
      </c>
      <c r="G11" s="56">
        <v>52111.069499999998</v>
      </c>
      <c r="H11" s="57">
        <v>4.12936410756262</v>
      </c>
      <c r="I11" s="56">
        <v>12485.174499999999</v>
      </c>
      <c r="J11" s="57">
        <v>23.008664628701801</v>
      </c>
      <c r="K11" s="56">
        <v>12848.305</v>
      </c>
      <c r="L11" s="57">
        <v>24.655615636520398</v>
      </c>
      <c r="M11" s="57">
        <v>-2.8262910944284E-2</v>
      </c>
      <c r="N11" s="56">
        <v>540733.42390000005</v>
      </c>
      <c r="O11" s="56">
        <v>16263159.641799999</v>
      </c>
      <c r="P11" s="56">
        <v>2264</v>
      </c>
      <c r="Q11" s="56">
        <v>2113</v>
      </c>
      <c r="R11" s="57">
        <v>7.1462375769048698</v>
      </c>
      <c r="S11" s="56">
        <v>23.967723189045898</v>
      </c>
      <c r="T11" s="56">
        <v>24.784335163274999</v>
      </c>
      <c r="U11" s="58">
        <v>-3.4071320324754302</v>
      </c>
    </row>
    <row r="12" spans="1:23" ht="12" thickBot="1">
      <c r="A12" s="74"/>
      <c r="B12" s="71" t="s">
        <v>10</v>
      </c>
      <c r="C12" s="72"/>
      <c r="D12" s="56">
        <v>155915.93059999999</v>
      </c>
      <c r="E12" s="56">
        <v>214553.8585</v>
      </c>
      <c r="F12" s="57">
        <v>72.669832968769498</v>
      </c>
      <c r="G12" s="56">
        <v>173914.04190000001</v>
      </c>
      <c r="H12" s="57">
        <v>-10.348854585502</v>
      </c>
      <c r="I12" s="56">
        <v>29281.754400000002</v>
      </c>
      <c r="J12" s="57">
        <v>18.780476303683098</v>
      </c>
      <c r="K12" s="56">
        <v>49243.211600000002</v>
      </c>
      <c r="L12" s="57">
        <v>28.314684117522098</v>
      </c>
      <c r="M12" s="57">
        <v>-0.40536464928700999</v>
      </c>
      <c r="N12" s="56">
        <v>1775342.8949</v>
      </c>
      <c r="O12" s="56">
        <v>57823869.718800001</v>
      </c>
      <c r="P12" s="56">
        <v>1461</v>
      </c>
      <c r="Q12" s="56">
        <v>1021</v>
      </c>
      <c r="R12" s="57">
        <v>43.095004897159697</v>
      </c>
      <c r="S12" s="56">
        <v>106.718638329911</v>
      </c>
      <c r="T12" s="56">
        <v>111.032522820764</v>
      </c>
      <c r="U12" s="58">
        <v>-4.0422971641719903</v>
      </c>
    </row>
    <row r="13" spans="1:23" ht="12" thickBot="1">
      <c r="A13" s="74"/>
      <c r="B13" s="71" t="s">
        <v>11</v>
      </c>
      <c r="C13" s="72"/>
      <c r="D13" s="56">
        <v>221945.49849999999</v>
      </c>
      <c r="E13" s="56">
        <v>317635.48349999997</v>
      </c>
      <c r="F13" s="57">
        <v>69.874277286152093</v>
      </c>
      <c r="G13" s="56">
        <v>247765.50330000001</v>
      </c>
      <c r="H13" s="57">
        <v>-10.4211459852571</v>
      </c>
      <c r="I13" s="56">
        <v>68832.667100000006</v>
      </c>
      <c r="J13" s="57">
        <v>31.0133197407471</v>
      </c>
      <c r="K13" s="56">
        <v>74561.148000000001</v>
      </c>
      <c r="L13" s="57">
        <v>30.093433915099801</v>
      </c>
      <c r="M13" s="57">
        <v>-7.6829301233397998E-2</v>
      </c>
      <c r="N13" s="56">
        <v>2397922.2505000001</v>
      </c>
      <c r="O13" s="56">
        <v>83593596.014799997</v>
      </c>
      <c r="P13" s="56">
        <v>9864</v>
      </c>
      <c r="Q13" s="56">
        <v>8615</v>
      </c>
      <c r="R13" s="57">
        <v>14.4979686593151</v>
      </c>
      <c r="S13" s="56">
        <v>22.500557431062401</v>
      </c>
      <c r="T13" s="56">
        <v>22.3713231921068</v>
      </c>
      <c r="U13" s="58">
        <v>0.57436016574968696</v>
      </c>
    </row>
    <row r="14" spans="1:23" ht="12" thickBot="1">
      <c r="A14" s="74"/>
      <c r="B14" s="71" t="s">
        <v>12</v>
      </c>
      <c r="C14" s="72"/>
      <c r="D14" s="56">
        <v>85497.558199999999</v>
      </c>
      <c r="E14" s="56">
        <v>127028.9498</v>
      </c>
      <c r="F14" s="57">
        <v>67.3055695844224</v>
      </c>
      <c r="G14" s="56">
        <v>91720.897800000006</v>
      </c>
      <c r="H14" s="57">
        <v>-6.7850836061048598</v>
      </c>
      <c r="I14" s="56">
        <v>14077.0388</v>
      </c>
      <c r="J14" s="57">
        <v>16.4648430860099</v>
      </c>
      <c r="K14" s="56">
        <v>16628.966899999999</v>
      </c>
      <c r="L14" s="57">
        <v>18.129965252041</v>
      </c>
      <c r="M14" s="57">
        <v>-0.153462816742993</v>
      </c>
      <c r="N14" s="56">
        <v>734495.02749999997</v>
      </c>
      <c r="O14" s="56">
        <v>36457708.854699999</v>
      </c>
      <c r="P14" s="56">
        <v>1896</v>
      </c>
      <c r="Q14" s="56">
        <v>1294</v>
      </c>
      <c r="R14" s="57">
        <v>46.522411128284404</v>
      </c>
      <c r="S14" s="56">
        <v>45.093648839662499</v>
      </c>
      <c r="T14" s="56">
        <v>51.651660200927402</v>
      </c>
      <c r="U14" s="58">
        <v>-14.5430931628153</v>
      </c>
    </row>
    <row r="15" spans="1:23" ht="12" thickBot="1">
      <c r="A15" s="74"/>
      <c r="B15" s="71" t="s">
        <v>13</v>
      </c>
      <c r="C15" s="72"/>
      <c r="D15" s="56">
        <v>87883.4905</v>
      </c>
      <c r="E15" s="56">
        <v>113401.0947</v>
      </c>
      <c r="F15" s="57">
        <v>77.497920749789699</v>
      </c>
      <c r="G15" s="56">
        <v>63789.708500000001</v>
      </c>
      <c r="H15" s="57">
        <v>37.770641325316603</v>
      </c>
      <c r="I15" s="56">
        <v>-5830.4737999999998</v>
      </c>
      <c r="J15" s="57">
        <v>-6.6343220630272999</v>
      </c>
      <c r="K15" s="56">
        <v>10948.714900000001</v>
      </c>
      <c r="L15" s="57">
        <v>17.163763806821599</v>
      </c>
      <c r="M15" s="57">
        <v>-1.5325258583543899</v>
      </c>
      <c r="N15" s="56">
        <v>849585.69310000003</v>
      </c>
      <c r="O15" s="56">
        <v>31695372.179699998</v>
      </c>
      <c r="P15" s="56">
        <v>4772</v>
      </c>
      <c r="Q15" s="56">
        <v>4568</v>
      </c>
      <c r="R15" s="57">
        <v>4.46584938704029</v>
      </c>
      <c r="S15" s="56">
        <v>18.4164900461023</v>
      </c>
      <c r="T15" s="56">
        <v>16.2650572241681</v>
      </c>
      <c r="U15" s="58">
        <v>11.682100207740101</v>
      </c>
    </row>
    <row r="16" spans="1:23" ht="12" thickBot="1">
      <c r="A16" s="74"/>
      <c r="B16" s="71" t="s">
        <v>14</v>
      </c>
      <c r="C16" s="72"/>
      <c r="D16" s="56">
        <v>1384328.9029000001</v>
      </c>
      <c r="E16" s="56">
        <v>1046972.1727</v>
      </c>
      <c r="F16" s="57">
        <v>132.22212958439999</v>
      </c>
      <c r="G16" s="56">
        <v>773712.98080000002</v>
      </c>
      <c r="H16" s="57">
        <v>78.920211661517996</v>
      </c>
      <c r="I16" s="56">
        <v>-144982.29519999999</v>
      </c>
      <c r="J16" s="57">
        <v>-10.473110465026</v>
      </c>
      <c r="K16" s="56">
        <v>87310.962199999994</v>
      </c>
      <c r="L16" s="57">
        <v>11.284670719847901</v>
      </c>
      <c r="M16" s="57">
        <v>-2.6605279743441002</v>
      </c>
      <c r="N16" s="56">
        <v>11117926.592</v>
      </c>
      <c r="O16" s="56">
        <v>286865052.59909999</v>
      </c>
      <c r="P16" s="56">
        <v>52656</v>
      </c>
      <c r="Q16" s="56">
        <v>45518</v>
      </c>
      <c r="R16" s="57">
        <v>15.6817083351641</v>
      </c>
      <c r="S16" s="56">
        <v>26.290050571634801</v>
      </c>
      <c r="T16" s="56">
        <v>20.7453030076014</v>
      </c>
      <c r="U16" s="58">
        <v>21.090669068608801</v>
      </c>
    </row>
    <row r="17" spans="1:21" ht="12" thickBot="1">
      <c r="A17" s="74"/>
      <c r="B17" s="71" t="s">
        <v>15</v>
      </c>
      <c r="C17" s="72"/>
      <c r="D17" s="56">
        <v>1591898.6976999999</v>
      </c>
      <c r="E17" s="56">
        <v>762655.08389999997</v>
      </c>
      <c r="F17" s="57">
        <v>208.73114613745</v>
      </c>
      <c r="G17" s="56">
        <v>617164.15610000002</v>
      </c>
      <c r="H17" s="57">
        <v>157.93764624303</v>
      </c>
      <c r="I17" s="56">
        <v>187721.70980000001</v>
      </c>
      <c r="J17" s="57">
        <v>11.7923150556768</v>
      </c>
      <c r="K17" s="56">
        <v>121090.0934</v>
      </c>
      <c r="L17" s="57">
        <v>19.620402805826501</v>
      </c>
      <c r="M17" s="57">
        <v>0.55026480308256198</v>
      </c>
      <c r="N17" s="56">
        <v>9290850.6028000005</v>
      </c>
      <c r="O17" s="56">
        <v>281826094.15570003</v>
      </c>
      <c r="P17" s="56">
        <v>22898</v>
      </c>
      <c r="Q17" s="56">
        <v>18380</v>
      </c>
      <c r="R17" s="57">
        <v>24.581066376496199</v>
      </c>
      <c r="S17" s="56">
        <v>69.521298702943497</v>
      </c>
      <c r="T17" s="56">
        <v>66.954105195865097</v>
      </c>
      <c r="U17" s="58">
        <v>3.69267196524584</v>
      </c>
    </row>
    <row r="18" spans="1:21" ht="12" thickBot="1">
      <c r="A18" s="74"/>
      <c r="B18" s="71" t="s">
        <v>16</v>
      </c>
      <c r="C18" s="72"/>
      <c r="D18" s="56">
        <v>1560644.4054</v>
      </c>
      <c r="E18" s="56">
        <v>1694377.1544000001</v>
      </c>
      <c r="F18" s="57">
        <v>92.107262031200094</v>
      </c>
      <c r="G18" s="56">
        <v>1587156.0839</v>
      </c>
      <c r="H18" s="57">
        <v>-1.6703888652749701</v>
      </c>
      <c r="I18" s="56">
        <v>197610.8953</v>
      </c>
      <c r="J18" s="57">
        <v>12.6621346039011</v>
      </c>
      <c r="K18" s="56">
        <v>242863.86929999999</v>
      </c>
      <c r="L18" s="57">
        <v>15.3018264406125</v>
      </c>
      <c r="M18" s="57">
        <v>-0.18633061447316701</v>
      </c>
      <c r="N18" s="56">
        <v>13712288.804</v>
      </c>
      <c r="O18" s="56">
        <v>562218358.98749995</v>
      </c>
      <c r="P18" s="56">
        <v>68828</v>
      </c>
      <c r="Q18" s="56">
        <v>56076</v>
      </c>
      <c r="R18" s="57">
        <v>22.740566374206399</v>
      </c>
      <c r="S18" s="56">
        <v>22.674556944848</v>
      </c>
      <c r="T18" s="56">
        <v>23.1550205399815</v>
      </c>
      <c r="U18" s="58">
        <v>-2.1189547222557601</v>
      </c>
    </row>
    <row r="19" spans="1:21" ht="12" thickBot="1">
      <c r="A19" s="74"/>
      <c r="B19" s="71" t="s">
        <v>17</v>
      </c>
      <c r="C19" s="72"/>
      <c r="D19" s="56">
        <v>555184.50749999995</v>
      </c>
      <c r="E19" s="56">
        <v>613561.52910000004</v>
      </c>
      <c r="F19" s="57">
        <v>90.485547279075604</v>
      </c>
      <c r="G19" s="56">
        <v>664658.35919999995</v>
      </c>
      <c r="H19" s="57">
        <v>-16.470695084880202</v>
      </c>
      <c r="I19" s="56">
        <v>30377.691800000001</v>
      </c>
      <c r="J19" s="57">
        <v>5.4716389577927904</v>
      </c>
      <c r="K19" s="56">
        <v>105925.98420000001</v>
      </c>
      <c r="L19" s="57">
        <v>15.9369069438163</v>
      </c>
      <c r="M19" s="57">
        <v>-0.71321775266544996</v>
      </c>
      <c r="N19" s="56">
        <v>5031313.2975000003</v>
      </c>
      <c r="O19" s="56">
        <v>163165726.95649999</v>
      </c>
      <c r="P19" s="56">
        <v>10420</v>
      </c>
      <c r="Q19" s="56">
        <v>8531</v>
      </c>
      <c r="R19" s="57">
        <v>22.1427734146056</v>
      </c>
      <c r="S19" s="56">
        <v>53.280662907869498</v>
      </c>
      <c r="T19" s="56">
        <v>52.631102496776499</v>
      </c>
      <c r="U19" s="58">
        <v>1.2191297473460601</v>
      </c>
    </row>
    <row r="20" spans="1:21" ht="12" thickBot="1">
      <c r="A20" s="74"/>
      <c r="B20" s="71" t="s">
        <v>18</v>
      </c>
      <c r="C20" s="72"/>
      <c r="D20" s="56">
        <v>1276705.7583000001</v>
      </c>
      <c r="E20" s="56">
        <v>1160528.4624999999</v>
      </c>
      <c r="F20" s="57">
        <v>110.010723524155</v>
      </c>
      <c r="G20" s="56">
        <v>947284.60259999998</v>
      </c>
      <c r="H20" s="57">
        <v>34.775309848364699</v>
      </c>
      <c r="I20" s="56">
        <v>91555.137700000007</v>
      </c>
      <c r="J20" s="57">
        <v>7.1712011248316498</v>
      </c>
      <c r="K20" s="56">
        <v>122048.124</v>
      </c>
      <c r="L20" s="57">
        <v>12.883997445436799</v>
      </c>
      <c r="M20" s="57">
        <v>-0.24984395745402799</v>
      </c>
      <c r="N20" s="56">
        <v>11311627.1689</v>
      </c>
      <c r="O20" s="56">
        <v>316367721.7543</v>
      </c>
      <c r="P20" s="56">
        <v>43638</v>
      </c>
      <c r="Q20" s="56">
        <v>38552</v>
      </c>
      <c r="R20" s="57">
        <v>13.192571072836699</v>
      </c>
      <c r="S20" s="56">
        <v>29.2567431665063</v>
      </c>
      <c r="T20" s="56">
        <v>28.334910702427901</v>
      </c>
      <c r="U20" s="58">
        <v>3.15083759949639</v>
      </c>
    </row>
    <row r="21" spans="1:21" ht="12" thickBot="1">
      <c r="A21" s="74"/>
      <c r="B21" s="71" t="s">
        <v>19</v>
      </c>
      <c r="C21" s="72"/>
      <c r="D21" s="56">
        <v>341994.761</v>
      </c>
      <c r="E21" s="56">
        <v>355184.77179999999</v>
      </c>
      <c r="F21" s="57">
        <v>96.286436849993393</v>
      </c>
      <c r="G21" s="56">
        <v>326586.05650000001</v>
      </c>
      <c r="H21" s="57">
        <v>4.7181146265502099</v>
      </c>
      <c r="I21" s="56">
        <v>38409.121899999998</v>
      </c>
      <c r="J21" s="57">
        <v>11.2309094407443</v>
      </c>
      <c r="K21" s="56">
        <v>73988.9274</v>
      </c>
      <c r="L21" s="57">
        <v>22.6552621973314</v>
      </c>
      <c r="M21" s="57">
        <v>-0.48088013639727401</v>
      </c>
      <c r="N21" s="56">
        <v>3209342.3949000002</v>
      </c>
      <c r="O21" s="56">
        <v>104400712.448</v>
      </c>
      <c r="P21" s="56">
        <v>27922</v>
      </c>
      <c r="Q21" s="56">
        <v>23961</v>
      </c>
      <c r="R21" s="57">
        <v>16.531029589749998</v>
      </c>
      <c r="S21" s="56">
        <v>12.2482186447962</v>
      </c>
      <c r="T21" s="56">
        <v>11.6593837569384</v>
      </c>
      <c r="U21" s="58">
        <v>4.8075145042257299</v>
      </c>
    </row>
    <row r="22" spans="1:21" ht="12" thickBot="1">
      <c r="A22" s="74"/>
      <c r="B22" s="71" t="s">
        <v>20</v>
      </c>
      <c r="C22" s="72"/>
      <c r="D22" s="56">
        <v>1294964.5351</v>
      </c>
      <c r="E22" s="56">
        <v>1434460.595</v>
      </c>
      <c r="F22" s="57">
        <v>90.275364803590193</v>
      </c>
      <c r="G22" s="56">
        <v>1500657.6547000001</v>
      </c>
      <c r="H22" s="57">
        <v>-13.7068650505182</v>
      </c>
      <c r="I22" s="56">
        <v>61348.824999999997</v>
      </c>
      <c r="J22" s="57">
        <v>4.7374907448922903</v>
      </c>
      <c r="K22" s="56">
        <v>174824.391</v>
      </c>
      <c r="L22" s="57">
        <v>11.6498516801921</v>
      </c>
      <c r="M22" s="57">
        <v>-0.64908314767131103</v>
      </c>
      <c r="N22" s="56">
        <v>12226498.047599999</v>
      </c>
      <c r="O22" s="56">
        <v>371498547.59859997</v>
      </c>
      <c r="P22" s="56">
        <v>76040</v>
      </c>
      <c r="Q22" s="56">
        <v>67581</v>
      </c>
      <c r="R22" s="57">
        <v>12.5168316538672</v>
      </c>
      <c r="S22" s="56">
        <v>17.030043859810601</v>
      </c>
      <c r="T22" s="56">
        <v>16.894861847264799</v>
      </c>
      <c r="U22" s="58">
        <v>0.79378546325931099</v>
      </c>
    </row>
    <row r="23" spans="1:21" ht="12" thickBot="1">
      <c r="A23" s="74"/>
      <c r="B23" s="71" t="s">
        <v>21</v>
      </c>
      <c r="C23" s="72"/>
      <c r="D23" s="56">
        <v>2536349.2226999998</v>
      </c>
      <c r="E23" s="56">
        <v>3056438.4060999998</v>
      </c>
      <c r="F23" s="57">
        <v>82.983815987849994</v>
      </c>
      <c r="G23" s="56">
        <v>2623412.9904999998</v>
      </c>
      <c r="H23" s="57">
        <v>-3.3187213799458202</v>
      </c>
      <c r="I23" s="56">
        <v>118708.10920000001</v>
      </c>
      <c r="J23" s="57">
        <v>4.6802746300697704</v>
      </c>
      <c r="K23" s="56">
        <v>366047.7709</v>
      </c>
      <c r="L23" s="57">
        <v>13.9531126904359</v>
      </c>
      <c r="M23" s="57">
        <v>-0.67570323155326695</v>
      </c>
      <c r="N23" s="56">
        <v>24946550.941500001</v>
      </c>
      <c r="O23" s="56">
        <v>809980266.17040002</v>
      </c>
      <c r="P23" s="56">
        <v>74074</v>
      </c>
      <c r="Q23" s="56">
        <v>66620</v>
      </c>
      <c r="R23" s="57">
        <v>11.188832182527801</v>
      </c>
      <c r="S23" s="56">
        <v>34.240748747198801</v>
      </c>
      <c r="T23" s="56">
        <v>33.2587620834584</v>
      </c>
      <c r="U23" s="58">
        <v>2.8678889909516498</v>
      </c>
    </row>
    <row r="24" spans="1:21" ht="12" thickBot="1">
      <c r="A24" s="74"/>
      <c r="B24" s="71" t="s">
        <v>22</v>
      </c>
      <c r="C24" s="72"/>
      <c r="D24" s="56">
        <v>301961.92589999997</v>
      </c>
      <c r="E24" s="56">
        <v>299839.25839999999</v>
      </c>
      <c r="F24" s="57">
        <v>100.707935148762</v>
      </c>
      <c r="G24" s="56">
        <v>221055.5992</v>
      </c>
      <c r="H24" s="57">
        <v>36.599989773070597</v>
      </c>
      <c r="I24" s="56">
        <v>47406.584300000002</v>
      </c>
      <c r="J24" s="57">
        <v>15.6995237590648</v>
      </c>
      <c r="K24" s="56">
        <v>34673.032800000001</v>
      </c>
      <c r="L24" s="57">
        <v>15.6852090268157</v>
      </c>
      <c r="M24" s="57">
        <v>0.36724654498639597</v>
      </c>
      <c r="N24" s="56">
        <v>2702204.3354000002</v>
      </c>
      <c r="O24" s="56">
        <v>77611314.963699996</v>
      </c>
      <c r="P24" s="56">
        <v>28196</v>
      </c>
      <c r="Q24" s="56">
        <v>23032</v>
      </c>
      <c r="R24" s="57">
        <v>22.4209795067732</v>
      </c>
      <c r="S24" s="56">
        <v>10.7093887750035</v>
      </c>
      <c r="T24" s="56">
        <v>9.9616531521361598</v>
      </c>
      <c r="U24" s="58">
        <v>6.9820569462624702</v>
      </c>
    </row>
    <row r="25" spans="1:21" ht="12" thickBot="1">
      <c r="A25" s="74"/>
      <c r="B25" s="71" t="s">
        <v>23</v>
      </c>
      <c r="C25" s="72"/>
      <c r="D25" s="56">
        <v>348658.7697</v>
      </c>
      <c r="E25" s="56">
        <v>388901.56949999998</v>
      </c>
      <c r="F25" s="57">
        <v>89.652188894033202</v>
      </c>
      <c r="G25" s="56">
        <v>235006.07569999999</v>
      </c>
      <c r="H25" s="57">
        <v>48.361598167821299</v>
      </c>
      <c r="I25" s="56">
        <v>17511.055499999999</v>
      </c>
      <c r="J25" s="57">
        <v>5.0224050050618896</v>
      </c>
      <c r="K25" s="56">
        <v>20318.8056</v>
      </c>
      <c r="L25" s="57">
        <v>8.6460767192837302</v>
      </c>
      <c r="M25" s="57">
        <v>-0.138184800586901</v>
      </c>
      <c r="N25" s="56">
        <v>2939094.6551999999</v>
      </c>
      <c r="O25" s="56">
        <v>91200030.580599993</v>
      </c>
      <c r="P25" s="56">
        <v>21921</v>
      </c>
      <c r="Q25" s="56">
        <v>17827</v>
      </c>
      <c r="R25" s="57">
        <v>22.965165198855701</v>
      </c>
      <c r="S25" s="56">
        <v>15.9052401669632</v>
      </c>
      <c r="T25" s="56">
        <v>14.6896628989735</v>
      </c>
      <c r="U25" s="58">
        <v>7.6426212696529801</v>
      </c>
    </row>
    <row r="26" spans="1:21" ht="12" thickBot="1">
      <c r="A26" s="74"/>
      <c r="B26" s="71" t="s">
        <v>24</v>
      </c>
      <c r="C26" s="72"/>
      <c r="D26" s="56">
        <v>529019.61769999994</v>
      </c>
      <c r="E26" s="56">
        <v>572903.32010000001</v>
      </c>
      <c r="F26" s="57">
        <v>92.340120774245094</v>
      </c>
      <c r="G26" s="56">
        <v>421404.55650000001</v>
      </c>
      <c r="H26" s="57">
        <v>25.537232462269301</v>
      </c>
      <c r="I26" s="56">
        <v>112317.6994</v>
      </c>
      <c r="J26" s="57">
        <v>21.231291929838001</v>
      </c>
      <c r="K26" s="56">
        <v>109610.6787</v>
      </c>
      <c r="L26" s="57">
        <v>26.010795804007898</v>
      </c>
      <c r="M26" s="57">
        <v>2.4696687695995E-2</v>
      </c>
      <c r="N26" s="56">
        <v>5326133.0067999996</v>
      </c>
      <c r="O26" s="56">
        <v>179101797.61289999</v>
      </c>
      <c r="P26" s="56">
        <v>38694</v>
      </c>
      <c r="Q26" s="56">
        <v>32920</v>
      </c>
      <c r="R26" s="57">
        <v>17.539489671931999</v>
      </c>
      <c r="S26" s="56">
        <v>13.671877234196501</v>
      </c>
      <c r="T26" s="56">
        <v>13.6973615613609</v>
      </c>
      <c r="U26" s="58">
        <v>-0.18639961965584601</v>
      </c>
    </row>
    <row r="27" spans="1:21" ht="12" thickBot="1">
      <c r="A27" s="74"/>
      <c r="B27" s="71" t="s">
        <v>25</v>
      </c>
      <c r="C27" s="72"/>
      <c r="D27" s="56">
        <v>332076.09779999999</v>
      </c>
      <c r="E27" s="56">
        <v>363685.64909999998</v>
      </c>
      <c r="F27" s="57">
        <v>91.308551388204904</v>
      </c>
      <c r="G27" s="56">
        <v>237783.685</v>
      </c>
      <c r="H27" s="57">
        <v>39.6547024662352</v>
      </c>
      <c r="I27" s="56">
        <v>78361.630600000004</v>
      </c>
      <c r="J27" s="57">
        <v>23.597491996305902</v>
      </c>
      <c r="K27" s="56">
        <v>71962.256399999998</v>
      </c>
      <c r="L27" s="57">
        <v>30.263748498977101</v>
      </c>
      <c r="M27" s="57">
        <v>8.8926814140307994E-2</v>
      </c>
      <c r="N27" s="56">
        <v>2608673.7138</v>
      </c>
      <c r="O27" s="56">
        <v>62778350.8539</v>
      </c>
      <c r="P27" s="56">
        <v>33939</v>
      </c>
      <c r="Q27" s="56">
        <v>27447</v>
      </c>
      <c r="R27" s="57">
        <v>23.652858235872799</v>
      </c>
      <c r="S27" s="56">
        <v>9.7844985945372596</v>
      </c>
      <c r="T27" s="56">
        <v>9.0174456989835008</v>
      </c>
      <c r="U27" s="58">
        <v>7.8394706498502904</v>
      </c>
    </row>
    <row r="28" spans="1:21" ht="12" thickBot="1">
      <c r="A28" s="74"/>
      <c r="B28" s="71" t="s">
        <v>26</v>
      </c>
      <c r="C28" s="72"/>
      <c r="D28" s="56">
        <v>1139135.1551999999</v>
      </c>
      <c r="E28" s="56">
        <v>1034443.385</v>
      </c>
      <c r="F28" s="57">
        <v>110.120589654116</v>
      </c>
      <c r="G28" s="56">
        <v>889068.50430000003</v>
      </c>
      <c r="H28" s="57">
        <v>28.126814715688099</v>
      </c>
      <c r="I28" s="56">
        <v>52013.017</v>
      </c>
      <c r="J28" s="57">
        <v>4.5660092889388499</v>
      </c>
      <c r="K28" s="56">
        <v>36155.407399999996</v>
      </c>
      <c r="L28" s="57">
        <v>4.0666615930193899</v>
      </c>
      <c r="M28" s="57">
        <v>0.43859579355756401</v>
      </c>
      <c r="N28" s="56">
        <v>9746545.6991000008</v>
      </c>
      <c r="O28" s="56">
        <v>262717026.7089</v>
      </c>
      <c r="P28" s="56">
        <v>47210</v>
      </c>
      <c r="Q28" s="56">
        <v>41593</v>
      </c>
      <c r="R28" s="57">
        <v>13.5046762676412</v>
      </c>
      <c r="S28" s="56">
        <v>24.129107290828198</v>
      </c>
      <c r="T28" s="56">
        <v>22.617819234005701</v>
      </c>
      <c r="U28" s="58">
        <v>6.2633401170086103</v>
      </c>
    </row>
    <row r="29" spans="1:21" ht="12" thickBot="1">
      <c r="A29" s="74"/>
      <c r="B29" s="71" t="s">
        <v>27</v>
      </c>
      <c r="C29" s="72"/>
      <c r="D29" s="56">
        <v>776818.16890000005</v>
      </c>
      <c r="E29" s="56">
        <v>826330.07640000002</v>
      </c>
      <c r="F29" s="57">
        <v>94.008216702494394</v>
      </c>
      <c r="G29" s="56">
        <v>690618.21189999999</v>
      </c>
      <c r="H29" s="57">
        <v>12.4815644178931</v>
      </c>
      <c r="I29" s="56">
        <v>100506.73</v>
      </c>
      <c r="J29" s="57">
        <v>12.938256856468801</v>
      </c>
      <c r="K29" s="56">
        <v>105402.6609</v>
      </c>
      <c r="L29" s="57">
        <v>15.2620737599752</v>
      </c>
      <c r="M29" s="57">
        <v>-4.6449784646755997E-2</v>
      </c>
      <c r="N29" s="56">
        <v>7293332.0226999996</v>
      </c>
      <c r="O29" s="56">
        <v>191783918.51460001</v>
      </c>
      <c r="P29" s="56">
        <v>112733</v>
      </c>
      <c r="Q29" s="56">
        <v>104364</v>
      </c>
      <c r="R29" s="57">
        <v>8.0190487141159803</v>
      </c>
      <c r="S29" s="56">
        <v>6.8907788216405104</v>
      </c>
      <c r="T29" s="56">
        <v>7.0240228498332797</v>
      </c>
      <c r="U29" s="58">
        <v>-1.93365701674114</v>
      </c>
    </row>
    <row r="30" spans="1:21" ht="12" thickBot="1">
      <c r="A30" s="74"/>
      <c r="B30" s="71" t="s">
        <v>28</v>
      </c>
      <c r="C30" s="72"/>
      <c r="D30" s="56">
        <v>1344701.2339000001</v>
      </c>
      <c r="E30" s="56">
        <v>1188489.8130000001</v>
      </c>
      <c r="F30" s="57">
        <v>113.14369035319601</v>
      </c>
      <c r="G30" s="56">
        <v>1001216.0214</v>
      </c>
      <c r="H30" s="57">
        <v>34.306803442847901</v>
      </c>
      <c r="I30" s="56">
        <v>150497.68729999999</v>
      </c>
      <c r="J30" s="57">
        <v>11.191905198414601</v>
      </c>
      <c r="K30" s="56">
        <v>139745.76939999999</v>
      </c>
      <c r="L30" s="57">
        <v>13.957604194606599</v>
      </c>
      <c r="M30" s="57">
        <v>7.6939129865350994E-2</v>
      </c>
      <c r="N30" s="56">
        <v>11370553.573999999</v>
      </c>
      <c r="O30" s="56">
        <v>305867221.51560003</v>
      </c>
      <c r="P30" s="56">
        <v>92284</v>
      </c>
      <c r="Q30" s="56">
        <v>84284</v>
      </c>
      <c r="R30" s="57">
        <v>9.4917184756300195</v>
      </c>
      <c r="S30" s="56">
        <v>14.571336676997101</v>
      </c>
      <c r="T30" s="56">
        <v>13.675192526458201</v>
      </c>
      <c r="U30" s="58">
        <v>6.15004766140376</v>
      </c>
    </row>
    <row r="31" spans="1:21" ht="12" thickBot="1">
      <c r="A31" s="74"/>
      <c r="B31" s="71" t="s">
        <v>29</v>
      </c>
      <c r="C31" s="72"/>
      <c r="D31" s="56">
        <v>2539588.3365000002</v>
      </c>
      <c r="E31" s="56">
        <v>1108077.7496</v>
      </c>
      <c r="F31" s="57">
        <v>229.18864108739299</v>
      </c>
      <c r="G31" s="56">
        <v>900985.40119999996</v>
      </c>
      <c r="H31" s="57">
        <v>181.86786746129101</v>
      </c>
      <c r="I31" s="56">
        <v>-125682.3884</v>
      </c>
      <c r="J31" s="57">
        <v>-4.9489276113628904</v>
      </c>
      <c r="K31" s="56">
        <v>58017.405200000001</v>
      </c>
      <c r="L31" s="57">
        <v>6.4393279982925398</v>
      </c>
      <c r="M31" s="57">
        <v>-3.16628765052043</v>
      </c>
      <c r="N31" s="56">
        <v>11253388.971899999</v>
      </c>
      <c r="O31" s="56">
        <v>319829709.21359998</v>
      </c>
      <c r="P31" s="56">
        <v>49475</v>
      </c>
      <c r="Q31" s="56">
        <v>54166</v>
      </c>
      <c r="R31" s="57">
        <v>-8.6604142820219305</v>
      </c>
      <c r="S31" s="56">
        <v>51.330739494694299</v>
      </c>
      <c r="T31" s="56">
        <v>52.618506936085403</v>
      </c>
      <c r="U31" s="58">
        <v>-2.5087646390214</v>
      </c>
    </row>
    <row r="32" spans="1:21" ht="12" thickBot="1">
      <c r="A32" s="74"/>
      <c r="B32" s="71" t="s">
        <v>30</v>
      </c>
      <c r="C32" s="72"/>
      <c r="D32" s="56">
        <v>121348.4679</v>
      </c>
      <c r="E32" s="56">
        <v>107686.9724</v>
      </c>
      <c r="F32" s="57">
        <v>112.68630289767501</v>
      </c>
      <c r="G32" s="56">
        <v>98547.808900000004</v>
      </c>
      <c r="H32" s="57">
        <v>23.136647333414199</v>
      </c>
      <c r="I32" s="56">
        <v>26410.501799999998</v>
      </c>
      <c r="J32" s="57">
        <v>21.764182323063299</v>
      </c>
      <c r="K32" s="56">
        <v>27816.674500000001</v>
      </c>
      <c r="L32" s="57">
        <v>28.226578358760399</v>
      </c>
      <c r="M32" s="57">
        <v>-5.0551430941178997E-2</v>
      </c>
      <c r="N32" s="56">
        <v>1056434.3092</v>
      </c>
      <c r="O32" s="56">
        <v>31460683.036899999</v>
      </c>
      <c r="P32" s="56">
        <v>25026</v>
      </c>
      <c r="Q32" s="56">
        <v>19515</v>
      </c>
      <c r="R32" s="57">
        <v>28.2398155265181</v>
      </c>
      <c r="S32" s="56">
        <v>4.84889586430113</v>
      </c>
      <c r="T32" s="56">
        <v>4.8844312221368202</v>
      </c>
      <c r="U32" s="58">
        <v>-0.73285462979958005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283168.91940000001</v>
      </c>
      <c r="E35" s="56">
        <v>195065.0589</v>
      </c>
      <c r="F35" s="57">
        <v>145.16639781456999</v>
      </c>
      <c r="G35" s="56">
        <v>129824.7344</v>
      </c>
      <c r="H35" s="57">
        <v>118.11630942955399</v>
      </c>
      <c r="I35" s="56">
        <v>26983.782599999999</v>
      </c>
      <c r="J35" s="57">
        <v>9.5292176334801493</v>
      </c>
      <c r="K35" s="56">
        <v>20006.305700000001</v>
      </c>
      <c r="L35" s="57">
        <v>15.4102419638765</v>
      </c>
      <c r="M35" s="57">
        <v>0.34876388497852401</v>
      </c>
      <c r="N35" s="56">
        <v>1958644.2365999999</v>
      </c>
      <c r="O35" s="56">
        <v>50914137.773999996</v>
      </c>
      <c r="P35" s="56">
        <v>19479</v>
      </c>
      <c r="Q35" s="56">
        <v>14809</v>
      </c>
      <c r="R35" s="57">
        <v>31.534877439395</v>
      </c>
      <c r="S35" s="56">
        <v>14.537138425997201</v>
      </c>
      <c r="T35" s="56">
        <v>14.0042398001215</v>
      </c>
      <c r="U35" s="58">
        <v>3.6657738975827701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359810.27</v>
      </c>
      <c r="E37" s="59"/>
      <c r="F37" s="59"/>
      <c r="G37" s="56">
        <v>35273.56</v>
      </c>
      <c r="H37" s="57">
        <v>920.05658062299403</v>
      </c>
      <c r="I37" s="56">
        <v>-4357.47</v>
      </c>
      <c r="J37" s="57">
        <v>-1.21104658852567</v>
      </c>
      <c r="K37" s="56">
        <v>1171.48</v>
      </c>
      <c r="L37" s="57">
        <v>3.32112777956067</v>
      </c>
      <c r="M37" s="57">
        <v>-4.7196281626660301</v>
      </c>
      <c r="N37" s="56">
        <v>1515650.26</v>
      </c>
      <c r="O37" s="56">
        <v>41616059.759999998</v>
      </c>
      <c r="P37" s="56">
        <v>198</v>
      </c>
      <c r="Q37" s="56">
        <v>58</v>
      </c>
      <c r="R37" s="57">
        <v>241.37931034482801</v>
      </c>
      <c r="S37" s="56">
        <v>1817.22358585859</v>
      </c>
      <c r="T37" s="56">
        <v>1286.35448275862</v>
      </c>
      <c r="U37" s="58">
        <v>29.2131968367087</v>
      </c>
    </row>
    <row r="38" spans="1:21" ht="12" thickBot="1">
      <c r="A38" s="74"/>
      <c r="B38" s="71" t="s">
        <v>35</v>
      </c>
      <c r="C38" s="72"/>
      <c r="D38" s="56">
        <v>2098965.44</v>
      </c>
      <c r="E38" s="59"/>
      <c r="F38" s="59"/>
      <c r="G38" s="56">
        <v>120181.25</v>
      </c>
      <c r="H38" s="57">
        <v>1646.4999240730101</v>
      </c>
      <c r="I38" s="56">
        <v>-370641.8</v>
      </c>
      <c r="J38" s="57">
        <v>-17.658308847619701</v>
      </c>
      <c r="K38" s="56">
        <v>-5466.73</v>
      </c>
      <c r="L38" s="57">
        <v>-4.5487378438816402</v>
      </c>
      <c r="M38" s="57">
        <v>66.799543785773196</v>
      </c>
      <c r="N38" s="56">
        <v>3476577.17</v>
      </c>
      <c r="O38" s="56">
        <v>98438435.310000002</v>
      </c>
      <c r="P38" s="56">
        <v>838</v>
      </c>
      <c r="Q38" s="56">
        <v>49</v>
      </c>
      <c r="R38" s="57">
        <v>1610.2040816326501</v>
      </c>
      <c r="S38" s="56">
        <v>2504.7320286396198</v>
      </c>
      <c r="T38" s="56">
        <v>798.98877551020405</v>
      </c>
      <c r="U38" s="58">
        <v>68.100828097600697</v>
      </c>
    </row>
    <row r="39" spans="1:21" ht="12" thickBot="1">
      <c r="A39" s="74"/>
      <c r="B39" s="71" t="s">
        <v>36</v>
      </c>
      <c r="C39" s="72"/>
      <c r="D39" s="56">
        <v>1257099.17</v>
      </c>
      <c r="E39" s="59"/>
      <c r="F39" s="59"/>
      <c r="G39" s="56">
        <v>38124.78</v>
      </c>
      <c r="H39" s="57">
        <v>3197.3283255667302</v>
      </c>
      <c r="I39" s="56">
        <v>-26627.45</v>
      </c>
      <c r="J39" s="57">
        <v>-2.1181662223196001</v>
      </c>
      <c r="K39" s="56">
        <v>-1740.18</v>
      </c>
      <c r="L39" s="57">
        <v>-4.5644328963996701</v>
      </c>
      <c r="M39" s="57">
        <v>14.3015492650186</v>
      </c>
      <c r="N39" s="56">
        <v>1594313.72</v>
      </c>
      <c r="O39" s="56">
        <v>92162309.900000006</v>
      </c>
      <c r="P39" s="56">
        <v>443</v>
      </c>
      <c r="Q39" s="56">
        <v>12</v>
      </c>
      <c r="R39" s="57">
        <v>3591.6666666666702</v>
      </c>
      <c r="S39" s="56">
        <v>2837.69564334086</v>
      </c>
      <c r="T39" s="56">
        <v>1253.7041666666701</v>
      </c>
      <c r="U39" s="58">
        <v>55.8196394455234</v>
      </c>
    </row>
    <row r="40" spans="1:21" ht="12" thickBot="1">
      <c r="A40" s="74"/>
      <c r="B40" s="71" t="s">
        <v>37</v>
      </c>
      <c r="C40" s="72"/>
      <c r="D40" s="56">
        <v>1875317.71</v>
      </c>
      <c r="E40" s="59"/>
      <c r="F40" s="59"/>
      <c r="G40" s="56">
        <v>97124.93</v>
      </c>
      <c r="H40" s="57">
        <v>1830.8304366345501</v>
      </c>
      <c r="I40" s="56">
        <v>-418002.93</v>
      </c>
      <c r="J40" s="57">
        <v>-22.289712712199599</v>
      </c>
      <c r="K40" s="56">
        <v>-10491.43</v>
      </c>
      <c r="L40" s="57">
        <v>-10.8019949152087</v>
      </c>
      <c r="M40" s="57">
        <v>38.842321780729598</v>
      </c>
      <c r="N40" s="56">
        <v>2865196.21</v>
      </c>
      <c r="O40" s="56">
        <v>70362254.569999993</v>
      </c>
      <c r="P40" s="56">
        <v>796</v>
      </c>
      <c r="Q40" s="56">
        <v>36</v>
      </c>
      <c r="R40" s="57">
        <v>2111.1111111111099</v>
      </c>
      <c r="S40" s="56">
        <v>2355.9267713567801</v>
      </c>
      <c r="T40" s="56">
        <v>1207.8361111111101</v>
      </c>
      <c r="U40" s="58">
        <v>48.7320180832482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124805.12820000001</v>
      </c>
      <c r="E42" s="59"/>
      <c r="F42" s="59"/>
      <c r="G42" s="56">
        <v>173149.57329999999</v>
      </c>
      <c r="H42" s="57">
        <v>-27.9206261838359</v>
      </c>
      <c r="I42" s="56">
        <v>7902.3486999999996</v>
      </c>
      <c r="J42" s="57">
        <v>6.3317499961512</v>
      </c>
      <c r="K42" s="56">
        <v>14249.420400000001</v>
      </c>
      <c r="L42" s="57">
        <v>8.2295440458934106</v>
      </c>
      <c r="M42" s="57">
        <v>-0.445426657494083</v>
      </c>
      <c r="N42" s="56">
        <v>559116.66440000001</v>
      </c>
      <c r="O42" s="56">
        <v>18094815.797400001</v>
      </c>
      <c r="P42" s="56">
        <v>106</v>
      </c>
      <c r="Q42" s="56">
        <v>78</v>
      </c>
      <c r="R42" s="57">
        <v>35.897435897435898</v>
      </c>
      <c r="S42" s="56">
        <v>1177.4068698113199</v>
      </c>
      <c r="T42" s="56">
        <v>380.59390641025601</v>
      </c>
      <c r="U42" s="58">
        <v>67.675243268179102</v>
      </c>
    </row>
    <row r="43" spans="1:21" ht="12" thickBot="1">
      <c r="A43" s="74"/>
      <c r="B43" s="71" t="s">
        <v>33</v>
      </c>
      <c r="C43" s="72"/>
      <c r="D43" s="56">
        <v>627396.00080000004</v>
      </c>
      <c r="E43" s="56">
        <v>796328.8456</v>
      </c>
      <c r="F43" s="57">
        <v>78.786044768638703</v>
      </c>
      <c r="G43" s="56">
        <v>299895.49540000001</v>
      </c>
      <c r="H43" s="57">
        <v>109.20487650645801</v>
      </c>
      <c r="I43" s="56">
        <v>-2981.7618000000002</v>
      </c>
      <c r="J43" s="57">
        <v>-0.47525993092049101</v>
      </c>
      <c r="K43" s="56">
        <v>17089.367200000001</v>
      </c>
      <c r="L43" s="57">
        <v>5.6984407775802799</v>
      </c>
      <c r="M43" s="57">
        <v>-1.17448052728366</v>
      </c>
      <c r="N43" s="56">
        <v>3703351.4734999998</v>
      </c>
      <c r="O43" s="56">
        <v>119023062.3881</v>
      </c>
      <c r="P43" s="56">
        <v>1997</v>
      </c>
      <c r="Q43" s="56">
        <v>1324</v>
      </c>
      <c r="R43" s="57">
        <v>50.830815709969798</v>
      </c>
      <c r="S43" s="56">
        <v>314.16925428142201</v>
      </c>
      <c r="T43" s="56">
        <v>184.79723897280999</v>
      </c>
      <c r="U43" s="58">
        <v>41.179082149370799</v>
      </c>
    </row>
    <row r="44" spans="1:21" ht="12" thickBot="1">
      <c r="A44" s="74"/>
      <c r="B44" s="71" t="s">
        <v>38</v>
      </c>
      <c r="C44" s="72"/>
      <c r="D44" s="56">
        <v>1233654.21</v>
      </c>
      <c r="E44" s="59"/>
      <c r="F44" s="59"/>
      <c r="G44" s="56">
        <v>58531.68</v>
      </c>
      <c r="H44" s="57">
        <v>2007.6692314315901</v>
      </c>
      <c r="I44" s="56">
        <v>-267669.37</v>
      </c>
      <c r="J44" s="57">
        <v>-21.697276905495301</v>
      </c>
      <c r="K44" s="56">
        <v>284.66000000000003</v>
      </c>
      <c r="L44" s="57">
        <v>0.48633492153309099</v>
      </c>
      <c r="M44" s="57">
        <v>-941.31254830323905</v>
      </c>
      <c r="N44" s="56">
        <v>1872046.48</v>
      </c>
      <c r="O44" s="56">
        <v>46805363.57</v>
      </c>
      <c r="P44" s="56">
        <v>718</v>
      </c>
      <c r="Q44" s="56">
        <v>24</v>
      </c>
      <c r="R44" s="57">
        <v>2891.6666666666702</v>
      </c>
      <c r="S44" s="56">
        <v>1718.18135097493</v>
      </c>
      <c r="T44" s="56">
        <v>747.863333333333</v>
      </c>
      <c r="U44" s="58">
        <v>56.473550774545402</v>
      </c>
    </row>
    <row r="45" spans="1:21" ht="12" thickBot="1">
      <c r="A45" s="74"/>
      <c r="B45" s="71" t="s">
        <v>39</v>
      </c>
      <c r="C45" s="72"/>
      <c r="D45" s="56">
        <v>458070.43</v>
      </c>
      <c r="E45" s="59"/>
      <c r="F45" s="59"/>
      <c r="G45" s="56">
        <v>21875.27</v>
      </c>
      <c r="H45" s="57">
        <v>1994.01040535728</v>
      </c>
      <c r="I45" s="56">
        <v>49882.720000000001</v>
      </c>
      <c r="J45" s="57">
        <v>10.8897489846703</v>
      </c>
      <c r="K45" s="56">
        <v>2699.99</v>
      </c>
      <c r="L45" s="57">
        <v>12.342659084893601</v>
      </c>
      <c r="M45" s="57">
        <v>17.475149907962599</v>
      </c>
      <c r="N45" s="56">
        <v>814761.26</v>
      </c>
      <c r="O45" s="56">
        <v>20770057.960000001</v>
      </c>
      <c r="P45" s="56">
        <v>319</v>
      </c>
      <c r="Q45" s="56">
        <v>31</v>
      </c>
      <c r="R45" s="57">
        <v>929.03225806451599</v>
      </c>
      <c r="S45" s="56">
        <v>1435.9574608150499</v>
      </c>
      <c r="T45" s="56">
        <v>614.66838709677404</v>
      </c>
      <c r="U45" s="58">
        <v>57.194526727282799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15705.636699999999</v>
      </c>
      <c r="E47" s="62"/>
      <c r="F47" s="62"/>
      <c r="G47" s="61">
        <v>10862.5255</v>
      </c>
      <c r="H47" s="63">
        <v>44.585499016780197</v>
      </c>
      <c r="I47" s="61">
        <v>1404.23</v>
      </c>
      <c r="J47" s="63">
        <v>8.9409301056861903</v>
      </c>
      <c r="K47" s="61">
        <v>830.27179999999998</v>
      </c>
      <c r="L47" s="63">
        <v>7.6434508715307503</v>
      </c>
      <c r="M47" s="63">
        <v>0.69128952711630098</v>
      </c>
      <c r="N47" s="61">
        <v>168712.24429999999</v>
      </c>
      <c r="O47" s="61">
        <v>6459075.3772</v>
      </c>
      <c r="P47" s="61">
        <v>15</v>
      </c>
      <c r="Q47" s="61">
        <v>12</v>
      </c>
      <c r="R47" s="63">
        <v>25</v>
      </c>
      <c r="S47" s="61">
        <v>1047.04244666667</v>
      </c>
      <c r="T47" s="61">
        <v>735.75499166666702</v>
      </c>
      <c r="U47" s="64">
        <v>29.7301657627163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J58" sqref="J5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96592</v>
      </c>
      <c r="D2" s="37">
        <v>636706.75874871796</v>
      </c>
      <c r="E2" s="37">
        <v>485217.65679914498</v>
      </c>
      <c r="F2" s="37">
        <v>149682.95665042699</v>
      </c>
      <c r="G2" s="37">
        <v>485217.65679914498</v>
      </c>
      <c r="H2" s="37">
        <v>0.23575809107690501</v>
      </c>
    </row>
    <row r="3" spans="1:8">
      <c r="A3" s="37">
        <v>2</v>
      </c>
      <c r="B3" s="37">
        <v>13</v>
      </c>
      <c r="C3" s="37">
        <v>9207</v>
      </c>
      <c r="D3" s="37">
        <v>86934.726194871793</v>
      </c>
      <c r="E3" s="37">
        <v>66308.519511111095</v>
      </c>
      <c r="F3" s="37">
        <v>20452.337709401701</v>
      </c>
      <c r="G3" s="37">
        <v>66308.519511111095</v>
      </c>
      <c r="H3" s="37">
        <v>0.23573231483201801</v>
      </c>
    </row>
    <row r="4" spans="1:8">
      <c r="A4" s="37">
        <v>3</v>
      </c>
      <c r="B4" s="37">
        <v>14</v>
      </c>
      <c r="C4" s="37">
        <v>111631</v>
      </c>
      <c r="D4" s="37">
        <v>110829.75725256</v>
      </c>
      <c r="E4" s="37">
        <v>80885.217395145693</v>
      </c>
      <c r="F4" s="37">
        <v>29674.939146424502</v>
      </c>
      <c r="G4" s="37">
        <v>80885.217395145693</v>
      </c>
      <c r="H4" s="37">
        <v>0.26840536477774302</v>
      </c>
    </row>
    <row r="5" spans="1:8">
      <c r="A5" s="37">
        <v>4</v>
      </c>
      <c r="B5" s="37">
        <v>15</v>
      </c>
      <c r="C5" s="37">
        <v>2911</v>
      </c>
      <c r="D5" s="37">
        <v>54262.949843400696</v>
      </c>
      <c r="E5" s="37">
        <v>41777.750610574098</v>
      </c>
      <c r="F5" s="37">
        <v>12300.828232145799</v>
      </c>
      <c r="G5" s="37">
        <v>41777.750610574098</v>
      </c>
      <c r="H5" s="37">
        <v>0.227462120776529</v>
      </c>
    </row>
    <row r="6" spans="1:8">
      <c r="A6" s="37">
        <v>5</v>
      </c>
      <c r="B6" s="37">
        <v>16</v>
      </c>
      <c r="C6" s="37">
        <v>4735</v>
      </c>
      <c r="D6" s="37">
        <v>155915.92071709401</v>
      </c>
      <c r="E6" s="37">
        <v>126634.179103419</v>
      </c>
      <c r="F6" s="37">
        <v>28051.160417094001</v>
      </c>
      <c r="G6" s="37">
        <v>126634.179103419</v>
      </c>
      <c r="H6" s="37">
        <v>0.18134336779455501</v>
      </c>
    </row>
    <row r="7" spans="1:8">
      <c r="A7" s="37">
        <v>6</v>
      </c>
      <c r="B7" s="37">
        <v>17</v>
      </c>
      <c r="C7" s="37">
        <v>17724</v>
      </c>
      <c r="D7" s="37">
        <v>221945.82089658099</v>
      </c>
      <c r="E7" s="37">
        <v>153112.830322222</v>
      </c>
      <c r="F7" s="37">
        <v>68414.870916239306</v>
      </c>
      <c r="G7" s="37">
        <v>153112.830322222</v>
      </c>
      <c r="H7" s="37">
        <v>0.308832125886571</v>
      </c>
    </row>
    <row r="8" spans="1:8">
      <c r="A8" s="37">
        <v>7</v>
      </c>
      <c r="B8" s="37">
        <v>18</v>
      </c>
      <c r="C8" s="37">
        <v>37830</v>
      </c>
      <c r="D8" s="37">
        <v>85497.561286324795</v>
      </c>
      <c r="E8" s="37">
        <v>71420.517736752096</v>
      </c>
      <c r="F8" s="37">
        <v>13785.7529512821</v>
      </c>
      <c r="G8" s="37">
        <v>71420.517736752096</v>
      </c>
      <c r="H8" s="37">
        <v>0.16179270422192099</v>
      </c>
    </row>
    <row r="9" spans="1:8">
      <c r="A9" s="37">
        <v>8</v>
      </c>
      <c r="B9" s="37">
        <v>19</v>
      </c>
      <c r="C9" s="37">
        <v>27856</v>
      </c>
      <c r="D9" s="37">
        <v>87883.523904273505</v>
      </c>
      <c r="E9" s="37">
        <v>93713.9689615385</v>
      </c>
      <c r="F9" s="37">
        <v>-5959.0006128205096</v>
      </c>
      <c r="G9" s="37">
        <v>93713.9689615385</v>
      </c>
      <c r="H9" s="37">
        <v>-6.7904994155325998E-2</v>
      </c>
    </row>
    <row r="10" spans="1:8">
      <c r="A10" s="37">
        <v>9</v>
      </c>
      <c r="B10" s="37">
        <v>21</v>
      </c>
      <c r="C10" s="37">
        <v>349868</v>
      </c>
      <c r="D10" s="37">
        <v>1384328.29141631</v>
      </c>
      <c r="E10" s="37">
        <v>1529311.1974333299</v>
      </c>
      <c r="F10" s="37">
        <v>-163342.04980341901</v>
      </c>
      <c r="G10" s="37">
        <v>1529311.1974333299</v>
      </c>
      <c r="H10" s="37">
        <v>-0.119579604039251</v>
      </c>
    </row>
    <row r="11" spans="1:8">
      <c r="A11" s="37">
        <v>10</v>
      </c>
      <c r="B11" s="37">
        <v>22</v>
      </c>
      <c r="C11" s="37">
        <v>96989.801999999996</v>
      </c>
      <c r="D11" s="37">
        <v>1591898.4986341901</v>
      </c>
      <c r="E11" s="37">
        <v>1404176.99134444</v>
      </c>
      <c r="F11" s="37">
        <v>180734.67763162401</v>
      </c>
      <c r="G11" s="37">
        <v>1404176.99134444</v>
      </c>
      <c r="H11" s="37">
        <v>0.11403454285145601</v>
      </c>
    </row>
    <row r="12" spans="1:8">
      <c r="A12" s="37">
        <v>11</v>
      </c>
      <c r="B12" s="37">
        <v>23</v>
      </c>
      <c r="C12" s="37">
        <v>160778.49400000001</v>
      </c>
      <c r="D12" s="37">
        <v>1560644.5837999999</v>
      </c>
      <c r="E12" s="37">
        <v>1363033.4986863199</v>
      </c>
      <c r="F12" s="37">
        <v>194600.57690854699</v>
      </c>
      <c r="G12" s="37">
        <v>1363033.4986863199</v>
      </c>
      <c r="H12" s="37">
        <v>0.12493343588045699</v>
      </c>
    </row>
    <row r="13" spans="1:8">
      <c r="A13" s="37">
        <v>12</v>
      </c>
      <c r="B13" s="37">
        <v>24</v>
      </c>
      <c r="C13" s="37">
        <v>16909</v>
      </c>
      <c r="D13" s="37">
        <v>555184.518425641</v>
      </c>
      <c r="E13" s="37">
        <v>524806.81641111104</v>
      </c>
      <c r="F13" s="37">
        <v>21397.112270940201</v>
      </c>
      <c r="G13" s="37">
        <v>524806.81641111104</v>
      </c>
      <c r="H13" s="37">
        <v>3.9174218908622202E-2</v>
      </c>
    </row>
    <row r="14" spans="1:8">
      <c r="A14" s="37">
        <v>13</v>
      </c>
      <c r="B14" s="37">
        <v>25</v>
      </c>
      <c r="C14" s="37">
        <v>92826</v>
      </c>
      <c r="D14" s="37">
        <v>1276705.9270930199</v>
      </c>
      <c r="E14" s="37">
        <v>1185150.6206</v>
      </c>
      <c r="F14" s="37">
        <v>82521.500199999995</v>
      </c>
      <c r="G14" s="37">
        <v>1185150.6206</v>
      </c>
      <c r="H14" s="37">
        <v>6.5096880215305603E-2</v>
      </c>
    </row>
    <row r="15" spans="1:8">
      <c r="A15" s="37">
        <v>14</v>
      </c>
      <c r="B15" s="37">
        <v>26</v>
      </c>
      <c r="C15" s="37">
        <v>60285</v>
      </c>
      <c r="D15" s="37">
        <v>341994.38476529001</v>
      </c>
      <c r="E15" s="37">
        <v>303585.63831286598</v>
      </c>
      <c r="F15" s="37">
        <v>37421.004804288597</v>
      </c>
      <c r="G15" s="37">
        <v>303585.63831286598</v>
      </c>
      <c r="H15" s="37">
        <v>0.109736879206287</v>
      </c>
    </row>
    <row r="16" spans="1:8">
      <c r="A16" s="37">
        <v>15</v>
      </c>
      <c r="B16" s="37">
        <v>27</v>
      </c>
      <c r="C16" s="37">
        <v>164211.32999999999</v>
      </c>
      <c r="D16" s="37">
        <v>1294966.3413334501</v>
      </c>
      <c r="E16" s="37">
        <v>1233615.71146247</v>
      </c>
      <c r="F16" s="37">
        <v>58289.197495976099</v>
      </c>
      <c r="G16" s="37">
        <v>1233615.71146247</v>
      </c>
      <c r="H16" s="37">
        <v>4.5118798676111398E-2</v>
      </c>
    </row>
    <row r="17" spans="1:8">
      <c r="A17" s="37">
        <v>16</v>
      </c>
      <c r="B17" s="37">
        <v>29</v>
      </c>
      <c r="C17" s="37">
        <v>192463</v>
      </c>
      <c r="D17" s="37">
        <v>2536351.0020683799</v>
      </c>
      <c r="E17" s="37">
        <v>2417641.1434008498</v>
      </c>
      <c r="F17" s="37">
        <v>93680.548838461502</v>
      </c>
      <c r="G17" s="37">
        <v>2417641.1434008498</v>
      </c>
      <c r="H17" s="37">
        <v>3.7303285010423202E-2</v>
      </c>
    </row>
    <row r="18" spans="1:8">
      <c r="A18" s="37">
        <v>17</v>
      </c>
      <c r="B18" s="37">
        <v>31</v>
      </c>
      <c r="C18" s="37">
        <v>29255.075000000001</v>
      </c>
      <c r="D18" s="37">
        <v>301962.08288534102</v>
      </c>
      <c r="E18" s="37">
        <v>254555.33201945099</v>
      </c>
      <c r="F18" s="37">
        <v>47058.263909457099</v>
      </c>
      <c r="G18" s="37">
        <v>254555.33201945099</v>
      </c>
      <c r="H18" s="37">
        <v>0.156021693135309</v>
      </c>
    </row>
    <row r="19" spans="1:8">
      <c r="A19" s="37">
        <v>18</v>
      </c>
      <c r="B19" s="37">
        <v>32</v>
      </c>
      <c r="C19" s="37">
        <v>22970.893</v>
      </c>
      <c r="D19" s="37">
        <v>348658.74256845901</v>
      </c>
      <c r="E19" s="37">
        <v>331147.711406569</v>
      </c>
      <c r="F19" s="37">
        <v>16581.977348033899</v>
      </c>
      <c r="G19" s="37">
        <v>331147.711406569</v>
      </c>
      <c r="H19" s="37">
        <v>4.7686400915097203E-2</v>
      </c>
    </row>
    <row r="20" spans="1:8">
      <c r="A20" s="37">
        <v>19</v>
      </c>
      <c r="B20" s="37">
        <v>33</v>
      </c>
      <c r="C20" s="37">
        <v>33203.375</v>
      </c>
      <c r="D20" s="37">
        <v>529019.54085543402</v>
      </c>
      <c r="E20" s="37">
        <v>416701.90801527997</v>
      </c>
      <c r="F20" s="37">
        <v>110997.901741448</v>
      </c>
      <c r="G20" s="37">
        <v>416701.90801527997</v>
      </c>
      <c r="H20" s="37">
        <v>0.210342887545512</v>
      </c>
    </row>
    <row r="21" spans="1:8">
      <c r="A21" s="37">
        <v>20</v>
      </c>
      <c r="B21" s="37">
        <v>34</v>
      </c>
      <c r="C21" s="37">
        <v>63308.722000000002</v>
      </c>
      <c r="D21" s="37">
        <v>332075.90536618303</v>
      </c>
      <c r="E21" s="37">
        <v>253714.491420948</v>
      </c>
      <c r="F21" s="37">
        <v>78000.919770815599</v>
      </c>
      <c r="G21" s="37">
        <v>253714.491420948</v>
      </c>
      <c r="H21" s="37">
        <v>0.23514409381999901</v>
      </c>
    </row>
    <row r="22" spans="1:8">
      <c r="A22" s="37">
        <v>21</v>
      </c>
      <c r="B22" s="37">
        <v>35</v>
      </c>
      <c r="C22" s="37">
        <v>36121.813000000002</v>
      </c>
      <c r="D22" s="37">
        <v>1139135.5593858401</v>
      </c>
      <c r="E22" s="37">
        <v>1087122.1408380501</v>
      </c>
      <c r="F22" s="37">
        <v>48974.162623893797</v>
      </c>
      <c r="G22" s="37">
        <v>1087122.1408380501</v>
      </c>
      <c r="H22" s="37">
        <v>4.3107404253194301E-2</v>
      </c>
    </row>
    <row r="23" spans="1:8">
      <c r="A23" s="37">
        <v>22</v>
      </c>
      <c r="B23" s="37">
        <v>36</v>
      </c>
      <c r="C23" s="37">
        <v>162184.79</v>
      </c>
      <c r="D23" s="37">
        <v>776818.17039734498</v>
      </c>
      <c r="E23" s="37">
        <v>676311.42464026995</v>
      </c>
      <c r="F23" s="37">
        <v>99897.384242030894</v>
      </c>
      <c r="G23" s="37">
        <v>676311.42464026995</v>
      </c>
      <c r="H23" s="37">
        <v>0.12869911175818499</v>
      </c>
    </row>
    <row r="24" spans="1:8">
      <c r="A24" s="37">
        <v>23</v>
      </c>
      <c r="B24" s="37">
        <v>37</v>
      </c>
      <c r="C24" s="37">
        <v>171394.53700000001</v>
      </c>
      <c r="D24" s="37">
        <v>1344701.3024522101</v>
      </c>
      <c r="E24" s="37">
        <v>1194203.5485867399</v>
      </c>
      <c r="F24" s="37">
        <v>148599.390414147</v>
      </c>
      <c r="G24" s="37">
        <v>1194203.5485867399</v>
      </c>
      <c r="H24" s="37">
        <v>0.11066358740971501</v>
      </c>
    </row>
    <row r="25" spans="1:8">
      <c r="A25" s="37">
        <v>24</v>
      </c>
      <c r="B25" s="37">
        <v>38</v>
      </c>
      <c r="C25" s="37">
        <v>646643.36399999994</v>
      </c>
      <c r="D25" s="37">
        <v>2539588.6743398202</v>
      </c>
      <c r="E25" s="37">
        <v>2665270.3181283199</v>
      </c>
      <c r="F25" s="37">
        <v>-126864.354475221</v>
      </c>
      <c r="G25" s="37">
        <v>2665270.3181283199</v>
      </c>
      <c r="H25" s="37">
        <v>-4.99779610872986E-2</v>
      </c>
    </row>
    <row r="26" spans="1:8">
      <c r="A26" s="37">
        <v>25</v>
      </c>
      <c r="B26" s="37">
        <v>39</v>
      </c>
      <c r="C26" s="37">
        <v>81757.728000000003</v>
      </c>
      <c r="D26" s="37">
        <v>121348.324925006</v>
      </c>
      <c r="E26" s="37">
        <v>94937.984949279897</v>
      </c>
      <c r="F26" s="37">
        <v>26337.8591807784</v>
      </c>
      <c r="G26" s="37">
        <v>94937.984949279897</v>
      </c>
      <c r="H26" s="37">
        <v>0.21717316725112401</v>
      </c>
    </row>
    <row r="27" spans="1:8">
      <c r="A27" s="37">
        <v>26</v>
      </c>
      <c r="B27" s="37">
        <v>42</v>
      </c>
      <c r="C27" s="37">
        <v>16088.755999999999</v>
      </c>
      <c r="D27" s="37">
        <v>283168.91981965798</v>
      </c>
      <c r="E27" s="37">
        <v>256185.13690000001</v>
      </c>
      <c r="F27" s="37">
        <v>26527.977299999999</v>
      </c>
      <c r="G27" s="37">
        <v>256185.13690000001</v>
      </c>
      <c r="H27" s="37">
        <v>9.3833557651072694E-2</v>
      </c>
    </row>
    <row r="28" spans="1:8">
      <c r="A28" s="37">
        <v>27</v>
      </c>
      <c r="B28" s="37">
        <v>75</v>
      </c>
      <c r="C28" s="37">
        <v>116</v>
      </c>
      <c r="D28" s="37">
        <v>124805.128205128</v>
      </c>
      <c r="E28" s="37">
        <v>116902.777777778</v>
      </c>
      <c r="F28" s="37">
        <v>7902.3504273504304</v>
      </c>
      <c r="G28" s="37">
        <v>116902.777777778</v>
      </c>
      <c r="H28" s="37">
        <v>6.3317513799290501E-2</v>
      </c>
    </row>
    <row r="29" spans="1:8">
      <c r="A29" s="37">
        <v>28</v>
      </c>
      <c r="B29" s="37">
        <v>76</v>
      </c>
      <c r="C29" s="37">
        <v>2636</v>
      </c>
      <c r="D29" s="37">
        <v>627395.98807008495</v>
      </c>
      <c r="E29" s="37">
        <v>630377.75838034204</v>
      </c>
      <c r="F29" s="37">
        <v>-5887.75321623932</v>
      </c>
      <c r="G29" s="37">
        <v>630377.75838034204</v>
      </c>
      <c r="H29" s="37">
        <v>-9.4280983963740805E-3</v>
      </c>
    </row>
    <row r="30" spans="1:8">
      <c r="A30" s="37">
        <v>29</v>
      </c>
      <c r="B30" s="37">
        <v>99</v>
      </c>
      <c r="C30" s="37">
        <v>15</v>
      </c>
      <c r="D30" s="37">
        <v>15705.6364874064</v>
      </c>
      <c r="E30" s="37">
        <v>14301.4065350579</v>
      </c>
      <c r="F30" s="37">
        <v>1404.2299523485401</v>
      </c>
      <c r="G30" s="37">
        <v>14301.4065350579</v>
      </c>
      <c r="H30" s="37">
        <v>8.9409299233082398E-2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196</v>
      </c>
      <c r="D34" s="34">
        <v>359810.27</v>
      </c>
      <c r="E34" s="34">
        <v>364167.74</v>
      </c>
      <c r="F34" s="30"/>
      <c r="G34" s="30"/>
      <c r="H34" s="30"/>
    </row>
    <row r="35" spans="1:8">
      <c r="A35" s="30"/>
      <c r="B35" s="33">
        <v>71</v>
      </c>
      <c r="C35" s="34">
        <v>802</v>
      </c>
      <c r="D35" s="34">
        <v>2098965.44</v>
      </c>
      <c r="E35" s="34">
        <v>2469607.2400000002</v>
      </c>
      <c r="F35" s="30"/>
      <c r="G35" s="30"/>
      <c r="H35" s="30"/>
    </row>
    <row r="36" spans="1:8">
      <c r="A36" s="30"/>
      <c r="B36" s="33">
        <v>72</v>
      </c>
      <c r="C36" s="34">
        <v>407</v>
      </c>
      <c r="D36" s="34">
        <v>1257099.17</v>
      </c>
      <c r="E36" s="34">
        <v>1283726.6200000001</v>
      </c>
      <c r="F36" s="30"/>
      <c r="G36" s="30"/>
      <c r="H36" s="30"/>
    </row>
    <row r="37" spans="1:8">
      <c r="A37" s="30"/>
      <c r="B37" s="33">
        <v>73</v>
      </c>
      <c r="C37" s="34">
        <v>744</v>
      </c>
      <c r="D37" s="34">
        <v>1875317.71</v>
      </c>
      <c r="E37" s="34">
        <v>2293320.64</v>
      </c>
      <c r="F37" s="30"/>
      <c r="G37" s="30"/>
      <c r="H37" s="30"/>
    </row>
    <row r="38" spans="1:8">
      <c r="A38" s="30"/>
      <c r="B38" s="33">
        <v>77</v>
      </c>
      <c r="C38" s="34">
        <v>678</v>
      </c>
      <c r="D38" s="34">
        <v>1233654.21</v>
      </c>
      <c r="E38" s="34">
        <v>1501323.58</v>
      </c>
      <c r="F38" s="30"/>
      <c r="G38" s="30"/>
      <c r="H38" s="30"/>
    </row>
    <row r="39" spans="1:8">
      <c r="A39" s="30"/>
      <c r="B39" s="33">
        <v>78</v>
      </c>
      <c r="C39" s="34">
        <v>313</v>
      </c>
      <c r="D39" s="34">
        <v>458070.43</v>
      </c>
      <c r="E39" s="34">
        <v>408187.71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2016-09-13T04:57:50Z</dcterms:modified>
</cp:coreProperties>
</file>