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<sst xmlns="http://schemas.openxmlformats.org/spreadsheetml/2006/main" count="121" uniqueCount="80">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</sst>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3" sqref="P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27203918.729400005</v>
      </c>
      <c r="F3" s="25">
        <f>RA!I7</f>
        <v>1378799.9234</v>
      </c>
      <c r="G3" s="16">
        <f>SUM(G4:G42)</f>
        <v>25825118.805999998</v>
      </c>
      <c r="H3" s="27">
        <f>RA!J7</f>
        <v>5.0683871581703199</v>
      </c>
      <c r="I3" s="20">
        <f>SUM(I4:I42)</f>
        <v>27203926.074628416</v>
      </c>
      <c r="J3" s="21">
        <f>SUM(J4:J42)</f>
        <v>25825118.69813842</v>
      </c>
      <c r="K3" s="22">
        <f>E3-I3</f>
        <v>-7.345228411257267</v>
      </c>
      <c r="L3" s="22">
        <f>G3-J3</f>
        <v>0.10786157846450806</v>
      </c>
    </row>
    <row r="4" spans="1:13">
      <c r="A4" s="70">
        <f>RA!A8</f>
        <v>42623</v>
      </c>
      <c r="B4" s="12">
        <v>12</v>
      </c>
      <c r="C4" s="65" t="s">
        <v>6</v>
      </c>
      <c r="D4" s="65"/>
      <c r="E4" s="15">
        <f>VLOOKUP(C4,RA!B8:D35,3,0)</f>
        <v>663509.22</v>
      </c>
      <c r="F4" s="25">
        <f>VLOOKUP(C4,RA!B8:I38,8,0)</f>
        <v>154881.55069999999</v>
      </c>
      <c r="G4" s="16">
        <f t="shared" ref="G4:G42" si="0">E4-F4</f>
        <v>508627.66929999995</v>
      </c>
      <c r="H4" s="27">
        <f>RA!J8</f>
        <v>23.342788017324001</v>
      </c>
      <c r="I4" s="20">
        <f>VLOOKUP(B4,RMS!B:D,3,FALSE)</f>
        <v>663510.07967264997</v>
      </c>
      <c r="J4" s="21">
        <f>VLOOKUP(B4,RMS!B:E,4,FALSE)</f>
        <v>508627.68709743599</v>
      </c>
      <c r="K4" s="22">
        <f t="shared" ref="K4:K42" si="1">E4-I4</f>
        <v>-0.85967264999635518</v>
      </c>
      <c r="L4" s="22">
        <f t="shared" ref="L4:L42" si="2">G4-J4</f>
        <v>-1.7797436041291803E-2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123341.8085</v>
      </c>
      <c r="F5" s="25">
        <f>VLOOKUP(C5,RA!B9:I39,8,0)</f>
        <v>28841.101999999999</v>
      </c>
      <c r="G5" s="16">
        <f t="shared" si="0"/>
        <v>94500.7065</v>
      </c>
      <c r="H5" s="27">
        <f>RA!J9</f>
        <v>23.383070469572399</v>
      </c>
      <c r="I5" s="20">
        <f>VLOOKUP(B5,RMS!B:D,3,FALSE)</f>
        <v>123341.88461453</v>
      </c>
      <c r="J5" s="21">
        <f>VLOOKUP(B5,RMS!B:E,4,FALSE)</f>
        <v>94500.730594871799</v>
      </c>
      <c r="K5" s="22">
        <f t="shared" si="1"/>
        <v>-7.6114530005725101E-2</v>
      </c>
      <c r="L5" s="22">
        <f t="shared" si="2"/>
        <v>-2.409487179829739E-2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141854.07980000001</v>
      </c>
      <c r="F6" s="25">
        <f>VLOOKUP(C6,RA!B10:I40,8,0)</f>
        <v>38685.318200000002</v>
      </c>
      <c r="G6" s="16">
        <f t="shared" si="0"/>
        <v>103168.7616</v>
      </c>
      <c r="H6" s="27">
        <f>RA!J10</f>
        <v>27.271205914234098</v>
      </c>
      <c r="I6" s="20">
        <f>VLOOKUP(B6,RMS!B:D,3,FALSE)</f>
        <v>141856.421862355</v>
      </c>
      <c r="J6" s="21">
        <f>VLOOKUP(B6,RMS!B:E,4,FALSE)</f>
        <v>103168.762831272</v>
      </c>
      <c r="K6" s="22">
        <f>E6-I6</f>
        <v>-2.3420623549900483</v>
      </c>
      <c r="L6" s="22">
        <f t="shared" si="2"/>
        <v>-1.2312720064073801E-3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65641.521099999998</v>
      </c>
      <c r="F7" s="25">
        <f>VLOOKUP(C7,RA!B11:I41,8,0)</f>
        <v>13610.0244</v>
      </c>
      <c r="G7" s="16">
        <f t="shared" si="0"/>
        <v>52031.496699999996</v>
      </c>
      <c r="H7" s="27">
        <f>RA!J11</f>
        <v>20.733865047499599</v>
      </c>
      <c r="I7" s="20">
        <f>VLOOKUP(B7,RMS!B:D,3,FALSE)</f>
        <v>65641.555991952206</v>
      </c>
      <c r="J7" s="21">
        <f>VLOOKUP(B7,RMS!B:E,4,FALSE)</f>
        <v>52031.4974064216</v>
      </c>
      <c r="K7" s="22">
        <f t="shared" si="1"/>
        <v>-3.4891952207544819E-2</v>
      </c>
      <c r="L7" s="22">
        <f t="shared" si="2"/>
        <v>-7.0642160426359624E-4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178690.6827</v>
      </c>
      <c r="F8" s="25">
        <f>VLOOKUP(C8,RA!B12:I42,8,0)</f>
        <v>29035.839400000001</v>
      </c>
      <c r="G8" s="16">
        <f t="shared" si="0"/>
        <v>149654.84330000001</v>
      </c>
      <c r="H8" s="27">
        <f>RA!J12</f>
        <v>16.249218460230299</v>
      </c>
      <c r="I8" s="20">
        <f>VLOOKUP(B8,RMS!B:D,3,FALSE)</f>
        <v>178690.6807</v>
      </c>
      <c r="J8" s="21">
        <f>VLOOKUP(B8,RMS!B:E,4,FALSE)</f>
        <v>149654.84048376101</v>
      </c>
      <c r="K8" s="22">
        <f t="shared" si="1"/>
        <v>2.0000000076834112E-3</v>
      </c>
      <c r="L8" s="22">
        <f t="shared" si="2"/>
        <v>2.8162389935459942E-3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230793.63810000001</v>
      </c>
      <c r="F9" s="25">
        <f>VLOOKUP(C9,RA!B13:I43,8,0)</f>
        <v>72049.217600000004</v>
      </c>
      <c r="G9" s="16">
        <f t="shared" si="0"/>
        <v>158744.42050000001</v>
      </c>
      <c r="H9" s="27">
        <f>RA!J13</f>
        <v>31.218025849040899</v>
      </c>
      <c r="I9" s="20">
        <f>VLOOKUP(B9,RMS!B:D,3,FALSE)</f>
        <v>230793.990333333</v>
      </c>
      <c r="J9" s="21">
        <f>VLOOKUP(B9,RMS!B:E,4,FALSE)</f>
        <v>158744.418789744</v>
      </c>
      <c r="K9" s="22">
        <f t="shared" si="1"/>
        <v>-0.35223333298927173</v>
      </c>
      <c r="L9" s="22">
        <f t="shared" si="2"/>
        <v>1.7102560086641461E-3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127805.0465</v>
      </c>
      <c r="F10" s="25">
        <f>VLOOKUP(C10,RA!B14:I43,8,0)</f>
        <v>21426.570500000002</v>
      </c>
      <c r="G10" s="16">
        <f t="shared" si="0"/>
        <v>106378.476</v>
      </c>
      <c r="H10" s="27">
        <f>RA!J14</f>
        <v>16.765042607296401</v>
      </c>
      <c r="I10" s="20">
        <f>VLOOKUP(B10,RMS!B:D,3,FALSE)</f>
        <v>127805.05203333301</v>
      </c>
      <c r="J10" s="21">
        <f>VLOOKUP(B10,RMS!B:E,4,FALSE)</f>
        <v>106378.47462906</v>
      </c>
      <c r="K10" s="22">
        <f t="shared" si="1"/>
        <v>-5.5333330092253163E-3</v>
      </c>
      <c r="L10" s="22">
        <f t="shared" si="2"/>
        <v>1.3709399936487898E-3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95082.664999999994</v>
      </c>
      <c r="F11" s="25">
        <f>VLOOKUP(C11,RA!B15:I44,8,0)</f>
        <v>-1072.9549</v>
      </c>
      <c r="G11" s="16">
        <f t="shared" si="0"/>
        <v>96155.619899999991</v>
      </c>
      <c r="H11" s="27">
        <f>RA!J15</f>
        <v>-1.1284442858222401</v>
      </c>
      <c r="I11" s="20">
        <f>VLOOKUP(B11,RMS!B:D,3,FALSE)</f>
        <v>95082.698019658099</v>
      </c>
      <c r="J11" s="21">
        <f>VLOOKUP(B11,RMS!B:E,4,FALSE)</f>
        <v>96155.622559829106</v>
      </c>
      <c r="K11" s="22">
        <f t="shared" si="1"/>
        <v>-3.3019658105331473E-2</v>
      </c>
      <c r="L11" s="22">
        <f t="shared" si="2"/>
        <v>-2.6598291151458398E-3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1610805.8382000001</v>
      </c>
      <c r="F12" s="25">
        <f>VLOOKUP(C12,RA!B16:I45,8,0)</f>
        <v>-142549.43280000001</v>
      </c>
      <c r="G12" s="16">
        <f t="shared" si="0"/>
        <v>1753355.2710000002</v>
      </c>
      <c r="H12" s="27">
        <f>RA!J16</f>
        <v>-8.8495726436708395</v>
      </c>
      <c r="I12" s="20">
        <f>VLOOKUP(B12,RMS!B:D,3,FALSE)</f>
        <v>1610805.0739963299</v>
      </c>
      <c r="J12" s="21">
        <f>VLOOKUP(B12,RMS!B:E,4,FALSE)</f>
        <v>1753355.2705999999</v>
      </c>
      <c r="K12" s="22">
        <f t="shared" si="1"/>
        <v>0.76420367020182312</v>
      </c>
      <c r="L12" s="22">
        <f t="shared" si="2"/>
        <v>4.0000025182962418E-4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1883589.9382</v>
      </c>
      <c r="F13" s="25">
        <f>VLOOKUP(C13,RA!B17:I46,8,0)</f>
        <v>243704.40719999999</v>
      </c>
      <c r="G13" s="16">
        <f t="shared" si="0"/>
        <v>1639885.531</v>
      </c>
      <c r="H13" s="27">
        <f>RA!J17</f>
        <v>12.9382941720792</v>
      </c>
      <c r="I13" s="20">
        <f>VLOOKUP(B13,RMS!B:D,3,FALSE)</f>
        <v>1883589.6963555601</v>
      </c>
      <c r="J13" s="21">
        <f>VLOOKUP(B13,RMS!B:E,4,FALSE)</f>
        <v>1639885.5095025599</v>
      </c>
      <c r="K13" s="22">
        <f t="shared" si="1"/>
        <v>0.24184443987905979</v>
      </c>
      <c r="L13" s="22">
        <f t="shared" si="2"/>
        <v>2.1497440058737993E-2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2125774.3944999999</v>
      </c>
      <c r="F14" s="25">
        <f>VLOOKUP(C14,RA!B18:I47,8,0)</f>
        <v>257966.6679</v>
      </c>
      <c r="G14" s="16">
        <f t="shared" si="0"/>
        <v>1867807.7265999999</v>
      </c>
      <c r="H14" s="27">
        <f>RA!J18</f>
        <v>12.1351855854241</v>
      </c>
      <c r="I14" s="20">
        <f>VLOOKUP(B14,RMS!B:D,3,FALSE)</f>
        <v>2125774.7757356302</v>
      </c>
      <c r="J14" s="21">
        <f>VLOOKUP(B14,RMS!B:E,4,FALSE)</f>
        <v>1867807.7084230799</v>
      </c>
      <c r="K14" s="22">
        <f t="shared" si="1"/>
        <v>-0.38123563025146723</v>
      </c>
      <c r="L14" s="22">
        <f t="shared" si="2"/>
        <v>1.817692001350224E-2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749155.59829999995</v>
      </c>
      <c r="F15" s="25">
        <f>VLOOKUP(C15,RA!B19:I48,8,0)</f>
        <v>24974.850699999999</v>
      </c>
      <c r="G15" s="16">
        <f t="shared" si="0"/>
        <v>724180.7476</v>
      </c>
      <c r="H15" s="27">
        <f>RA!J19</f>
        <v>3.3337334402457199</v>
      </c>
      <c r="I15" s="20">
        <f>VLOOKUP(B15,RMS!B:D,3,FALSE)</f>
        <v>749155.63057179505</v>
      </c>
      <c r="J15" s="21">
        <f>VLOOKUP(B15,RMS!B:E,4,FALSE)</f>
        <v>724180.74907435896</v>
      </c>
      <c r="K15" s="22">
        <f t="shared" si="1"/>
        <v>-3.2271795091219246E-2</v>
      </c>
      <c r="L15" s="22">
        <f t="shared" si="2"/>
        <v>-1.4743589563295245E-3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1687702.2287000001</v>
      </c>
      <c r="F16" s="25">
        <f>VLOOKUP(C16,RA!B20:I49,8,0)</f>
        <v>72273.416800000006</v>
      </c>
      <c r="G16" s="16">
        <f t="shared" si="0"/>
        <v>1615428.8119000001</v>
      </c>
      <c r="H16" s="27">
        <f>RA!J20</f>
        <v>4.2823559494657202</v>
      </c>
      <c r="I16" s="20">
        <f>VLOOKUP(B16,RMS!B:D,3,FALSE)</f>
        <v>1687702.4646372399</v>
      </c>
      <c r="J16" s="21">
        <f>VLOOKUP(B16,RMS!B:E,4,FALSE)</f>
        <v>1615428.8119000001</v>
      </c>
      <c r="K16" s="22">
        <f t="shared" si="1"/>
        <v>-0.23593723983503878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428300.48700000002</v>
      </c>
      <c r="F17" s="25">
        <f>VLOOKUP(C17,RA!B21:I50,8,0)</f>
        <v>46214.034800000001</v>
      </c>
      <c r="G17" s="16">
        <f t="shared" si="0"/>
        <v>382086.4522</v>
      </c>
      <c r="H17" s="27">
        <f>RA!J21</f>
        <v>10.790096253147601</v>
      </c>
      <c r="I17" s="20">
        <f>VLOOKUP(B17,RMS!B:D,3,FALSE)</f>
        <v>428299.88705141802</v>
      </c>
      <c r="J17" s="21">
        <f>VLOOKUP(B17,RMS!B:E,4,FALSE)</f>
        <v>382086.45216147002</v>
      </c>
      <c r="K17" s="22">
        <f t="shared" si="1"/>
        <v>0.59994858200661838</v>
      </c>
      <c r="L17" s="22">
        <f t="shared" si="2"/>
        <v>3.8529979065060616E-5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1597140.2753999999</v>
      </c>
      <c r="F18" s="25">
        <f>VLOOKUP(C18,RA!B22:I51,8,0)</f>
        <v>86693.371700000003</v>
      </c>
      <c r="G18" s="16">
        <f t="shared" si="0"/>
        <v>1510446.9036999999</v>
      </c>
      <c r="H18" s="27">
        <f>RA!J22</f>
        <v>5.4280374138262797</v>
      </c>
      <c r="I18" s="20">
        <f>VLOOKUP(B18,RMS!B:D,3,FALSE)</f>
        <v>1597142.4173890499</v>
      </c>
      <c r="J18" s="21">
        <f>VLOOKUP(B18,RMS!B:E,4,FALSE)</f>
        <v>1510446.9028509399</v>
      </c>
      <c r="K18" s="22">
        <f t="shared" si="1"/>
        <v>-2.1419890499673784</v>
      </c>
      <c r="L18" s="22">
        <f t="shared" si="2"/>
        <v>8.4906001575291157E-4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2862707.9542</v>
      </c>
      <c r="F19" s="25">
        <f>VLOOKUP(C19,RA!B23:I52,8,0)</f>
        <v>186417.24660000001</v>
      </c>
      <c r="G19" s="16">
        <f t="shared" si="0"/>
        <v>2676290.7075999998</v>
      </c>
      <c r="H19" s="27">
        <f>RA!J23</f>
        <v>6.5119198179646398</v>
      </c>
      <c r="I19" s="20">
        <f>VLOOKUP(B19,RMS!B:D,3,FALSE)</f>
        <v>2862710.0054162401</v>
      </c>
      <c r="J19" s="21">
        <f>VLOOKUP(B19,RMS!B:E,4,FALSE)</f>
        <v>2676290.7415615399</v>
      </c>
      <c r="K19" s="22">
        <f t="shared" si="1"/>
        <v>-2.0512162400409579</v>
      </c>
      <c r="L19" s="22">
        <f t="shared" si="2"/>
        <v>-3.3961540088057518E-2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400897.13900000002</v>
      </c>
      <c r="F20" s="25">
        <f>VLOOKUP(C20,RA!B24:I53,8,0)</f>
        <v>63120.560299999997</v>
      </c>
      <c r="G20" s="16">
        <f t="shared" si="0"/>
        <v>337776.57870000001</v>
      </c>
      <c r="H20" s="27">
        <f>RA!J24</f>
        <v>15.744826829507501</v>
      </c>
      <c r="I20" s="20">
        <f>VLOOKUP(B20,RMS!B:D,3,FALSE)</f>
        <v>400897.32610084</v>
      </c>
      <c r="J20" s="21">
        <f>VLOOKUP(B20,RMS!B:E,4,FALSE)</f>
        <v>337776.56268584402</v>
      </c>
      <c r="K20" s="22">
        <f t="shared" si="1"/>
        <v>-0.18710083997575566</v>
      </c>
      <c r="L20" s="22">
        <f t="shared" si="2"/>
        <v>1.6014155989978462E-2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475359.43660000002</v>
      </c>
      <c r="F21" s="25">
        <f>VLOOKUP(C21,RA!B25:I54,8,0)</f>
        <v>32438.210200000001</v>
      </c>
      <c r="G21" s="16">
        <f t="shared" si="0"/>
        <v>442921.22640000004</v>
      </c>
      <c r="H21" s="27">
        <f>RA!J25</f>
        <v>6.8239331550907503</v>
      </c>
      <c r="I21" s="20">
        <f>VLOOKUP(B21,RMS!B:D,3,FALSE)</f>
        <v>475359.40871589101</v>
      </c>
      <c r="J21" s="21">
        <f>VLOOKUP(B21,RMS!B:E,4,FALSE)</f>
        <v>442921.23513041798</v>
      </c>
      <c r="K21" s="22">
        <f t="shared" si="1"/>
        <v>2.7884109003935009E-2</v>
      </c>
      <c r="L21" s="22">
        <f t="shared" si="2"/>
        <v>-8.7304179323837161E-3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665431.15249999997</v>
      </c>
      <c r="F22" s="25">
        <f>VLOOKUP(C22,RA!B26:I55,8,0)</f>
        <v>140990.78200000001</v>
      </c>
      <c r="G22" s="16">
        <f t="shared" si="0"/>
        <v>524440.37049999996</v>
      </c>
      <c r="H22" s="27">
        <f>RA!J26</f>
        <v>21.187884196629899</v>
      </c>
      <c r="I22" s="20">
        <f>VLOOKUP(B22,RMS!B:D,3,FALSE)</f>
        <v>665431.07343670703</v>
      </c>
      <c r="J22" s="21">
        <f>VLOOKUP(B22,RMS!B:E,4,FALSE)</f>
        <v>524440.32939376798</v>
      </c>
      <c r="K22" s="22">
        <f t="shared" si="1"/>
        <v>7.9063292942009866E-2</v>
      </c>
      <c r="L22" s="22">
        <f t="shared" si="2"/>
        <v>4.1106231976300478E-2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426804.18190000003</v>
      </c>
      <c r="F23" s="25">
        <f>VLOOKUP(C23,RA!B27:I56,8,0)</f>
        <v>100237.0132</v>
      </c>
      <c r="G23" s="16">
        <f t="shared" si="0"/>
        <v>326567.16870000004</v>
      </c>
      <c r="H23" s="27">
        <f>RA!J27</f>
        <v>23.485480567171599</v>
      </c>
      <c r="I23" s="20">
        <f>VLOOKUP(B23,RMS!B:D,3,FALSE)</f>
        <v>426803.91248425998</v>
      </c>
      <c r="J23" s="21">
        <f>VLOOKUP(B23,RMS!B:E,4,FALSE)</f>
        <v>326567.17904387001</v>
      </c>
      <c r="K23" s="22">
        <f t="shared" si="1"/>
        <v>0.26941574004013091</v>
      </c>
      <c r="L23" s="22">
        <f t="shared" si="2"/>
        <v>-1.0343869973439723E-2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1481105.527</v>
      </c>
      <c r="F24" s="25">
        <f>VLOOKUP(C24,RA!B28:I57,8,0)</f>
        <v>76660.358200000002</v>
      </c>
      <c r="G24" s="16">
        <f t="shared" si="0"/>
        <v>1404445.1688000001</v>
      </c>
      <c r="H24" s="27">
        <f>RA!J28</f>
        <v>5.1758876597589003</v>
      </c>
      <c r="I24" s="20">
        <f>VLOOKUP(B24,RMS!B:D,3,FALSE)</f>
        <v>1481105.9219</v>
      </c>
      <c r="J24" s="21">
        <f>VLOOKUP(B24,RMS!B:E,4,FALSE)</f>
        <v>1404445.17223805</v>
      </c>
      <c r="K24" s="22">
        <f t="shared" si="1"/>
        <v>-0.39489999995566905</v>
      </c>
      <c r="L24" s="22">
        <f t="shared" si="2"/>
        <v>-3.4380499273538589E-3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898916.09329999995</v>
      </c>
      <c r="F25" s="25">
        <f>VLOOKUP(C25,RA!B29:I58,8,0)</f>
        <v>139384.90700000001</v>
      </c>
      <c r="G25" s="16">
        <f t="shared" si="0"/>
        <v>759531.18629999994</v>
      </c>
      <c r="H25" s="27">
        <f>RA!J29</f>
        <v>15.505886260007401</v>
      </c>
      <c r="I25" s="20">
        <f>VLOOKUP(B25,RMS!B:D,3,FALSE)</f>
        <v>898916.09381150396</v>
      </c>
      <c r="J25" s="21">
        <f>VLOOKUP(B25,RMS!B:E,4,FALSE)</f>
        <v>759531.158297154</v>
      </c>
      <c r="K25" s="22">
        <f t="shared" si="1"/>
        <v>-5.1150401122868061E-4</v>
      </c>
      <c r="L25" s="22">
        <f t="shared" si="2"/>
        <v>2.8002845938317478E-2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1710035.7164</v>
      </c>
      <c r="F26" s="25">
        <f>VLOOKUP(C26,RA!B30:I59,8,0)</f>
        <v>198236.8021</v>
      </c>
      <c r="G26" s="16">
        <f t="shared" si="0"/>
        <v>1511798.9143000001</v>
      </c>
      <c r="H26" s="27">
        <f>RA!J30</f>
        <v>11.592553313291701</v>
      </c>
      <c r="I26" s="20">
        <f>VLOOKUP(B26,RMS!B:D,3,FALSE)</f>
        <v>1710035.8114303499</v>
      </c>
      <c r="J26" s="21">
        <f>VLOOKUP(B26,RMS!B:E,4,FALSE)</f>
        <v>1511798.9211476401</v>
      </c>
      <c r="K26" s="22">
        <f t="shared" si="1"/>
        <v>-9.5030349912121892E-2</v>
      </c>
      <c r="L26" s="22">
        <f t="shared" si="2"/>
        <v>-6.8476400338113308E-3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2149669.2522</v>
      </c>
      <c r="F27" s="25">
        <f>VLOOKUP(C27,RA!B31:I60,8,0)</f>
        <v>-96557.03</v>
      </c>
      <c r="G27" s="16">
        <f t="shared" si="0"/>
        <v>2246226.2821999998</v>
      </c>
      <c r="H27" s="27">
        <f>RA!J31</f>
        <v>-4.4917156395655899</v>
      </c>
      <c r="I27" s="20">
        <f>VLOOKUP(B27,RMS!B:D,3,FALSE)</f>
        <v>2149669.5347761102</v>
      </c>
      <c r="J27" s="21">
        <f>VLOOKUP(B27,RMS!B:E,4,FALSE)</f>
        <v>2246226.1935212398</v>
      </c>
      <c r="K27" s="22">
        <f t="shared" si="1"/>
        <v>-0.28257611021399498</v>
      </c>
      <c r="L27" s="22">
        <f t="shared" si="2"/>
        <v>8.867875998839736E-2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154816.1612</v>
      </c>
      <c r="F28" s="25">
        <f>VLOOKUP(C28,RA!B32:I61,8,0)</f>
        <v>33727.385399999999</v>
      </c>
      <c r="G28" s="16">
        <f t="shared" si="0"/>
        <v>121088.7758</v>
      </c>
      <c r="H28" s="27">
        <f>RA!J32</f>
        <v>21.7854422552366</v>
      </c>
      <c r="I28" s="20">
        <f>VLOOKUP(B28,RMS!B:D,3,FALSE)</f>
        <v>154815.994615203</v>
      </c>
      <c r="J28" s="21">
        <f>VLOOKUP(B28,RMS!B:E,4,FALSE)</f>
        <v>121088.78670854399</v>
      </c>
      <c r="K28" s="22">
        <f t="shared" si="1"/>
        <v>0.16658479699981399</v>
      </c>
      <c r="L28" s="22">
        <f t="shared" si="2"/>
        <v>-1.0908543990808539E-2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351130.11489999999</v>
      </c>
      <c r="F30" s="25">
        <f>VLOOKUP(C30,RA!B34:I64,8,0)</f>
        <v>33143.817000000003</v>
      </c>
      <c r="G30" s="16">
        <f t="shared" si="0"/>
        <v>317986.29790000001</v>
      </c>
      <c r="H30" s="27">
        <f>RA!J34</f>
        <v>0</v>
      </c>
      <c r="I30" s="20">
        <f>VLOOKUP(B30,RMS!B:D,3,FALSE)</f>
        <v>351130.11481895501</v>
      </c>
      <c r="J30" s="21">
        <f>VLOOKUP(B30,RMS!B:E,4,FALSE)</f>
        <v>317986.29070000001</v>
      </c>
      <c r="K30" s="22">
        <f t="shared" si="1"/>
        <v>8.1044971011579037E-5</v>
      </c>
      <c r="L30" s="22">
        <f t="shared" si="2"/>
        <v>7.1999999927356839E-3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9.4391838220538808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283908.45</v>
      </c>
      <c r="F32" s="25">
        <f>VLOOKUP(C32,RA!B34:I65,8,0)</f>
        <v>10035.02</v>
      </c>
      <c r="G32" s="16">
        <f t="shared" si="0"/>
        <v>273873.43</v>
      </c>
      <c r="H32" s="27">
        <f>RA!J34</f>
        <v>0</v>
      </c>
      <c r="I32" s="20">
        <f>VLOOKUP(B32,RMS!B:D,3,FALSE)</f>
        <v>283908.45</v>
      </c>
      <c r="J32" s="21">
        <f>VLOOKUP(B32,RMS!B:E,4,FALSE)</f>
        <v>273873.43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920646.19</v>
      </c>
      <c r="F33" s="25">
        <f>VLOOKUP(C33,RA!B34:I65,8,0)</f>
        <v>-171768.79</v>
      </c>
      <c r="G33" s="16">
        <f t="shared" si="0"/>
        <v>1092414.98</v>
      </c>
      <c r="H33" s="27">
        <f>RA!J34</f>
        <v>0</v>
      </c>
      <c r="I33" s="20">
        <f>VLOOKUP(B33,RMS!B:D,3,FALSE)</f>
        <v>920646.19</v>
      </c>
      <c r="J33" s="21">
        <f>VLOOKUP(B33,RMS!B:E,4,FALSE)</f>
        <v>1092414.98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539723.01</v>
      </c>
      <c r="F34" s="25">
        <f>VLOOKUP(C34,RA!B34:I66,8,0)</f>
        <v>-32565.18</v>
      </c>
      <c r="G34" s="16">
        <f t="shared" si="0"/>
        <v>572288.19000000006</v>
      </c>
      <c r="H34" s="27">
        <f>RA!J35</f>
        <v>9.4391838220538808</v>
      </c>
      <c r="I34" s="20">
        <f>VLOOKUP(B34,RMS!B:D,3,FALSE)</f>
        <v>539723.01</v>
      </c>
      <c r="J34" s="21">
        <f>VLOOKUP(B34,RMS!B:E,4,FALSE)</f>
        <v>572288.18999999994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759766.84</v>
      </c>
      <c r="F35" s="25">
        <f>VLOOKUP(C35,RA!B34:I67,8,0)</f>
        <v>-188729.79</v>
      </c>
      <c r="G35" s="16">
        <f t="shared" si="0"/>
        <v>948496.63</v>
      </c>
      <c r="H35" s="27">
        <f>RA!J34</f>
        <v>0</v>
      </c>
      <c r="I35" s="20">
        <f>VLOOKUP(B35,RMS!B:D,3,FALSE)</f>
        <v>759766.84</v>
      </c>
      <c r="J35" s="21">
        <f>VLOOKUP(B35,RMS!B:E,4,FALSE)</f>
        <v>948496.63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9.4391838220538808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95523.077300000004</v>
      </c>
      <c r="F37" s="25">
        <f>VLOOKUP(C37,RA!B8:I68,8,0)</f>
        <v>7892.1544999999996</v>
      </c>
      <c r="G37" s="16">
        <f t="shared" si="0"/>
        <v>87630.9228</v>
      </c>
      <c r="H37" s="27">
        <f>RA!J35</f>
        <v>9.4391838220538808</v>
      </c>
      <c r="I37" s="20">
        <f>VLOOKUP(B37,RMS!B:D,3,FALSE)</f>
        <v>95523.076923076893</v>
      </c>
      <c r="J37" s="21">
        <f>VLOOKUP(B37,RMS!B:E,4,FALSE)</f>
        <v>87630.923076923107</v>
      </c>
      <c r="K37" s="22">
        <f t="shared" si="1"/>
        <v>3.7692311161663383E-4</v>
      </c>
      <c r="L37" s="22">
        <f t="shared" si="2"/>
        <v>-2.769231068668887E-4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503334.94089999999</v>
      </c>
      <c r="F38" s="25">
        <f>VLOOKUP(C38,RA!B8:I69,8,0)</f>
        <v>17118.8338</v>
      </c>
      <c r="G38" s="16">
        <f t="shared" si="0"/>
        <v>486216.10709999996</v>
      </c>
      <c r="H38" s="27">
        <f>RA!J36</f>
        <v>0</v>
      </c>
      <c r="I38" s="20">
        <f>VLOOKUP(B38,RMS!B:D,3,FALSE)</f>
        <v>503334.93107863201</v>
      </c>
      <c r="J38" s="21">
        <f>VLOOKUP(B38,RMS!B:E,4,FALSE)</f>
        <v>486216.10464700899</v>
      </c>
      <c r="K38" s="22">
        <f t="shared" si="1"/>
        <v>9.8213679739274085E-3</v>
      </c>
      <c r="L38" s="22">
        <f t="shared" si="2"/>
        <v>2.4529909715056419E-3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560071.93000000005</v>
      </c>
      <c r="F39" s="25">
        <f>VLOOKUP(C39,RA!B9:I70,8,0)</f>
        <v>-145163.85</v>
      </c>
      <c r="G39" s="16">
        <f t="shared" si="0"/>
        <v>705235.78</v>
      </c>
      <c r="H39" s="27">
        <f>RA!J37</f>
        <v>3.53459715623117</v>
      </c>
      <c r="I39" s="20">
        <f>VLOOKUP(B39,RMS!B:D,3,FALSE)</f>
        <v>560071.93000000005</v>
      </c>
      <c r="J39" s="21">
        <f>VLOOKUP(B39,RMS!B:E,4,FALSE)</f>
        <v>705235.78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238077</v>
      </c>
      <c r="F40" s="25">
        <f>VLOOKUP(C40,RA!B10:I71,8,0)</f>
        <v>26141.05</v>
      </c>
      <c r="G40" s="16">
        <f t="shared" si="0"/>
        <v>211935.95</v>
      </c>
      <c r="H40" s="27">
        <f>RA!J38</f>
        <v>-18.657416048178099</v>
      </c>
      <c r="I40" s="20">
        <f>VLOOKUP(B40,RMS!B:D,3,FALSE)</f>
        <v>238077</v>
      </c>
      <c r="J40" s="21">
        <f>VLOOKUP(B40,RMS!B:E,4,FALSE)</f>
        <v>211935.95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-6.0336838334908096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16807.14</v>
      </c>
      <c r="F42" s="25">
        <f>VLOOKUP(C42,RA!B8:I72,8,0)</f>
        <v>1306.4389000000001</v>
      </c>
      <c r="G42" s="16">
        <f t="shared" si="0"/>
        <v>15500.701099999998</v>
      </c>
      <c r="H42" s="27">
        <f>RA!J39</f>
        <v>-6.0336838334908096</v>
      </c>
      <c r="I42" s="20">
        <f>VLOOKUP(B42,RMS!B:D,3,FALSE)</f>
        <v>16807.1401558127</v>
      </c>
      <c r="J42" s="21">
        <f>VLOOKUP(B42,RMS!B:E,4,FALSE)</f>
        <v>15500.7010816126</v>
      </c>
      <c r="K42" s="22">
        <f t="shared" si="1"/>
        <v>-1.558127005409915E-4</v>
      </c>
      <c r="L42" s="22">
        <f t="shared" si="2"/>
        <v>1.838739808590617E-5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27203918.729400001</v>
      </c>
      <c r="E7" s="53">
        <v>27128482.956</v>
      </c>
      <c r="F7" s="54">
        <v>100.278068528647</v>
      </c>
      <c r="G7" s="53">
        <v>16452414.245300001</v>
      </c>
      <c r="H7" s="54">
        <v>65.349099067156203</v>
      </c>
      <c r="I7" s="53">
        <v>1378799.9234</v>
      </c>
      <c r="J7" s="54">
        <v>5.0683871581703199</v>
      </c>
      <c r="K7" s="53">
        <v>1779008.0651</v>
      </c>
      <c r="L7" s="54">
        <v>10.8130517416811</v>
      </c>
      <c r="M7" s="54">
        <v>-0.22496139818090399</v>
      </c>
      <c r="N7" s="53">
        <v>206432490.42640001</v>
      </c>
      <c r="O7" s="53">
        <v>5510682609.1210003</v>
      </c>
      <c r="P7" s="53">
        <v>1182498</v>
      </c>
      <c r="Q7" s="53">
        <v>1000155</v>
      </c>
      <c r="R7" s="54">
        <v>18.231474121511202</v>
      </c>
      <c r="S7" s="53">
        <v>23.005467010853302</v>
      </c>
      <c r="T7" s="53">
        <v>27.745044738065602</v>
      </c>
      <c r="U7" s="55">
        <v>-20.6019626768555</v>
      </c>
    </row>
    <row r="8" spans="1:23" ht="12" thickBot="1">
      <c r="A8" s="73">
        <v>42623</v>
      </c>
      <c r="B8" s="71" t="s">
        <v>6</v>
      </c>
      <c r="C8" s="72"/>
      <c r="D8" s="56">
        <v>663509.22</v>
      </c>
      <c r="E8" s="56">
        <v>887824.52839999995</v>
      </c>
      <c r="F8" s="57">
        <v>74.734274485043599</v>
      </c>
      <c r="G8" s="56">
        <v>801329.18920000002</v>
      </c>
      <c r="H8" s="57">
        <v>-17.198920375980698</v>
      </c>
      <c r="I8" s="56">
        <v>154881.55069999999</v>
      </c>
      <c r="J8" s="57">
        <v>23.342788017324001</v>
      </c>
      <c r="K8" s="56">
        <v>184197.3836</v>
      </c>
      <c r="L8" s="57">
        <v>22.986481221767502</v>
      </c>
      <c r="M8" s="57">
        <v>-0.15915444794624101</v>
      </c>
      <c r="N8" s="56">
        <v>7692984.2494000001</v>
      </c>
      <c r="O8" s="56">
        <v>197698748.03389999</v>
      </c>
      <c r="P8" s="56">
        <v>29302</v>
      </c>
      <c r="Q8" s="56">
        <v>26070</v>
      </c>
      <c r="R8" s="57">
        <v>12.397391637898</v>
      </c>
      <c r="S8" s="56">
        <v>22.643820217049999</v>
      </c>
      <c r="T8" s="56">
        <v>24.422936862293799</v>
      </c>
      <c r="U8" s="58">
        <v>-7.85696330473501</v>
      </c>
    </row>
    <row r="9" spans="1:23" ht="12" thickBot="1">
      <c r="A9" s="74"/>
      <c r="B9" s="71" t="s">
        <v>7</v>
      </c>
      <c r="C9" s="72"/>
      <c r="D9" s="56">
        <v>123341.8085</v>
      </c>
      <c r="E9" s="56">
        <v>136485.37659999999</v>
      </c>
      <c r="F9" s="57">
        <v>90.3699807060502</v>
      </c>
      <c r="G9" s="56">
        <v>101689.9344</v>
      </c>
      <c r="H9" s="57">
        <v>21.2920523823251</v>
      </c>
      <c r="I9" s="56">
        <v>28841.101999999999</v>
      </c>
      <c r="J9" s="57">
        <v>23.383070469572399</v>
      </c>
      <c r="K9" s="56">
        <v>25264.700199999999</v>
      </c>
      <c r="L9" s="57">
        <v>24.844838723782299</v>
      </c>
      <c r="M9" s="57">
        <v>0.141557262571436</v>
      </c>
      <c r="N9" s="56">
        <v>1184983.8038999999</v>
      </c>
      <c r="O9" s="56">
        <v>29620614.852200001</v>
      </c>
      <c r="P9" s="56">
        <v>7073</v>
      </c>
      <c r="Q9" s="56">
        <v>4868</v>
      </c>
      <c r="R9" s="57">
        <v>45.295809367296599</v>
      </c>
      <c r="S9" s="56">
        <v>17.438400749328402</v>
      </c>
      <c r="T9" s="56">
        <v>17.858396343467501</v>
      </c>
      <c r="U9" s="58">
        <v>-2.4084524732308599</v>
      </c>
    </row>
    <row r="10" spans="1:23" ht="12" thickBot="1">
      <c r="A10" s="74"/>
      <c r="B10" s="71" t="s">
        <v>8</v>
      </c>
      <c r="C10" s="72"/>
      <c r="D10" s="56">
        <v>141854.07980000001</v>
      </c>
      <c r="E10" s="56">
        <v>220522.47140000001</v>
      </c>
      <c r="F10" s="57">
        <v>64.326360438204304</v>
      </c>
      <c r="G10" s="56">
        <v>140632.3903</v>
      </c>
      <c r="H10" s="57">
        <v>0.86871132417920605</v>
      </c>
      <c r="I10" s="56">
        <v>38685.318200000002</v>
      </c>
      <c r="J10" s="57">
        <v>27.271205914234098</v>
      </c>
      <c r="K10" s="56">
        <v>38100.632599999997</v>
      </c>
      <c r="L10" s="57">
        <v>27.092359390836599</v>
      </c>
      <c r="M10" s="57">
        <v>1.5345823943090999E-2</v>
      </c>
      <c r="N10" s="56">
        <v>1310095.8903999999</v>
      </c>
      <c r="O10" s="56">
        <v>47505536.127899997</v>
      </c>
      <c r="P10" s="56">
        <v>122848</v>
      </c>
      <c r="Q10" s="56">
        <v>98097</v>
      </c>
      <c r="R10" s="57">
        <v>25.231148760920298</v>
      </c>
      <c r="S10" s="56">
        <v>1.15471216299818</v>
      </c>
      <c r="T10" s="56">
        <v>1.1297766527009001</v>
      </c>
      <c r="U10" s="58">
        <v>2.1594567976606598</v>
      </c>
    </row>
    <row r="11" spans="1:23" ht="12" thickBot="1">
      <c r="A11" s="74"/>
      <c r="B11" s="71" t="s">
        <v>9</v>
      </c>
      <c r="C11" s="72"/>
      <c r="D11" s="56">
        <v>65641.521099999998</v>
      </c>
      <c r="E11" s="56">
        <v>80570.432400000005</v>
      </c>
      <c r="F11" s="57">
        <v>81.470980289786795</v>
      </c>
      <c r="G11" s="56">
        <v>62200.451000000001</v>
      </c>
      <c r="H11" s="57">
        <v>5.5322269287082699</v>
      </c>
      <c r="I11" s="56">
        <v>13610.0244</v>
      </c>
      <c r="J11" s="57">
        <v>20.733865047499599</v>
      </c>
      <c r="K11" s="56">
        <v>15085.6656</v>
      </c>
      <c r="L11" s="57">
        <v>24.253305816062301</v>
      </c>
      <c r="M11" s="57">
        <v>-9.7817440683559007E-2</v>
      </c>
      <c r="N11" s="56">
        <v>606374.94499999995</v>
      </c>
      <c r="O11" s="56">
        <v>16328801.162900001</v>
      </c>
      <c r="P11" s="56">
        <v>2794</v>
      </c>
      <c r="Q11" s="56">
        <v>2264</v>
      </c>
      <c r="R11" s="57">
        <v>23.409893992932901</v>
      </c>
      <c r="S11" s="56">
        <v>23.4937441302792</v>
      </c>
      <c r="T11" s="56">
        <v>23.967723189045898</v>
      </c>
      <c r="U11" s="58">
        <v>-2.0174692298444499</v>
      </c>
    </row>
    <row r="12" spans="1:23" ht="12" thickBot="1">
      <c r="A12" s="74"/>
      <c r="B12" s="71" t="s">
        <v>10</v>
      </c>
      <c r="C12" s="72"/>
      <c r="D12" s="56">
        <v>178690.6827</v>
      </c>
      <c r="E12" s="56">
        <v>335279.69900000002</v>
      </c>
      <c r="F12" s="57">
        <v>53.296004271347201</v>
      </c>
      <c r="G12" s="56">
        <v>300271.52220000001</v>
      </c>
      <c r="H12" s="57">
        <v>-40.490299782414702</v>
      </c>
      <c r="I12" s="56">
        <v>29035.839400000001</v>
      </c>
      <c r="J12" s="57">
        <v>16.249218460230299</v>
      </c>
      <c r="K12" s="56">
        <v>19831.5033</v>
      </c>
      <c r="L12" s="57">
        <v>6.6045235174819403</v>
      </c>
      <c r="M12" s="57">
        <v>0.4641269983804</v>
      </c>
      <c r="N12" s="56">
        <v>1954033.5776</v>
      </c>
      <c r="O12" s="56">
        <v>58002560.401500002</v>
      </c>
      <c r="P12" s="56">
        <v>1683</v>
      </c>
      <c r="Q12" s="56">
        <v>1461</v>
      </c>
      <c r="R12" s="57">
        <v>15.1950718685832</v>
      </c>
      <c r="S12" s="56">
        <v>106.173905347594</v>
      </c>
      <c r="T12" s="56">
        <v>106.718638329911</v>
      </c>
      <c r="U12" s="58">
        <v>-0.51305730964126495</v>
      </c>
    </row>
    <row r="13" spans="1:23" ht="12" thickBot="1">
      <c r="A13" s="74"/>
      <c r="B13" s="71" t="s">
        <v>11</v>
      </c>
      <c r="C13" s="72"/>
      <c r="D13" s="56">
        <v>230793.63810000001</v>
      </c>
      <c r="E13" s="56">
        <v>476619.25870000001</v>
      </c>
      <c r="F13" s="57">
        <v>48.4230617809066</v>
      </c>
      <c r="G13" s="56">
        <v>346128.45039999997</v>
      </c>
      <c r="H13" s="57">
        <v>-33.321390416394401</v>
      </c>
      <c r="I13" s="56">
        <v>72049.217600000004</v>
      </c>
      <c r="J13" s="57">
        <v>31.218025849040899</v>
      </c>
      <c r="K13" s="56">
        <v>88180.396599999993</v>
      </c>
      <c r="L13" s="57">
        <v>25.476205870420401</v>
      </c>
      <c r="M13" s="57">
        <v>-0.18293384495846099</v>
      </c>
      <c r="N13" s="56">
        <v>2628715.8886000002</v>
      </c>
      <c r="O13" s="56">
        <v>83824389.652899995</v>
      </c>
      <c r="P13" s="56">
        <v>10728</v>
      </c>
      <c r="Q13" s="56">
        <v>9864</v>
      </c>
      <c r="R13" s="57">
        <v>8.7591240875912302</v>
      </c>
      <c r="S13" s="56">
        <v>21.513202656599599</v>
      </c>
      <c r="T13" s="56">
        <v>22.500557431062401</v>
      </c>
      <c r="U13" s="58">
        <v>-4.58952946348042</v>
      </c>
    </row>
    <row r="14" spans="1:23" ht="12" thickBot="1">
      <c r="A14" s="74"/>
      <c r="B14" s="71" t="s">
        <v>12</v>
      </c>
      <c r="C14" s="72"/>
      <c r="D14" s="56">
        <v>127805.0465</v>
      </c>
      <c r="E14" s="56">
        <v>204268.2954</v>
      </c>
      <c r="F14" s="57">
        <v>62.567245812538403</v>
      </c>
      <c r="G14" s="56">
        <v>126982.5772</v>
      </c>
      <c r="H14" s="57">
        <v>0.64770247866730002</v>
      </c>
      <c r="I14" s="56">
        <v>21426.570500000002</v>
      </c>
      <c r="J14" s="57">
        <v>16.765042607296401</v>
      </c>
      <c r="K14" s="56">
        <v>26732.321599999999</v>
      </c>
      <c r="L14" s="57">
        <v>21.051960189700701</v>
      </c>
      <c r="M14" s="57">
        <v>-0.19847700395763601</v>
      </c>
      <c r="N14" s="56">
        <v>862300.07400000002</v>
      </c>
      <c r="O14" s="56">
        <v>36585513.901199996</v>
      </c>
      <c r="P14" s="56">
        <v>3462</v>
      </c>
      <c r="Q14" s="56">
        <v>1896</v>
      </c>
      <c r="R14" s="57">
        <v>82.5949367088608</v>
      </c>
      <c r="S14" s="56">
        <v>36.9165356730214</v>
      </c>
      <c r="T14" s="56">
        <v>45.093648839662499</v>
      </c>
      <c r="U14" s="58">
        <v>-22.1502722765422</v>
      </c>
    </row>
    <row r="15" spans="1:23" ht="12" thickBot="1">
      <c r="A15" s="74"/>
      <c r="B15" s="71" t="s">
        <v>13</v>
      </c>
      <c r="C15" s="72"/>
      <c r="D15" s="56">
        <v>95082.664999999994</v>
      </c>
      <c r="E15" s="56">
        <v>136207.67139999999</v>
      </c>
      <c r="F15" s="57">
        <v>69.807129086563293</v>
      </c>
      <c r="G15" s="56">
        <v>109369.63920000001</v>
      </c>
      <c r="H15" s="57">
        <v>-13.0630166694378</v>
      </c>
      <c r="I15" s="56">
        <v>-1072.9549</v>
      </c>
      <c r="J15" s="57">
        <v>-1.1284442858222401</v>
      </c>
      <c r="K15" s="56">
        <v>18496.460899999998</v>
      </c>
      <c r="L15" s="57">
        <v>16.9118788681164</v>
      </c>
      <c r="M15" s="57">
        <v>-1.0580086593754801</v>
      </c>
      <c r="N15" s="56">
        <v>944668.35809999995</v>
      </c>
      <c r="O15" s="56">
        <v>31790454.844700001</v>
      </c>
      <c r="P15" s="56">
        <v>4744</v>
      </c>
      <c r="Q15" s="56">
        <v>4772</v>
      </c>
      <c r="R15" s="57">
        <v>-0.58675607711651301</v>
      </c>
      <c r="S15" s="56">
        <v>20.0427202782462</v>
      </c>
      <c r="T15" s="56">
        <v>18.4164900461023</v>
      </c>
      <c r="U15" s="58">
        <v>8.1138199284704999</v>
      </c>
    </row>
    <row r="16" spans="1:23" ht="12" thickBot="1">
      <c r="A16" s="74"/>
      <c r="B16" s="71" t="s">
        <v>14</v>
      </c>
      <c r="C16" s="72"/>
      <c r="D16" s="56">
        <v>1610805.8382000001</v>
      </c>
      <c r="E16" s="56">
        <v>1586976.4556</v>
      </c>
      <c r="F16" s="57">
        <v>101.501558672526</v>
      </c>
      <c r="G16" s="56">
        <v>894875.05240000004</v>
      </c>
      <c r="H16" s="57">
        <v>80.003435550015297</v>
      </c>
      <c r="I16" s="56">
        <v>-142549.43280000001</v>
      </c>
      <c r="J16" s="57">
        <v>-8.8495726436708395</v>
      </c>
      <c r="K16" s="56">
        <v>7109.4165000000003</v>
      </c>
      <c r="L16" s="57">
        <v>0.79445912375509598</v>
      </c>
      <c r="M16" s="57">
        <v>-21.050792185265799</v>
      </c>
      <c r="N16" s="56">
        <v>12728732.430199999</v>
      </c>
      <c r="O16" s="56">
        <v>288475858.43730003</v>
      </c>
      <c r="P16" s="56">
        <v>63362</v>
      </c>
      <c r="Q16" s="56">
        <v>52656</v>
      </c>
      <c r="R16" s="57">
        <v>20.3319659677909</v>
      </c>
      <c r="S16" s="56">
        <v>25.422269470660702</v>
      </c>
      <c r="T16" s="56">
        <v>26.290050571634801</v>
      </c>
      <c r="U16" s="58">
        <v>-3.4134682663780098</v>
      </c>
    </row>
    <row r="17" spans="1:21" ht="12" thickBot="1">
      <c r="A17" s="74"/>
      <c r="B17" s="71" t="s">
        <v>15</v>
      </c>
      <c r="C17" s="72"/>
      <c r="D17" s="56">
        <v>1883589.9382</v>
      </c>
      <c r="E17" s="56">
        <v>1888584.7589</v>
      </c>
      <c r="F17" s="57">
        <v>99.735525732882195</v>
      </c>
      <c r="G17" s="56">
        <v>630071.59680000006</v>
      </c>
      <c r="H17" s="57">
        <v>198.948555650874</v>
      </c>
      <c r="I17" s="56">
        <v>243704.40719999999</v>
      </c>
      <c r="J17" s="57">
        <v>12.9382941720792</v>
      </c>
      <c r="K17" s="56">
        <v>95998.489700000006</v>
      </c>
      <c r="L17" s="57">
        <v>15.236123987742999</v>
      </c>
      <c r="M17" s="57">
        <v>1.5386275134284699</v>
      </c>
      <c r="N17" s="56">
        <v>11174440.540999999</v>
      </c>
      <c r="O17" s="56">
        <v>283709684.09390002</v>
      </c>
      <c r="P17" s="56">
        <v>28797</v>
      </c>
      <c r="Q17" s="56">
        <v>22898</v>
      </c>
      <c r="R17" s="57">
        <v>25.762075290418402</v>
      </c>
      <c r="S17" s="56">
        <v>65.409241872417297</v>
      </c>
      <c r="T17" s="56">
        <v>69.521298702943497</v>
      </c>
      <c r="U17" s="58">
        <v>-6.2866602834916003</v>
      </c>
    </row>
    <row r="18" spans="1:21" ht="12" thickBot="1">
      <c r="A18" s="74"/>
      <c r="B18" s="71" t="s">
        <v>16</v>
      </c>
      <c r="C18" s="72"/>
      <c r="D18" s="56">
        <v>2125774.3944999999</v>
      </c>
      <c r="E18" s="56">
        <v>2325068.7316999999</v>
      </c>
      <c r="F18" s="57">
        <v>91.428453942766495</v>
      </c>
      <c r="G18" s="56">
        <v>1361019.7293</v>
      </c>
      <c r="H18" s="57">
        <v>56.189829488609199</v>
      </c>
      <c r="I18" s="56">
        <v>257966.6679</v>
      </c>
      <c r="J18" s="57">
        <v>12.1351855854241</v>
      </c>
      <c r="K18" s="56">
        <v>177326.40979999999</v>
      </c>
      <c r="L18" s="57">
        <v>13.0289374931547</v>
      </c>
      <c r="M18" s="57">
        <v>0.45475605236101702</v>
      </c>
      <c r="N18" s="56">
        <v>15838063.1985</v>
      </c>
      <c r="O18" s="56">
        <v>564344133.38199997</v>
      </c>
      <c r="P18" s="56">
        <v>95476</v>
      </c>
      <c r="Q18" s="56">
        <v>68828</v>
      </c>
      <c r="R18" s="57">
        <v>38.716801301795797</v>
      </c>
      <c r="S18" s="56">
        <v>22.265013139427701</v>
      </c>
      <c r="T18" s="56">
        <v>22.674556944848</v>
      </c>
      <c r="U18" s="58">
        <v>-1.83940518182352</v>
      </c>
    </row>
    <row r="19" spans="1:21" ht="12" thickBot="1">
      <c r="A19" s="74"/>
      <c r="B19" s="71" t="s">
        <v>17</v>
      </c>
      <c r="C19" s="72"/>
      <c r="D19" s="56">
        <v>749155.59829999995</v>
      </c>
      <c r="E19" s="56">
        <v>860594.25549999997</v>
      </c>
      <c r="F19" s="57">
        <v>87.050964320549099</v>
      </c>
      <c r="G19" s="56">
        <v>487344.1188</v>
      </c>
      <c r="H19" s="57">
        <v>53.722096851125499</v>
      </c>
      <c r="I19" s="56">
        <v>24974.850699999999</v>
      </c>
      <c r="J19" s="57">
        <v>3.3337334402457199</v>
      </c>
      <c r="K19" s="56">
        <v>33151.842299999997</v>
      </c>
      <c r="L19" s="57">
        <v>6.8025530669438803</v>
      </c>
      <c r="M19" s="57">
        <v>-0.24665270563259201</v>
      </c>
      <c r="N19" s="56">
        <v>5780468.8958000001</v>
      </c>
      <c r="O19" s="56">
        <v>163914882.5548</v>
      </c>
      <c r="P19" s="56">
        <v>13622</v>
      </c>
      <c r="Q19" s="56">
        <v>10420</v>
      </c>
      <c r="R19" s="57">
        <v>30.729366602687101</v>
      </c>
      <c r="S19" s="56">
        <v>54.996006335339899</v>
      </c>
      <c r="T19" s="56">
        <v>53.280662907869498</v>
      </c>
      <c r="U19" s="58">
        <v>3.1190327112318799</v>
      </c>
    </row>
    <row r="20" spans="1:21" ht="12" thickBot="1">
      <c r="A20" s="74"/>
      <c r="B20" s="71" t="s">
        <v>18</v>
      </c>
      <c r="C20" s="72"/>
      <c r="D20" s="56">
        <v>1687702.2287000001</v>
      </c>
      <c r="E20" s="56">
        <v>1770208.7450000001</v>
      </c>
      <c r="F20" s="57">
        <v>95.339164574062707</v>
      </c>
      <c r="G20" s="56">
        <v>1089487.7808999999</v>
      </c>
      <c r="H20" s="57">
        <v>54.907862051085097</v>
      </c>
      <c r="I20" s="56">
        <v>72273.416800000006</v>
      </c>
      <c r="J20" s="57">
        <v>4.2823559494657202</v>
      </c>
      <c r="K20" s="56">
        <v>71762.000199999995</v>
      </c>
      <c r="L20" s="57">
        <v>6.5867650338142498</v>
      </c>
      <c r="M20" s="57">
        <v>7.1265655719560004E-3</v>
      </c>
      <c r="N20" s="56">
        <v>12999329.397600001</v>
      </c>
      <c r="O20" s="56">
        <v>318055423.98299998</v>
      </c>
      <c r="P20" s="56">
        <v>50976</v>
      </c>
      <c r="Q20" s="56">
        <v>43638</v>
      </c>
      <c r="R20" s="57">
        <v>16.815619414272</v>
      </c>
      <c r="S20" s="56">
        <v>33.107780694836798</v>
      </c>
      <c r="T20" s="56">
        <v>29.2567431665063</v>
      </c>
      <c r="U20" s="58">
        <v>11.631820217206901</v>
      </c>
    </row>
    <row r="21" spans="1:21" ht="12" thickBot="1">
      <c r="A21" s="74"/>
      <c r="B21" s="71" t="s">
        <v>19</v>
      </c>
      <c r="C21" s="72"/>
      <c r="D21" s="56">
        <v>428300.48700000002</v>
      </c>
      <c r="E21" s="56">
        <v>589368.1568</v>
      </c>
      <c r="F21" s="57">
        <v>72.671127894909702</v>
      </c>
      <c r="G21" s="56">
        <v>296267.58639999997</v>
      </c>
      <c r="H21" s="57">
        <v>44.565422159188998</v>
      </c>
      <c r="I21" s="56">
        <v>46214.034800000001</v>
      </c>
      <c r="J21" s="57">
        <v>10.790096253147601</v>
      </c>
      <c r="K21" s="56">
        <v>41139.409299999999</v>
      </c>
      <c r="L21" s="57">
        <v>13.885896125152399</v>
      </c>
      <c r="M21" s="57">
        <v>0.123351929119702</v>
      </c>
      <c r="N21" s="56">
        <v>3637642.8818999999</v>
      </c>
      <c r="O21" s="56">
        <v>104829012.935</v>
      </c>
      <c r="P21" s="56">
        <v>34939</v>
      </c>
      <c r="Q21" s="56">
        <v>27922</v>
      </c>
      <c r="R21" s="57">
        <v>25.130721295036199</v>
      </c>
      <c r="S21" s="56">
        <v>12.258521623400799</v>
      </c>
      <c r="T21" s="56">
        <v>12.2482186447962</v>
      </c>
      <c r="U21" s="58">
        <v>8.4047480773684E-2</v>
      </c>
    </row>
    <row r="22" spans="1:21" ht="12" thickBot="1">
      <c r="A22" s="74"/>
      <c r="B22" s="71" t="s">
        <v>20</v>
      </c>
      <c r="C22" s="72"/>
      <c r="D22" s="56">
        <v>1597140.2753999999</v>
      </c>
      <c r="E22" s="56">
        <v>1983842.4763</v>
      </c>
      <c r="F22" s="57">
        <v>80.507413994823494</v>
      </c>
      <c r="G22" s="56">
        <v>1147302.827</v>
      </c>
      <c r="H22" s="57">
        <v>39.208257646871502</v>
      </c>
      <c r="I22" s="56">
        <v>86693.371700000003</v>
      </c>
      <c r="J22" s="57">
        <v>5.4280374138262797</v>
      </c>
      <c r="K22" s="56">
        <v>136959.451</v>
      </c>
      <c r="L22" s="57">
        <v>11.937515342669</v>
      </c>
      <c r="M22" s="57">
        <v>-0.36701431652204902</v>
      </c>
      <c r="N22" s="56">
        <v>13823638.323000001</v>
      </c>
      <c r="O22" s="56">
        <v>373095687.87400001</v>
      </c>
      <c r="P22" s="56">
        <v>90868</v>
      </c>
      <c r="Q22" s="56">
        <v>76040</v>
      </c>
      <c r="R22" s="57">
        <v>19.5002630194634</v>
      </c>
      <c r="S22" s="56">
        <v>17.576487601796</v>
      </c>
      <c r="T22" s="56">
        <v>17.030043859810601</v>
      </c>
      <c r="U22" s="58">
        <v>3.10894732989513</v>
      </c>
    </row>
    <row r="23" spans="1:21" ht="12" thickBot="1">
      <c r="A23" s="74"/>
      <c r="B23" s="71" t="s">
        <v>21</v>
      </c>
      <c r="C23" s="72"/>
      <c r="D23" s="56">
        <v>2862707.9542</v>
      </c>
      <c r="E23" s="56">
        <v>4792063.1131999996</v>
      </c>
      <c r="F23" s="57">
        <v>59.7385277817923</v>
      </c>
      <c r="G23" s="56">
        <v>2599145.4827999999</v>
      </c>
      <c r="H23" s="57">
        <v>10.1403508631641</v>
      </c>
      <c r="I23" s="56">
        <v>186417.24660000001</v>
      </c>
      <c r="J23" s="57">
        <v>6.5119198179646398</v>
      </c>
      <c r="K23" s="56">
        <v>233693.44699999999</v>
      </c>
      <c r="L23" s="57">
        <v>8.9911645402875795</v>
      </c>
      <c r="M23" s="57">
        <v>-0.20230006877342999</v>
      </c>
      <c r="N23" s="56">
        <v>27809258.8957</v>
      </c>
      <c r="O23" s="56">
        <v>812842974.12460005</v>
      </c>
      <c r="P23" s="56">
        <v>83773</v>
      </c>
      <c r="Q23" s="56">
        <v>74074</v>
      </c>
      <c r="R23" s="57">
        <v>13.0936630936631</v>
      </c>
      <c r="S23" s="56">
        <v>34.1722029078581</v>
      </c>
      <c r="T23" s="56">
        <v>34.240748747198801</v>
      </c>
      <c r="U23" s="58">
        <v>-0.20058946602135899</v>
      </c>
    </row>
    <row r="24" spans="1:21" ht="12" thickBot="1">
      <c r="A24" s="74"/>
      <c r="B24" s="71" t="s">
        <v>22</v>
      </c>
      <c r="C24" s="72"/>
      <c r="D24" s="56">
        <v>400897.13900000002</v>
      </c>
      <c r="E24" s="56">
        <v>356154.60700000002</v>
      </c>
      <c r="F24" s="57">
        <v>112.562671132315</v>
      </c>
      <c r="G24" s="56">
        <v>211956.76759999999</v>
      </c>
      <c r="H24" s="57">
        <v>89.140994901641506</v>
      </c>
      <c r="I24" s="56">
        <v>63120.560299999997</v>
      </c>
      <c r="J24" s="57">
        <v>15.744826829507501</v>
      </c>
      <c r="K24" s="56">
        <v>37403.309200000003</v>
      </c>
      <c r="L24" s="57">
        <v>17.646668999305898</v>
      </c>
      <c r="M24" s="57">
        <v>0.68756619801971897</v>
      </c>
      <c r="N24" s="56">
        <v>3103101.4744000002</v>
      </c>
      <c r="O24" s="56">
        <v>78012212.102699995</v>
      </c>
      <c r="P24" s="56">
        <v>35099</v>
      </c>
      <c r="Q24" s="56">
        <v>28196</v>
      </c>
      <c r="R24" s="57">
        <v>24.4821960561782</v>
      </c>
      <c r="S24" s="56">
        <v>11.4218963218325</v>
      </c>
      <c r="T24" s="56">
        <v>10.7093887750035</v>
      </c>
      <c r="U24" s="58">
        <v>6.2380845242576104</v>
      </c>
    </row>
    <row r="25" spans="1:21" ht="12" thickBot="1">
      <c r="A25" s="74"/>
      <c r="B25" s="71" t="s">
        <v>23</v>
      </c>
      <c r="C25" s="72"/>
      <c r="D25" s="56">
        <v>475359.43660000002</v>
      </c>
      <c r="E25" s="56">
        <v>497224.22889999999</v>
      </c>
      <c r="F25" s="57">
        <v>95.602629351274601</v>
      </c>
      <c r="G25" s="56">
        <v>247498.51259999999</v>
      </c>
      <c r="H25" s="57">
        <v>92.065573084175398</v>
      </c>
      <c r="I25" s="56">
        <v>32438.210200000001</v>
      </c>
      <c r="J25" s="57">
        <v>6.8239331550907503</v>
      </c>
      <c r="K25" s="56">
        <v>19806.0841</v>
      </c>
      <c r="L25" s="57">
        <v>8.0025063148601703</v>
      </c>
      <c r="M25" s="57">
        <v>0.63779018791503606</v>
      </c>
      <c r="N25" s="56">
        <v>3414454.0918000001</v>
      </c>
      <c r="O25" s="56">
        <v>91675390.017199993</v>
      </c>
      <c r="P25" s="56">
        <v>28608</v>
      </c>
      <c r="Q25" s="56">
        <v>21921</v>
      </c>
      <c r="R25" s="57">
        <v>30.504995210072501</v>
      </c>
      <c r="S25" s="56">
        <v>16.6163114024049</v>
      </c>
      <c r="T25" s="56">
        <v>15.9052401669632</v>
      </c>
      <c r="U25" s="58">
        <v>4.2793567009030697</v>
      </c>
    </row>
    <row r="26" spans="1:21" ht="12" thickBot="1">
      <c r="A26" s="74"/>
      <c r="B26" s="71" t="s">
        <v>24</v>
      </c>
      <c r="C26" s="72"/>
      <c r="D26" s="56">
        <v>665431.15249999997</v>
      </c>
      <c r="E26" s="56">
        <v>701352.95629999996</v>
      </c>
      <c r="F26" s="57">
        <v>94.878213105494595</v>
      </c>
      <c r="G26" s="56">
        <v>488745.85239999997</v>
      </c>
      <c r="H26" s="57">
        <v>36.150751813520699</v>
      </c>
      <c r="I26" s="56">
        <v>140990.78200000001</v>
      </c>
      <c r="J26" s="57">
        <v>21.187884196629899</v>
      </c>
      <c r="K26" s="56">
        <v>96057.757299999997</v>
      </c>
      <c r="L26" s="57">
        <v>19.6539278703452</v>
      </c>
      <c r="M26" s="57">
        <v>0.46777091161590101</v>
      </c>
      <c r="N26" s="56">
        <v>5991564.1593000004</v>
      </c>
      <c r="O26" s="56">
        <v>179767228.76539999</v>
      </c>
      <c r="P26" s="56">
        <v>45805</v>
      </c>
      <c r="Q26" s="56">
        <v>38694</v>
      </c>
      <c r="R26" s="57">
        <v>18.3775262314571</v>
      </c>
      <c r="S26" s="56">
        <v>14.5274784957974</v>
      </c>
      <c r="T26" s="56">
        <v>13.671877234196501</v>
      </c>
      <c r="U26" s="58">
        <v>5.8895372782578699</v>
      </c>
    </row>
    <row r="27" spans="1:21" ht="12" thickBot="1">
      <c r="A27" s="74"/>
      <c r="B27" s="71" t="s">
        <v>25</v>
      </c>
      <c r="C27" s="72"/>
      <c r="D27" s="56">
        <v>426804.18190000003</v>
      </c>
      <c r="E27" s="56">
        <v>500972.87479999999</v>
      </c>
      <c r="F27" s="57">
        <v>85.195068110302401</v>
      </c>
      <c r="G27" s="56">
        <v>239196.6042</v>
      </c>
      <c r="H27" s="57">
        <v>78.432375044561795</v>
      </c>
      <c r="I27" s="56">
        <v>100237.0132</v>
      </c>
      <c r="J27" s="57">
        <v>23.485480567171599</v>
      </c>
      <c r="K27" s="56">
        <v>68666.912299999996</v>
      </c>
      <c r="L27" s="57">
        <v>28.707310678451499</v>
      </c>
      <c r="M27" s="57">
        <v>0.45975710633489503</v>
      </c>
      <c r="N27" s="56">
        <v>3035477.8957000002</v>
      </c>
      <c r="O27" s="56">
        <v>63205155.035800003</v>
      </c>
      <c r="P27" s="56">
        <v>42504</v>
      </c>
      <c r="Q27" s="56">
        <v>33939</v>
      </c>
      <c r="R27" s="57">
        <v>25.236453637408299</v>
      </c>
      <c r="S27" s="56">
        <v>10.041506255881799</v>
      </c>
      <c r="T27" s="56">
        <v>9.7844985945372596</v>
      </c>
      <c r="U27" s="58">
        <v>2.5594532811648598</v>
      </c>
    </row>
    <row r="28" spans="1:21" ht="12" thickBot="1">
      <c r="A28" s="74"/>
      <c r="B28" s="71" t="s">
        <v>26</v>
      </c>
      <c r="C28" s="72"/>
      <c r="D28" s="56">
        <v>1481105.527</v>
      </c>
      <c r="E28" s="56">
        <v>1346553.5367000001</v>
      </c>
      <c r="F28" s="57">
        <v>109.992323857375</v>
      </c>
      <c r="G28" s="56">
        <v>868440.16059999994</v>
      </c>
      <c r="H28" s="57">
        <v>70.547792950606194</v>
      </c>
      <c r="I28" s="56">
        <v>76660.358200000002</v>
      </c>
      <c r="J28" s="57">
        <v>5.1758876597589003</v>
      </c>
      <c r="K28" s="56">
        <v>51970.759400000003</v>
      </c>
      <c r="L28" s="57">
        <v>5.9843800134823004</v>
      </c>
      <c r="M28" s="57">
        <v>0.47506711629847798</v>
      </c>
      <c r="N28" s="56">
        <v>11227651.2261</v>
      </c>
      <c r="O28" s="56">
        <v>264198132.23590001</v>
      </c>
      <c r="P28" s="56">
        <v>58353</v>
      </c>
      <c r="Q28" s="56">
        <v>47210</v>
      </c>
      <c r="R28" s="57">
        <v>23.603050201228498</v>
      </c>
      <c r="S28" s="56">
        <v>25.381823162476699</v>
      </c>
      <c r="T28" s="56">
        <v>24.129107290828198</v>
      </c>
      <c r="U28" s="58">
        <v>4.9354841991823202</v>
      </c>
    </row>
    <row r="29" spans="1:21" ht="12" thickBot="1">
      <c r="A29" s="74"/>
      <c r="B29" s="71" t="s">
        <v>27</v>
      </c>
      <c r="C29" s="72"/>
      <c r="D29" s="56">
        <v>898916.09329999995</v>
      </c>
      <c r="E29" s="56">
        <v>905628.79650000005</v>
      </c>
      <c r="F29" s="57">
        <v>99.258779841592599</v>
      </c>
      <c r="G29" s="56">
        <v>677827.41079999995</v>
      </c>
      <c r="H29" s="57">
        <v>32.617253149892797</v>
      </c>
      <c r="I29" s="56">
        <v>139384.90700000001</v>
      </c>
      <c r="J29" s="57">
        <v>15.505886260007401</v>
      </c>
      <c r="K29" s="56">
        <v>104272.8887</v>
      </c>
      <c r="L29" s="57">
        <v>15.3833980506827</v>
      </c>
      <c r="M29" s="57">
        <v>0.336731999446372</v>
      </c>
      <c r="N29" s="56">
        <v>8192248.1160000004</v>
      </c>
      <c r="O29" s="56">
        <v>192682834.60789999</v>
      </c>
      <c r="P29" s="56">
        <v>121383</v>
      </c>
      <c r="Q29" s="56">
        <v>112733</v>
      </c>
      <c r="R29" s="57">
        <v>7.6729972590102298</v>
      </c>
      <c r="S29" s="56">
        <v>7.4056177001721801</v>
      </c>
      <c r="T29" s="56">
        <v>6.8907788216405104</v>
      </c>
      <c r="U29" s="58">
        <v>6.9520045373081896</v>
      </c>
    </row>
    <row r="30" spans="1:21" ht="12" thickBot="1">
      <c r="A30" s="74"/>
      <c r="B30" s="71" t="s">
        <v>28</v>
      </c>
      <c r="C30" s="72"/>
      <c r="D30" s="56">
        <v>1710035.7164</v>
      </c>
      <c r="E30" s="56">
        <v>1555603.3489999999</v>
      </c>
      <c r="F30" s="57">
        <v>109.927490031394</v>
      </c>
      <c r="G30" s="56">
        <v>1069037.9080999999</v>
      </c>
      <c r="H30" s="57">
        <v>59.9602505620446</v>
      </c>
      <c r="I30" s="56">
        <v>198236.8021</v>
      </c>
      <c r="J30" s="57">
        <v>11.592553313291701</v>
      </c>
      <c r="K30" s="56">
        <v>132506.53270000001</v>
      </c>
      <c r="L30" s="57">
        <v>12.3949330230491</v>
      </c>
      <c r="M30" s="57">
        <v>0.49605304780569498</v>
      </c>
      <c r="N30" s="56">
        <v>13080589.2904</v>
      </c>
      <c r="O30" s="56">
        <v>307577257.23199999</v>
      </c>
      <c r="P30" s="56">
        <v>104022</v>
      </c>
      <c r="Q30" s="56">
        <v>92284</v>
      </c>
      <c r="R30" s="57">
        <v>12.7194313207057</v>
      </c>
      <c r="S30" s="56">
        <v>16.439173601738101</v>
      </c>
      <c r="T30" s="56">
        <v>14.571336676997101</v>
      </c>
      <c r="U30" s="58">
        <v>11.3621096168941</v>
      </c>
    </row>
    <row r="31" spans="1:21" ht="12" thickBot="1">
      <c r="A31" s="74"/>
      <c r="B31" s="71" t="s">
        <v>29</v>
      </c>
      <c r="C31" s="72"/>
      <c r="D31" s="56">
        <v>2149669.2522</v>
      </c>
      <c r="E31" s="56">
        <v>1533463.3499</v>
      </c>
      <c r="F31" s="57">
        <v>140.18393412142399</v>
      </c>
      <c r="G31" s="56">
        <v>1012222.4566</v>
      </c>
      <c r="H31" s="57">
        <v>112.371227113516</v>
      </c>
      <c r="I31" s="56">
        <v>-96557.03</v>
      </c>
      <c r="J31" s="57">
        <v>-4.4917156395655899</v>
      </c>
      <c r="K31" s="56">
        <v>24047.1459</v>
      </c>
      <c r="L31" s="57">
        <v>2.37567796912677</v>
      </c>
      <c r="M31" s="57">
        <v>-5.0153218349292796</v>
      </c>
      <c r="N31" s="56">
        <v>13403058.224099999</v>
      </c>
      <c r="O31" s="56">
        <v>321979378.46579999</v>
      </c>
      <c r="P31" s="56">
        <v>46445</v>
      </c>
      <c r="Q31" s="56">
        <v>49475</v>
      </c>
      <c r="R31" s="57">
        <v>-6.1243052046488202</v>
      </c>
      <c r="S31" s="56">
        <v>46.2841910259447</v>
      </c>
      <c r="T31" s="56">
        <v>51.330739494694299</v>
      </c>
      <c r="U31" s="58">
        <v>-10.903395645223201</v>
      </c>
    </row>
    <row r="32" spans="1:21" ht="12" thickBot="1">
      <c r="A32" s="74"/>
      <c r="B32" s="71" t="s">
        <v>30</v>
      </c>
      <c r="C32" s="72"/>
      <c r="D32" s="56">
        <v>154816.1612</v>
      </c>
      <c r="E32" s="56">
        <v>142118.0827</v>
      </c>
      <c r="F32" s="57">
        <v>108.934878840721</v>
      </c>
      <c r="G32" s="56">
        <v>91671.831999999995</v>
      </c>
      <c r="H32" s="57">
        <v>68.880841390843003</v>
      </c>
      <c r="I32" s="56">
        <v>33727.385399999999</v>
      </c>
      <c r="J32" s="57">
        <v>21.7854422552366</v>
      </c>
      <c r="K32" s="56">
        <v>23872.2572</v>
      </c>
      <c r="L32" s="57">
        <v>26.040995013604601</v>
      </c>
      <c r="M32" s="57">
        <v>0.41282766507726798</v>
      </c>
      <c r="N32" s="56">
        <v>1211250.4704</v>
      </c>
      <c r="O32" s="56">
        <v>31615499.198100001</v>
      </c>
      <c r="P32" s="56">
        <v>29160</v>
      </c>
      <c r="Q32" s="56">
        <v>25026</v>
      </c>
      <c r="R32" s="57">
        <v>16.5188204267562</v>
      </c>
      <c r="S32" s="56">
        <v>5.30919620027435</v>
      </c>
      <c r="T32" s="56">
        <v>4.84889586430113</v>
      </c>
      <c r="U32" s="58">
        <v>8.6698686318926406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351130.11489999999</v>
      </c>
      <c r="E35" s="56">
        <v>253533.63620000001</v>
      </c>
      <c r="F35" s="57">
        <v>138.49448939509199</v>
      </c>
      <c r="G35" s="56">
        <v>144967.7193</v>
      </c>
      <c r="H35" s="57">
        <v>142.21262264143201</v>
      </c>
      <c r="I35" s="56">
        <v>33143.817000000003</v>
      </c>
      <c r="J35" s="57">
        <v>9.4391838220538808</v>
      </c>
      <c r="K35" s="56">
        <v>19440.996800000001</v>
      </c>
      <c r="L35" s="57">
        <v>13.410569534979199</v>
      </c>
      <c r="M35" s="57">
        <v>0.70484144105203494</v>
      </c>
      <c r="N35" s="56">
        <v>2309774.3514999999</v>
      </c>
      <c r="O35" s="56">
        <v>51265267.888899997</v>
      </c>
      <c r="P35" s="56">
        <v>22984</v>
      </c>
      <c r="Q35" s="56">
        <v>19479</v>
      </c>
      <c r="R35" s="57">
        <v>17.993736844807199</v>
      </c>
      <c r="S35" s="56">
        <v>15.2771543203968</v>
      </c>
      <c r="T35" s="56">
        <v>14.537138425997201</v>
      </c>
      <c r="U35" s="58">
        <v>4.8439380717098599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283908.45</v>
      </c>
      <c r="E37" s="59"/>
      <c r="F37" s="59"/>
      <c r="G37" s="56">
        <v>33381.21</v>
      </c>
      <c r="H37" s="57">
        <v>750.50377143309095</v>
      </c>
      <c r="I37" s="56">
        <v>10035.02</v>
      </c>
      <c r="J37" s="57">
        <v>3.53459715623117</v>
      </c>
      <c r="K37" s="56">
        <v>1265.74</v>
      </c>
      <c r="L37" s="57">
        <v>3.7917738751830701</v>
      </c>
      <c r="M37" s="57">
        <v>6.9281843032534303</v>
      </c>
      <c r="N37" s="56">
        <v>1799558.71</v>
      </c>
      <c r="O37" s="56">
        <v>41899968.210000001</v>
      </c>
      <c r="P37" s="56">
        <v>187</v>
      </c>
      <c r="Q37" s="56">
        <v>198</v>
      </c>
      <c r="R37" s="57">
        <v>-5.5555555555555598</v>
      </c>
      <c r="S37" s="56">
        <v>1518.22700534759</v>
      </c>
      <c r="T37" s="56">
        <v>1817.22358585859</v>
      </c>
      <c r="U37" s="58">
        <v>-19.693799376367799</v>
      </c>
    </row>
    <row r="38" spans="1:21" ht="12" thickBot="1">
      <c r="A38" s="74"/>
      <c r="B38" s="71" t="s">
        <v>35</v>
      </c>
      <c r="C38" s="72"/>
      <c r="D38" s="56">
        <v>920646.19</v>
      </c>
      <c r="E38" s="59"/>
      <c r="F38" s="59"/>
      <c r="G38" s="56">
        <v>129100.04</v>
      </c>
      <c r="H38" s="57">
        <v>613.12618493379205</v>
      </c>
      <c r="I38" s="56">
        <v>-171768.79</v>
      </c>
      <c r="J38" s="57">
        <v>-18.657416048178099</v>
      </c>
      <c r="K38" s="56">
        <v>-16774.53</v>
      </c>
      <c r="L38" s="57">
        <v>-12.993435168571599</v>
      </c>
      <c r="M38" s="57">
        <v>9.2398570928663908</v>
      </c>
      <c r="N38" s="56">
        <v>4397223.3600000003</v>
      </c>
      <c r="O38" s="56">
        <v>99359081.5</v>
      </c>
      <c r="P38" s="56">
        <v>377</v>
      </c>
      <c r="Q38" s="56">
        <v>838</v>
      </c>
      <c r="R38" s="57">
        <v>-55.011933174224303</v>
      </c>
      <c r="S38" s="56">
        <v>2442.0323342175102</v>
      </c>
      <c r="T38" s="56">
        <v>2504.7320286396198</v>
      </c>
      <c r="U38" s="58">
        <v>-2.5675210579143299</v>
      </c>
    </row>
    <row r="39" spans="1:21" ht="12" thickBot="1">
      <c r="A39" s="74"/>
      <c r="B39" s="71" t="s">
        <v>36</v>
      </c>
      <c r="C39" s="72"/>
      <c r="D39" s="56">
        <v>539723.01</v>
      </c>
      <c r="E39" s="59"/>
      <c r="F39" s="59"/>
      <c r="G39" s="56">
        <v>76616.27</v>
      </c>
      <c r="H39" s="57">
        <v>604.44960319785901</v>
      </c>
      <c r="I39" s="56">
        <v>-32565.18</v>
      </c>
      <c r="J39" s="57">
        <v>-6.0336838334908096</v>
      </c>
      <c r="K39" s="56">
        <v>-4026.51</v>
      </c>
      <c r="L39" s="57">
        <v>-5.2554242068949604</v>
      </c>
      <c r="M39" s="57">
        <v>7.0876938092790001</v>
      </c>
      <c r="N39" s="56">
        <v>2134036.73</v>
      </c>
      <c r="O39" s="56">
        <v>92702032.909999996</v>
      </c>
      <c r="P39" s="56">
        <v>183</v>
      </c>
      <c r="Q39" s="56">
        <v>443</v>
      </c>
      <c r="R39" s="57">
        <v>-58.690744920993197</v>
      </c>
      <c r="S39" s="56">
        <v>2949.30606557377</v>
      </c>
      <c r="T39" s="56">
        <v>2837.69564334086</v>
      </c>
      <c r="U39" s="58">
        <v>3.7842943306461998</v>
      </c>
    </row>
    <row r="40" spans="1:21" ht="12" thickBot="1">
      <c r="A40" s="74"/>
      <c r="B40" s="71" t="s">
        <v>37</v>
      </c>
      <c r="C40" s="72"/>
      <c r="D40" s="56">
        <v>759766.84</v>
      </c>
      <c r="E40" s="59"/>
      <c r="F40" s="59"/>
      <c r="G40" s="56">
        <v>100976.22</v>
      </c>
      <c r="H40" s="57">
        <v>652.42155034125904</v>
      </c>
      <c r="I40" s="56">
        <v>-188729.79</v>
      </c>
      <c r="J40" s="57">
        <v>-24.840487905473701</v>
      </c>
      <c r="K40" s="56">
        <v>-20846.240000000002</v>
      </c>
      <c r="L40" s="57">
        <v>-20.644702287330599</v>
      </c>
      <c r="M40" s="57">
        <v>8.0534211445325408</v>
      </c>
      <c r="N40" s="56">
        <v>3624963.05</v>
      </c>
      <c r="O40" s="56">
        <v>71122021.409999996</v>
      </c>
      <c r="P40" s="56">
        <v>330</v>
      </c>
      <c r="Q40" s="56">
        <v>796</v>
      </c>
      <c r="R40" s="57">
        <v>-58.542713567839201</v>
      </c>
      <c r="S40" s="56">
        <v>2302.3237575757598</v>
      </c>
      <c r="T40" s="56">
        <v>2355.9267713567801</v>
      </c>
      <c r="U40" s="58">
        <v>-2.32821355400805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0.83</v>
      </c>
      <c r="H41" s="59"/>
      <c r="I41" s="59"/>
      <c r="J41" s="59"/>
      <c r="K41" s="56">
        <v>0.83</v>
      </c>
      <c r="L41" s="57">
        <v>100</v>
      </c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95523.077300000004</v>
      </c>
      <c r="E42" s="59"/>
      <c r="F42" s="59"/>
      <c r="G42" s="56">
        <v>165098.29010000001</v>
      </c>
      <c r="H42" s="57">
        <v>-42.141691932641002</v>
      </c>
      <c r="I42" s="56">
        <v>7892.1544999999996</v>
      </c>
      <c r="J42" s="57">
        <v>8.2620396275696599</v>
      </c>
      <c r="K42" s="56">
        <v>12443.2474</v>
      </c>
      <c r="L42" s="57">
        <v>7.5368723640100299</v>
      </c>
      <c r="M42" s="57">
        <v>-0.36574800401380703</v>
      </c>
      <c r="N42" s="56">
        <v>654639.74170000001</v>
      </c>
      <c r="O42" s="56">
        <v>18190338.874699999</v>
      </c>
      <c r="P42" s="56">
        <v>128</v>
      </c>
      <c r="Q42" s="56">
        <v>106</v>
      </c>
      <c r="R42" s="57">
        <v>20.754716981132098</v>
      </c>
      <c r="S42" s="56">
        <v>746.27404140625003</v>
      </c>
      <c r="T42" s="56">
        <v>1177.4068698113199</v>
      </c>
      <c r="U42" s="58">
        <v>-57.771382157774198</v>
      </c>
    </row>
    <row r="43" spans="1:21" ht="12" thickBot="1">
      <c r="A43" s="74"/>
      <c r="B43" s="71" t="s">
        <v>33</v>
      </c>
      <c r="C43" s="72"/>
      <c r="D43" s="56">
        <v>503334.94089999999</v>
      </c>
      <c r="E43" s="56">
        <v>1061393.1117</v>
      </c>
      <c r="F43" s="57">
        <v>47.422103587409197</v>
      </c>
      <c r="G43" s="56">
        <v>282936.59039999999</v>
      </c>
      <c r="H43" s="57">
        <v>77.896729506923506</v>
      </c>
      <c r="I43" s="56">
        <v>17118.8338</v>
      </c>
      <c r="J43" s="57">
        <v>3.4010819454318599</v>
      </c>
      <c r="K43" s="56">
        <v>17894.3298</v>
      </c>
      <c r="L43" s="57">
        <v>6.3245018167151903</v>
      </c>
      <c r="M43" s="57">
        <v>-4.3337526952253E-2</v>
      </c>
      <c r="N43" s="56">
        <v>4206686.4144000001</v>
      </c>
      <c r="O43" s="56">
        <v>119526397.329</v>
      </c>
      <c r="P43" s="56">
        <v>1956</v>
      </c>
      <c r="Q43" s="56">
        <v>1997</v>
      </c>
      <c r="R43" s="57">
        <v>-2.0530796194291399</v>
      </c>
      <c r="S43" s="56">
        <v>257.32870189161599</v>
      </c>
      <c r="T43" s="56">
        <v>314.16925428142201</v>
      </c>
      <c r="U43" s="58">
        <v>-22.088695109396401</v>
      </c>
    </row>
    <row r="44" spans="1:21" ht="12" thickBot="1">
      <c r="A44" s="74"/>
      <c r="B44" s="71" t="s">
        <v>38</v>
      </c>
      <c r="C44" s="72"/>
      <c r="D44" s="56">
        <v>560071.93000000005</v>
      </c>
      <c r="E44" s="59"/>
      <c r="F44" s="59"/>
      <c r="G44" s="56">
        <v>80568.41</v>
      </c>
      <c r="H44" s="57">
        <v>595.15077931909002</v>
      </c>
      <c r="I44" s="56">
        <v>-145163.85</v>
      </c>
      <c r="J44" s="57">
        <v>-25.918786895818901</v>
      </c>
      <c r="K44" s="56">
        <v>-6186.33</v>
      </c>
      <c r="L44" s="57">
        <v>-7.6783568150345802</v>
      </c>
      <c r="M44" s="57">
        <v>22.4652613100174</v>
      </c>
      <c r="N44" s="56">
        <v>2432118.41</v>
      </c>
      <c r="O44" s="56">
        <v>47365435.5</v>
      </c>
      <c r="P44" s="56">
        <v>350</v>
      </c>
      <c r="Q44" s="56">
        <v>718</v>
      </c>
      <c r="R44" s="57">
        <v>-51.253481894150397</v>
      </c>
      <c r="S44" s="56">
        <v>1600.20551428571</v>
      </c>
      <c r="T44" s="56">
        <v>1718.18135097493</v>
      </c>
      <c r="U44" s="58">
        <v>-7.3725428162817801</v>
      </c>
    </row>
    <row r="45" spans="1:21" ht="12" thickBot="1">
      <c r="A45" s="74"/>
      <c r="B45" s="71" t="s">
        <v>39</v>
      </c>
      <c r="C45" s="72"/>
      <c r="D45" s="56">
        <v>238077</v>
      </c>
      <c r="E45" s="59"/>
      <c r="F45" s="59"/>
      <c r="G45" s="56">
        <v>29753.88</v>
      </c>
      <c r="H45" s="57">
        <v>700.15446724931303</v>
      </c>
      <c r="I45" s="56">
        <v>26141.05</v>
      </c>
      <c r="J45" s="57">
        <v>10.9800820742869</v>
      </c>
      <c r="K45" s="56">
        <v>3355.23</v>
      </c>
      <c r="L45" s="57">
        <v>11.276613335806999</v>
      </c>
      <c r="M45" s="57">
        <v>6.7911350339618997</v>
      </c>
      <c r="N45" s="56">
        <v>1052838.26</v>
      </c>
      <c r="O45" s="56">
        <v>21008134.960000001</v>
      </c>
      <c r="P45" s="56">
        <v>154</v>
      </c>
      <c r="Q45" s="56">
        <v>319</v>
      </c>
      <c r="R45" s="57">
        <v>-51.724137931034498</v>
      </c>
      <c r="S45" s="56">
        <v>1545.95454545455</v>
      </c>
      <c r="T45" s="56">
        <v>1435.9574608150499</v>
      </c>
      <c r="U45" s="58">
        <v>7.1151564554672602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16807.14</v>
      </c>
      <c r="E47" s="62"/>
      <c r="F47" s="62"/>
      <c r="G47" s="61">
        <v>8298.9523000000008</v>
      </c>
      <c r="H47" s="63">
        <v>102.521226685446</v>
      </c>
      <c r="I47" s="61">
        <v>1306.4389000000001</v>
      </c>
      <c r="J47" s="63">
        <v>7.7731184484689297</v>
      </c>
      <c r="K47" s="61">
        <v>808.1241</v>
      </c>
      <c r="L47" s="63">
        <v>9.7376641145412997</v>
      </c>
      <c r="M47" s="63">
        <v>0.61663152973658397</v>
      </c>
      <c r="N47" s="61">
        <v>185519.38430000001</v>
      </c>
      <c r="O47" s="61">
        <v>6475882.5171999997</v>
      </c>
      <c r="P47" s="61">
        <v>23</v>
      </c>
      <c r="Q47" s="61">
        <v>15</v>
      </c>
      <c r="R47" s="63">
        <v>53.3333333333333</v>
      </c>
      <c r="S47" s="61">
        <v>730.74521739130398</v>
      </c>
      <c r="T47" s="61">
        <v>1047.04244666667</v>
      </c>
      <c r="U47" s="64">
        <v>-43.284201079620601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L18" sqref="L1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85462</v>
      </c>
      <c r="D2" s="37">
        <v>663510.07967264997</v>
      </c>
      <c r="E2" s="37">
        <v>508627.68709743599</v>
      </c>
      <c r="F2" s="37">
        <v>153425.452404273</v>
      </c>
      <c r="G2" s="37">
        <v>508627.68709743599</v>
      </c>
      <c r="H2" s="37">
        <v>0.23174189993230501</v>
      </c>
    </row>
    <row r="3" spans="1:8">
      <c r="A3" s="37">
        <v>2</v>
      </c>
      <c r="B3" s="37">
        <v>13</v>
      </c>
      <c r="C3" s="37">
        <v>13649</v>
      </c>
      <c r="D3" s="37">
        <v>123341.88461453</v>
      </c>
      <c r="E3" s="37">
        <v>94500.730594871799</v>
      </c>
      <c r="F3" s="37">
        <v>28683.104276068399</v>
      </c>
      <c r="G3" s="37">
        <v>94500.730594871799</v>
      </c>
      <c r="H3" s="37">
        <v>0.23284795692648899</v>
      </c>
    </row>
    <row r="4" spans="1:8">
      <c r="A4" s="37">
        <v>3</v>
      </c>
      <c r="B4" s="37">
        <v>14</v>
      </c>
      <c r="C4" s="37">
        <v>138653</v>
      </c>
      <c r="D4" s="37">
        <v>141856.421862355</v>
      </c>
      <c r="E4" s="37">
        <v>103168.762831272</v>
      </c>
      <c r="F4" s="37">
        <v>38489.445355869197</v>
      </c>
      <c r="G4" s="37">
        <v>103168.762831272</v>
      </c>
      <c r="H4" s="37">
        <v>0.27170642526426397</v>
      </c>
    </row>
    <row r="5" spans="1:8">
      <c r="A5" s="37">
        <v>4</v>
      </c>
      <c r="B5" s="37">
        <v>15</v>
      </c>
      <c r="C5" s="37">
        <v>3632</v>
      </c>
      <c r="D5" s="37">
        <v>65641.555991952206</v>
      </c>
      <c r="E5" s="37">
        <v>52031.4974064216</v>
      </c>
      <c r="F5" s="37">
        <v>13486.519140708</v>
      </c>
      <c r="G5" s="37">
        <v>52031.4974064216</v>
      </c>
      <c r="H5" s="37">
        <v>0.20584443564475999</v>
      </c>
    </row>
    <row r="6" spans="1:8">
      <c r="A6" s="37">
        <v>5</v>
      </c>
      <c r="B6" s="37">
        <v>16</v>
      </c>
      <c r="C6" s="37">
        <v>3898</v>
      </c>
      <c r="D6" s="37">
        <v>178690.6807</v>
      </c>
      <c r="E6" s="37">
        <v>149654.84048376101</v>
      </c>
      <c r="F6" s="37">
        <v>28142.011156410299</v>
      </c>
      <c r="G6" s="37">
        <v>149654.84048376101</v>
      </c>
      <c r="H6" s="37">
        <v>0.15828183062186399</v>
      </c>
    </row>
    <row r="7" spans="1:8">
      <c r="A7" s="37">
        <v>6</v>
      </c>
      <c r="B7" s="37">
        <v>17</v>
      </c>
      <c r="C7" s="37">
        <v>18330</v>
      </c>
      <c r="D7" s="37">
        <v>230793.990333333</v>
      </c>
      <c r="E7" s="37">
        <v>158744.418789744</v>
      </c>
      <c r="F7" s="37">
        <v>71555.520261538506</v>
      </c>
      <c r="G7" s="37">
        <v>158744.418789744</v>
      </c>
      <c r="H7" s="37">
        <v>0.31070577159642598</v>
      </c>
    </row>
    <row r="8" spans="1:8">
      <c r="A8" s="37">
        <v>7</v>
      </c>
      <c r="B8" s="37">
        <v>18</v>
      </c>
      <c r="C8" s="37">
        <v>45655</v>
      </c>
      <c r="D8" s="37">
        <v>127805.05203333301</v>
      </c>
      <c r="E8" s="37">
        <v>106378.47462906</v>
      </c>
      <c r="F8" s="37">
        <v>21214.209882906001</v>
      </c>
      <c r="G8" s="37">
        <v>106378.47462906</v>
      </c>
      <c r="H8" s="37">
        <v>0.16626509555817401</v>
      </c>
    </row>
    <row r="9" spans="1:8">
      <c r="A9" s="37">
        <v>8</v>
      </c>
      <c r="B9" s="37">
        <v>19</v>
      </c>
      <c r="C9" s="37">
        <v>31598</v>
      </c>
      <c r="D9" s="37">
        <v>95082.698019658099</v>
      </c>
      <c r="E9" s="37">
        <v>96155.622559829106</v>
      </c>
      <c r="F9" s="37">
        <v>-1236.5570188034201</v>
      </c>
      <c r="G9" s="37">
        <v>96155.622559829106</v>
      </c>
      <c r="H9" s="37">
        <v>-1.30274883318247E-2</v>
      </c>
    </row>
    <row r="10" spans="1:8">
      <c r="A10" s="37">
        <v>9</v>
      </c>
      <c r="B10" s="37">
        <v>21</v>
      </c>
      <c r="C10" s="37">
        <v>393582</v>
      </c>
      <c r="D10" s="37">
        <v>1610805.0739963299</v>
      </c>
      <c r="E10" s="37">
        <v>1753355.2705999999</v>
      </c>
      <c r="F10" s="37">
        <v>-160678.65458717899</v>
      </c>
      <c r="G10" s="37">
        <v>1753355.2705999999</v>
      </c>
      <c r="H10" s="37">
        <v>-0.100885925599529</v>
      </c>
    </row>
    <row r="11" spans="1:8">
      <c r="A11" s="37">
        <v>10</v>
      </c>
      <c r="B11" s="37">
        <v>22</v>
      </c>
      <c r="C11" s="37">
        <v>167204.08900000001</v>
      </c>
      <c r="D11" s="37">
        <v>1883589.6963555601</v>
      </c>
      <c r="E11" s="37">
        <v>1639885.5095025599</v>
      </c>
      <c r="F11" s="37">
        <v>236450.53334871799</v>
      </c>
      <c r="G11" s="37">
        <v>1639885.5095025599</v>
      </c>
      <c r="H11" s="37">
        <v>0.126017156814516</v>
      </c>
    </row>
    <row r="12" spans="1:8">
      <c r="A12" s="37">
        <v>11</v>
      </c>
      <c r="B12" s="37">
        <v>23</v>
      </c>
      <c r="C12" s="37">
        <v>231094.52799999999</v>
      </c>
      <c r="D12" s="37">
        <v>2125774.7757356302</v>
      </c>
      <c r="E12" s="37">
        <v>1867807.7084230799</v>
      </c>
      <c r="F12" s="37">
        <v>253044.528513675</v>
      </c>
      <c r="G12" s="37">
        <v>1867807.7084230799</v>
      </c>
      <c r="H12" s="37">
        <v>0.11931266313921</v>
      </c>
    </row>
    <row r="13" spans="1:8">
      <c r="A13" s="37">
        <v>12</v>
      </c>
      <c r="B13" s="37">
        <v>24</v>
      </c>
      <c r="C13" s="37">
        <v>23557</v>
      </c>
      <c r="D13" s="37">
        <v>749155.63057179505</v>
      </c>
      <c r="E13" s="37">
        <v>724180.74907435896</v>
      </c>
      <c r="F13" s="37">
        <v>14036.291753846201</v>
      </c>
      <c r="G13" s="37">
        <v>724180.74907435896</v>
      </c>
      <c r="H13" s="37">
        <v>1.9013773697365299E-2</v>
      </c>
    </row>
    <row r="14" spans="1:8">
      <c r="A14" s="37">
        <v>13</v>
      </c>
      <c r="B14" s="37">
        <v>25</v>
      </c>
      <c r="C14" s="37">
        <v>111220</v>
      </c>
      <c r="D14" s="37">
        <v>1687702.4646372399</v>
      </c>
      <c r="E14" s="37">
        <v>1615428.8119000001</v>
      </c>
      <c r="F14" s="37">
        <v>63734.577100000002</v>
      </c>
      <c r="G14" s="37">
        <v>1615428.8119000001</v>
      </c>
      <c r="H14" s="37">
        <v>3.7956149781205102E-2</v>
      </c>
    </row>
    <row r="15" spans="1:8">
      <c r="A15" s="37">
        <v>14</v>
      </c>
      <c r="B15" s="37">
        <v>26</v>
      </c>
      <c r="C15" s="37">
        <v>76706</v>
      </c>
      <c r="D15" s="37">
        <v>428299.88705141802</v>
      </c>
      <c r="E15" s="37">
        <v>382086.45216147002</v>
      </c>
      <c r="F15" s="37">
        <v>44712.420453823499</v>
      </c>
      <c r="G15" s="37">
        <v>382086.45216147002</v>
      </c>
      <c r="H15" s="37">
        <v>0.104762274042195</v>
      </c>
    </row>
    <row r="16" spans="1:8">
      <c r="A16" s="37">
        <v>15</v>
      </c>
      <c r="B16" s="37">
        <v>27</v>
      </c>
      <c r="C16" s="37">
        <v>200423.103</v>
      </c>
      <c r="D16" s="37">
        <v>1597142.4173890499</v>
      </c>
      <c r="E16" s="37">
        <v>1510446.9028509399</v>
      </c>
      <c r="F16" s="37">
        <v>82823.698378965302</v>
      </c>
      <c r="G16" s="37">
        <v>1510446.9028509399</v>
      </c>
      <c r="H16" s="37">
        <v>5.1983447328426503E-2</v>
      </c>
    </row>
    <row r="17" spans="1:8">
      <c r="A17" s="37">
        <v>16</v>
      </c>
      <c r="B17" s="37">
        <v>29</v>
      </c>
      <c r="C17" s="37">
        <v>216981</v>
      </c>
      <c r="D17" s="37">
        <v>2862710.0054162401</v>
      </c>
      <c r="E17" s="37">
        <v>2676290.7415615399</v>
      </c>
      <c r="F17" s="37">
        <v>163243.03539316199</v>
      </c>
      <c r="G17" s="37">
        <v>2676290.7415615399</v>
      </c>
      <c r="H17" s="37">
        <v>5.7489379671417297E-2</v>
      </c>
    </row>
    <row r="18" spans="1:8">
      <c r="A18" s="37">
        <v>17</v>
      </c>
      <c r="B18" s="37">
        <v>31</v>
      </c>
      <c r="C18" s="37">
        <v>37969.339999999997</v>
      </c>
      <c r="D18" s="37">
        <v>400897.32610084</v>
      </c>
      <c r="E18" s="37">
        <v>337776.56268584402</v>
      </c>
      <c r="F18" s="37">
        <v>62630.6508211978</v>
      </c>
      <c r="G18" s="37">
        <v>337776.56268584402</v>
      </c>
      <c r="H18" s="37">
        <v>0.156417388869285</v>
      </c>
    </row>
    <row r="19" spans="1:8">
      <c r="A19" s="37">
        <v>18</v>
      </c>
      <c r="B19" s="37">
        <v>32</v>
      </c>
      <c r="C19" s="37">
        <v>30249.79</v>
      </c>
      <c r="D19" s="37">
        <v>475359.40871589101</v>
      </c>
      <c r="E19" s="37">
        <v>442921.23513041798</v>
      </c>
      <c r="F19" s="37">
        <v>31304.6353728342</v>
      </c>
      <c r="G19" s="37">
        <v>442921.23513041798</v>
      </c>
      <c r="H19" s="37">
        <v>6.6012078462976895E-2</v>
      </c>
    </row>
    <row r="20" spans="1:8">
      <c r="A20" s="37">
        <v>19</v>
      </c>
      <c r="B20" s="37">
        <v>33</v>
      </c>
      <c r="C20" s="37">
        <v>39303.137000000002</v>
      </c>
      <c r="D20" s="37">
        <v>665431.07343670703</v>
      </c>
      <c r="E20" s="37">
        <v>524440.32939376798</v>
      </c>
      <c r="F20" s="37">
        <v>139357.72781182901</v>
      </c>
      <c r="G20" s="37">
        <v>524440.32939376798</v>
      </c>
      <c r="H20" s="37">
        <v>0.20993994528770599</v>
      </c>
    </row>
    <row r="21" spans="1:8">
      <c r="A21" s="37">
        <v>20</v>
      </c>
      <c r="B21" s="37">
        <v>34</v>
      </c>
      <c r="C21" s="37">
        <v>77287.168999999994</v>
      </c>
      <c r="D21" s="37">
        <v>426803.91248425998</v>
      </c>
      <c r="E21" s="37">
        <v>326567.17904387001</v>
      </c>
      <c r="F21" s="37">
        <v>99768.145493941207</v>
      </c>
      <c r="G21" s="37">
        <v>326567.17904387001</v>
      </c>
      <c r="H21" s="37">
        <v>0.234013321795701</v>
      </c>
    </row>
    <row r="22" spans="1:8">
      <c r="A22" s="37">
        <v>21</v>
      </c>
      <c r="B22" s="37">
        <v>35</v>
      </c>
      <c r="C22" s="37">
        <v>44970.012000000002</v>
      </c>
      <c r="D22" s="37">
        <v>1481105.9219</v>
      </c>
      <c r="E22" s="37">
        <v>1404445.17223805</v>
      </c>
      <c r="F22" s="37">
        <v>73207.490631858396</v>
      </c>
      <c r="G22" s="37">
        <v>1404445.17223805</v>
      </c>
      <c r="H22" s="37">
        <v>4.95430979630044E-2</v>
      </c>
    </row>
    <row r="23" spans="1:8">
      <c r="A23" s="37">
        <v>22</v>
      </c>
      <c r="B23" s="37">
        <v>36</v>
      </c>
      <c r="C23" s="37">
        <v>179363.606</v>
      </c>
      <c r="D23" s="37">
        <v>898916.09381150396</v>
      </c>
      <c r="E23" s="37">
        <v>759531.158297154</v>
      </c>
      <c r="F23" s="37">
        <v>138366.981063908</v>
      </c>
      <c r="G23" s="37">
        <v>759531.158297154</v>
      </c>
      <c r="H23" s="37">
        <v>0.154100977603506</v>
      </c>
    </row>
    <row r="24" spans="1:8">
      <c r="A24" s="37">
        <v>23</v>
      </c>
      <c r="B24" s="37">
        <v>37</v>
      </c>
      <c r="C24" s="37">
        <v>210550.45199999999</v>
      </c>
      <c r="D24" s="37">
        <v>1710035.8114303499</v>
      </c>
      <c r="E24" s="37">
        <v>1511798.9211476401</v>
      </c>
      <c r="F24" s="37">
        <v>195383.772366524</v>
      </c>
      <c r="G24" s="37">
        <v>1511798.9211476401</v>
      </c>
      <c r="H24" s="37">
        <v>0.11444807466056001</v>
      </c>
    </row>
    <row r="25" spans="1:8">
      <c r="A25" s="37">
        <v>24</v>
      </c>
      <c r="B25" s="37">
        <v>38</v>
      </c>
      <c r="C25" s="37">
        <v>535935.978</v>
      </c>
      <c r="D25" s="37">
        <v>2149669.5347761102</v>
      </c>
      <c r="E25" s="37">
        <v>2246226.1935212398</v>
      </c>
      <c r="F25" s="37">
        <v>-98147.442230973495</v>
      </c>
      <c r="G25" s="37">
        <v>2246226.1935212398</v>
      </c>
      <c r="H25" s="37">
        <v>-4.56908026169991E-2</v>
      </c>
    </row>
    <row r="26" spans="1:8">
      <c r="A26" s="37">
        <v>25</v>
      </c>
      <c r="B26" s="37">
        <v>39</v>
      </c>
      <c r="C26" s="37">
        <v>95080.501999999993</v>
      </c>
      <c r="D26" s="37">
        <v>154815.994615203</v>
      </c>
      <c r="E26" s="37">
        <v>121088.78670854399</v>
      </c>
      <c r="F26" s="37">
        <v>33574.3118102972</v>
      </c>
      <c r="G26" s="37">
        <v>121088.78670854399</v>
      </c>
      <c r="H26" s="37">
        <v>0.217080299902353</v>
      </c>
    </row>
    <row r="27" spans="1:8">
      <c r="A27" s="37">
        <v>26</v>
      </c>
      <c r="B27" s="37">
        <v>42</v>
      </c>
      <c r="C27" s="37">
        <v>18801.642</v>
      </c>
      <c r="D27" s="37">
        <v>351130.11481895501</v>
      </c>
      <c r="E27" s="37">
        <v>317986.29070000001</v>
      </c>
      <c r="F27" s="37">
        <v>32484.128400000001</v>
      </c>
      <c r="G27" s="37">
        <v>317986.29070000001</v>
      </c>
      <c r="H27" s="37">
        <v>9.26872187484995E-2</v>
      </c>
    </row>
    <row r="28" spans="1:8">
      <c r="A28" s="37">
        <v>27</v>
      </c>
      <c r="B28" s="37">
        <v>75</v>
      </c>
      <c r="C28" s="37">
        <v>122</v>
      </c>
      <c r="D28" s="37">
        <v>95523.076923076893</v>
      </c>
      <c r="E28" s="37">
        <v>87630.923076923107</v>
      </c>
      <c r="F28" s="37">
        <v>7892.1538461538503</v>
      </c>
      <c r="G28" s="37">
        <v>87630.923076923107</v>
      </c>
      <c r="H28" s="37">
        <v>8.2620389756804594E-2</v>
      </c>
    </row>
    <row r="29" spans="1:8">
      <c r="A29" s="37">
        <v>28</v>
      </c>
      <c r="B29" s="37">
        <v>76</v>
      </c>
      <c r="C29" s="37">
        <v>2459</v>
      </c>
      <c r="D29" s="37">
        <v>503334.93107863201</v>
      </c>
      <c r="E29" s="37">
        <v>486216.10464700899</v>
      </c>
      <c r="F29" s="37">
        <v>16682.928995726499</v>
      </c>
      <c r="G29" s="37">
        <v>486216.10464700899</v>
      </c>
      <c r="H29" s="37">
        <v>3.3173515715240402E-2</v>
      </c>
    </row>
    <row r="30" spans="1:8">
      <c r="A30" s="37">
        <v>29</v>
      </c>
      <c r="B30" s="37">
        <v>99</v>
      </c>
      <c r="C30" s="37">
        <v>23</v>
      </c>
      <c r="D30" s="37">
        <v>16807.1401558127</v>
      </c>
      <c r="E30" s="37">
        <v>15500.7010816126</v>
      </c>
      <c r="F30" s="37">
        <v>1306.4390742001401</v>
      </c>
      <c r="G30" s="37">
        <v>15500.7010816126</v>
      </c>
      <c r="H30" s="37">
        <v>7.7731194128723105E-2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185</v>
      </c>
      <c r="D34" s="34">
        <v>283908.45</v>
      </c>
      <c r="E34" s="34">
        <v>273873.43</v>
      </c>
      <c r="F34" s="30"/>
      <c r="G34" s="30"/>
      <c r="H34" s="30"/>
    </row>
    <row r="35" spans="1:8">
      <c r="A35" s="30"/>
      <c r="B35" s="33">
        <v>71</v>
      </c>
      <c r="C35" s="34">
        <v>345</v>
      </c>
      <c r="D35" s="34">
        <v>920646.19</v>
      </c>
      <c r="E35" s="34">
        <v>1092414.98</v>
      </c>
      <c r="F35" s="30"/>
      <c r="G35" s="30"/>
      <c r="H35" s="30"/>
    </row>
    <row r="36" spans="1:8">
      <c r="A36" s="30"/>
      <c r="B36" s="33">
        <v>72</v>
      </c>
      <c r="C36" s="34">
        <v>165</v>
      </c>
      <c r="D36" s="34">
        <v>539723.01</v>
      </c>
      <c r="E36" s="34">
        <v>572288.18999999994</v>
      </c>
      <c r="F36" s="30"/>
      <c r="G36" s="30"/>
      <c r="H36" s="30"/>
    </row>
    <row r="37" spans="1:8">
      <c r="A37" s="30"/>
      <c r="B37" s="33">
        <v>73</v>
      </c>
      <c r="C37" s="34">
        <v>308</v>
      </c>
      <c r="D37" s="34">
        <v>759766.84</v>
      </c>
      <c r="E37" s="34">
        <v>948496.63</v>
      </c>
      <c r="F37" s="30"/>
      <c r="G37" s="30"/>
      <c r="H37" s="30"/>
    </row>
    <row r="38" spans="1:8">
      <c r="A38" s="30"/>
      <c r="B38" s="33">
        <v>77</v>
      </c>
      <c r="C38" s="34">
        <v>306</v>
      </c>
      <c r="D38" s="34">
        <v>560071.93000000005</v>
      </c>
      <c r="E38" s="34">
        <v>705235.78</v>
      </c>
      <c r="F38" s="30"/>
      <c r="G38" s="30"/>
      <c r="H38" s="30"/>
    </row>
    <row r="39" spans="1:8">
      <c r="A39" s="30"/>
      <c r="B39" s="33">
        <v>78</v>
      </c>
      <c r="C39" s="34">
        <v>148</v>
      </c>
      <c r="D39" s="34">
        <v>238077</v>
      </c>
      <c r="E39" s="34">
        <v>211935.95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2016-09-13T05:04:46Z</dcterms:modified>
</cp:coreProperties>
</file>