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<sst xmlns="http://schemas.openxmlformats.org/spreadsheetml/2006/main" count="121" uniqueCount="80">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</sst>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40" Type="http://schemas.openxmlformats.org/officeDocument/2006/relationships/image" Target="cid:770b990413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851" Type="http://schemas.openxmlformats.org/officeDocument/2006/relationships/hyperlink" Target="cid:95fab3242" TargetMode="External"/><Relationship Id="rId893" Type="http://schemas.openxmlformats.org/officeDocument/2006/relationships/hyperlink" Target="cid:2f362b1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862" Type="http://schemas.openxmlformats.org/officeDocument/2006/relationships/image" Target="cid:b0db015a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3" sqref="M3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22777896.909400005</v>
      </c>
      <c r="F3" s="25">
        <f>RA!I7</f>
        <v>1398572.439</v>
      </c>
      <c r="G3" s="16">
        <f>SUM(G4:G42)</f>
        <v>21379324.470399998</v>
      </c>
      <c r="H3" s="27">
        <f>RA!J7</f>
        <v>6.1400420089830003</v>
      </c>
      <c r="I3" s="20">
        <f>SUM(I4:I42)</f>
        <v>22777903.076187022</v>
      </c>
      <c r="J3" s="21">
        <f>SUM(J4:J42)</f>
        <v>21379324.093905009</v>
      </c>
      <c r="K3" s="22">
        <f>E3-I3</f>
        <v>-6.1667870171368122</v>
      </c>
      <c r="L3" s="22">
        <f>G3-J3</f>
        <v>0.37649498879909515</v>
      </c>
    </row>
    <row r="4" spans="1:13">
      <c r="A4" s="70">
        <f>RA!A8</f>
        <v>42625</v>
      </c>
      <c r="B4" s="12">
        <v>12</v>
      </c>
      <c r="C4" s="65" t="s">
        <v>6</v>
      </c>
      <c r="D4" s="65"/>
      <c r="E4" s="15">
        <f>VLOOKUP(C4,RA!B8:D35,3,0)</f>
        <v>462151.64620000002</v>
      </c>
      <c r="F4" s="25">
        <f>VLOOKUP(C4,RA!B8:I38,8,0)</f>
        <v>133324.49979999999</v>
      </c>
      <c r="G4" s="16">
        <f t="shared" ref="G4:G42" si="0">E4-F4</f>
        <v>328827.14640000003</v>
      </c>
      <c r="H4" s="27">
        <f>RA!J8</f>
        <v>28.848647602199101</v>
      </c>
      <c r="I4" s="20">
        <f>VLOOKUP(B4,RMS!B:D,3,FALSE)</f>
        <v>462152.34664615401</v>
      </c>
      <c r="J4" s="21">
        <f>VLOOKUP(B4,RMS!B:E,4,FALSE)</f>
        <v>328827.15500683797</v>
      </c>
      <c r="K4" s="22">
        <f t="shared" ref="K4:K42" si="1">E4-I4</f>
        <v>-0.70044615399092436</v>
      </c>
      <c r="L4" s="22">
        <f t="shared" ref="L4:L42" si="2">G4-J4</f>
        <v>-8.6068379459902644E-3</v>
      </c>
    </row>
    <row r="5" spans="1:13">
      <c r="A5" s="70"/>
      <c r="B5" s="12">
        <v>13</v>
      </c>
      <c r="C5" s="65" t="s">
        <v>7</v>
      </c>
      <c r="D5" s="65"/>
      <c r="E5" s="15">
        <f>VLOOKUP(C5,RA!B8:D36,3,0)</f>
        <v>65561.365000000005</v>
      </c>
      <c r="F5" s="25">
        <f>VLOOKUP(C5,RA!B9:I39,8,0)</f>
        <v>16022.8874</v>
      </c>
      <c r="G5" s="16">
        <f t="shared" si="0"/>
        <v>49538.477600000006</v>
      </c>
      <c r="H5" s="27">
        <f>RA!J9</f>
        <v>24.439526846336999</v>
      </c>
      <c r="I5" s="20">
        <f>VLOOKUP(B5,RMS!B:D,3,FALSE)</f>
        <v>65561.400754700895</v>
      </c>
      <c r="J5" s="21">
        <f>VLOOKUP(B5,RMS!B:E,4,FALSE)</f>
        <v>49538.483734187997</v>
      </c>
      <c r="K5" s="22">
        <f t="shared" si="1"/>
        <v>-3.575470088981092E-2</v>
      </c>
      <c r="L5" s="22">
        <f t="shared" si="2"/>
        <v>-6.1341879918472841E-3</v>
      </c>
      <c r="M5" s="32"/>
    </row>
    <row r="6" spans="1:13">
      <c r="A6" s="70"/>
      <c r="B6" s="12">
        <v>14</v>
      </c>
      <c r="C6" s="65" t="s">
        <v>8</v>
      </c>
      <c r="D6" s="65"/>
      <c r="E6" s="15">
        <f>VLOOKUP(C6,RA!B10:D37,3,0)</f>
        <v>80078.710300000006</v>
      </c>
      <c r="F6" s="25">
        <f>VLOOKUP(C6,RA!B10:I40,8,0)</f>
        <v>28900.774000000001</v>
      </c>
      <c r="G6" s="16">
        <f t="shared" si="0"/>
        <v>51177.936300000001</v>
      </c>
      <c r="H6" s="27">
        <f>RA!J10</f>
        <v>36.090458864445502</v>
      </c>
      <c r="I6" s="20">
        <f>VLOOKUP(B6,RMS!B:D,3,FALSE)</f>
        <v>80080.778145942095</v>
      </c>
      <c r="J6" s="21">
        <f>VLOOKUP(B6,RMS!B:E,4,FALSE)</f>
        <v>51177.936332006597</v>
      </c>
      <c r="K6" s="22">
        <f>E6-I6</f>
        <v>-2.0678459420887521</v>
      </c>
      <c r="L6" s="22">
        <f t="shared" si="2"/>
        <v>-3.2006595574785024E-5</v>
      </c>
      <c r="M6" s="32"/>
    </row>
    <row r="7" spans="1:13">
      <c r="A7" s="70"/>
      <c r="B7" s="12">
        <v>15</v>
      </c>
      <c r="C7" s="65" t="s">
        <v>9</v>
      </c>
      <c r="D7" s="65"/>
      <c r="E7" s="15">
        <f>VLOOKUP(C7,RA!B10:D38,3,0)</f>
        <v>33459.109299999996</v>
      </c>
      <c r="F7" s="25">
        <f>VLOOKUP(C7,RA!B11:I41,8,0)</f>
        <v>8916.3047999999999</v>
      </c>
      <c r="G7" s="16">
        <f t="shared" si="0"/>
        <v>24542.804499999998</v>
      </c>
      <c r="H7" s="27">
        <f>RA!J11</f>
        <v>26.648362692667401</v>
      </c>
      <c r="I7" s="20">
        <f>VLOOKUP(B7,RMS!B:D,3,FALSE)</f>
        <v>33459.135955079</v>
      </c>
      <c r="J7" s="21">
        <f>VLOOKUP(B7,RMS!B:E,4,FALSE)</f>
        <v>24542.8043121095</v>
      </c>
      <c r="K7" s="22">
        <f t="shared" si="1"/>
        <v>-2.6655079003830906E-2</v>
      </c>
      <c r="L7" s="22">
        <f t="shared" si="2"/>
        <v>1.8789049863698892E-4</v>
      </c>
      <c r="M7" s="32"/>
    </row>
    <row r="8" spans="1:13">
      <c r="A8" s="70"/>
      <c r="B8" s="12">
        <v>16</v>
      </c>
      <c r="C8" s="65" t="s">
        <v>10</v>
      </c>
      <c r="D8" s="65"/>
      <c r="E8" s="15">
        <f>VLOOKUP(C8,RA!B12:D38,3,0)</f>
        <v>122704.45480000001</v>
      </c>
      <c r="F8" s="25">
        <f>VLOOKUP(C8,RA!B12:I42,8,0)</f>
        <v>21516.635900000001</v>
      </c>
      <c r="G8" s="16">
        <f t="shared" si="0"/>
        <v>101187.81890000001</v>
      </c>
      <c r="H8" s="27">
        <f>RA!J12</f>
        <v>17.535333933124701</v>
      </c>
      <c r="I8" s="20">
        <f>VLOOKUP(B8,RMS!B:D,3,FALSE)</f>
        <v>122704.45479658101</v>
      </c>
      <c r="J8" s="21">
        <f>VLOOKUP(B8,RMS!B:E,4,FALSE)</f>
        <v>101187.819070085</v>
      </c>
      <c r="K8" s="22">
        <f t="shared" si="1"/>
        <v>3.4190015867352486E-6</v>
      </c>
      <c r="L8" s="22">
        <f t="shared" si="2"/>
        <v>-1.7008498252835125E-4</v>
      </c>
      <c r="M8" s="32"/>
    </row>
    <row r="9" spans="1:13">
      <c r="A9" s="70"/>
      <c r="B9" s="12">
        <v>17</v>
      </c>
      <c r="C9" s="65" t="s">
        <v>11</v>
      </c>
      <c r="D9" s="65"/>
      <c r="E9" s="15">
        <f>VLOOKUP(C9,RA!B12:D39,3,0)</f>
        <v>183553.48819999999</v>
      </c>
      <c r="F9" s="25">
        <f>VLOOKUP(C9,RA!B13:I43,8,0)</f>
        <v>63584.664799999999</v>
      </c>
      <c r="G9" s="16">
        <f t="shared" si="0"/>
        <v>119968.82339999999</v>
      </c>
      <c r="H9" s="27">
        <f>RA!J13</f>
        <v>34.640946038964998</v>
      </c>
      <c r="I9" s="20">
        <f>VLOOKUP(B9,RMS!B:D,3,FALSE)</f>
        <v>183553.70163589701</v>
      </c>
      <c r="J9" s="21">
        <f>VLOOKUP(B9,RMS!B:E,4,FALSE)</f>
        <v>119968.822086325</v>
      </c>
      <c r="K9" s="22">
        <f t="shared" si="1"/>
        <v>-0.21343589702155441</v>
      </c>
      <c r="L9" s="22">
        <f t="shared" si="2"/>
        <v>1.3136749912519008E-3</v>
      </c>
      <c r="M9" s="32"/>
    </row>
    <row r="10" spans="1:13">
      <c r="A10" s="70"/>
      <c r="B10" s="12">
        <v>18</v>
      </c>
      <c r="C10" s="65" t="s">
        <v>12</v>
      </c>
      <c r="D10" s="65"/>
      <c r="E10" s="15">
        <f>VLOOKUP(C10,RA!B14:D40,3,0)</f>
        <v>83065.200100000002</v>
      </c>
      <c r="F10" s="25">
        <f>VLOOKUP(C10,RA!B14:I43,8,0)</f>
        <v>16306.542100000001</v>
      </c>
      <c r="G10" s="16">
        <f t="shared" si="0"/>
        <v>66758.657999999996</v>
      </c>
      <c r="H10" s="27">
        <f>RA!J14</f>
        <v>19.6310152511148</v>
      </c>
      <c r="I10" s="20">
        <f>VLOOKUP(B10,RMS!B:D,3,FALSE)</f>
        <v>83065.198791453004</v>
      </c>
      <c r="J10" s="21">
        <f>VLOOKUP(B10,RMS!B:E,4,FALSE)</f>
        <v>66758.656160683793</v>
      </c>
      <c r="K10" s="22">
        <f t="shared" si="1"/>
        <v>1.3085469981888309E-3</v>
      </c>
      <c r="L10" s="22">
        <f t="shared" si="2"/>
        <v>1.839316202676855E-3</v>
      </c>
      <c r="M10" s="32"/>
    </row>
    <row r="11" spans="1:13">
      <c r="A11" s="70"/>
      <c r="B11" s="12">
        <v>19</v>
      </c>
      <c r="C11" s="65" t="s">
        <v>13</v>
      </c>
      <c r="D11" s="65"/>
      <c r="E11" s="15">
        <f>VLOOKUP(C11,RA!B14:D41,3,0)</f>
        <v>61617.271800000002</v>
      </c>
      <c r="F11" s="25">
        <f>VLOOKUP(C11,RA!B15:I44,8,0)</f>
        <v>-5838.4850999999999</v>
      </c>
      <c r="G11" s="16">
        <f t="shared" si="0"/>
        <v>67455.756900000008</v>
      </c>
      <c r="H11" s="27">
        <f>RA!J15</f>
        <v>-9.4754034533544491</v>
      </c>
      <c r="I11" s="20">
        <f>VLOOKUP(B11,RMS!B:D,3,FALSE)</f>
        <v>61617.281206837601</v>
      </c>
      <c r="J11" s="21">
        <f>VLOOKUP(B11,RMS!B:E,4,FALSE)</f>
        <v>67455.758195726507</v>
      </c>
      <c r="K11" s="22">
        <f t="shared" si="1"/>
        <v>-9.4068375983624719E-3</v>
      </c>
      <c r="L11" s="22">
        <f t="shared" si="2"/>
        <v>-1.2957264989381656E-3</v>
      </c>
      <c r="M11" s="32"/>
    </row>
    <row r="12" spans="1:13">
      <c r="A12" s="70"/>
      <c r="B12" s="12">
        <v>21</v>
      </c>
      <c r="C12" s="65" t="s">
        <v>14</v>
      </c>
      <c r="D12" s="65"/>
      <c r="E12" s="15">
        <f>VLOOKUP(C12,RA!B16:D42,3,0)</f>
        <v>1596169.4284999999</v>
      </c>
      <c r="F12" s="25">
        <f>VLOOKUP(C12,RA!B16:I45,8,0)</f>
        <v>-183494.76269999999</v>
      </c>
      <c r="G12" s="16">
        <f t="shared" si="0"/>
        <v>1779664.1912</v>
      </c>
      <c r="H12" s="27">
        <f>RA!J16</f>
        <v>-11.4959451937655</v>
      </c>
      <c r="I12" s="20">
        <f>VLOOKUP(B12,RMS!B:D,3,FALSE)</f>
        <v>1596168.8602980799</v>
      </c>
      <c r="J12" s="21">
        <f>VLOOKUP(B12,RMS!B:E,4,FALSE)</f>
        <v>1779664.1916</v>
      </c>
      <c r="K12" s="22">
        <f t="shared" si="1"/>
        <v>0.56820192001760006</v>
      </c>
      <c r="L12" s="22">
        <f t="shared" si="2"/>
        <v>-4.0000001899898052E-4</v>
      </c>
      <c r="M12" s="32"/>
    </row>
    <row r="13" spans="1:13">
      <c r="A13" s="70"/>
      <c r="B13" s="12">
        <v>22</v>
      </c>
      <c r="C13" s="65" t="s">
        <v>15</v>
      </c>
      <c r="D13" s="65"/>
      <c r="E13" s="15">
        <f>VLOOKUP(C13,RA!B16:D43,3,0)</f>
        <v>2625917.3538000002</v>
      </c>
      <c r="F13" s="25">
        <f>VLOOKUP(C13,RA!B17:I46,8,0)</f>
        <v>273190.13079999998</v>
      </c>
      <c r="G13" s="16">
        <f t="shared" si="0"/>
        <v>2352727.2230000002</v>
      </c>
      <c r="H13" s="27">
        <f>RA!J17</f>
        <v>10.4036073490532</v>
      </c>
      <c r="I13" s="20">
        <f>VLOOKUP(B13,RMS!B:D,3,FALSE)</f>
        <v>2625917.21118889</v>
      </c>
      <c r="J13" s="21">
        <f>VLOOKUP(B13,RMS!B:E,4,FALSE)</f>
        <v>2352727.2230743598</v>
      </c>
      <c r="K13" s="22">
        <f t="shared" si="1"/>
        <v>0.14261111011728644</v>
      </c>
      <c r="L13" s="22">
        <f t="shared" si="2"/>
        <v>-7.4359588325023651E-5</v>
      </c>
      <c r="M13" s="32"/>
    </row>
    <row r="14" spans="1:13">
      <c r="A14" s="70"/>
      <c r="B14" s="12">
        <v>23</v>
      </c>
      <c r="C14" s="65" t="s">
        <v>16</v>
      </c>
      <c r="D14" s="65"/>
      <c r="E14" s="15">
        <f>VLOOKUP(C14,RA!B18:D43,3,0)</f>
        <v>1350288.2157000001</v>
      </c>
      <c r="F14" s="25">
        <f>VLOOKUP(C14,RA!B18:I47,8,0)</f>
        <v>166097.66750000001</v>
      </c>
      <c r="G14" s="16">
        <f t="shared" si="0"/>
        <v>1184190.5482000001</v>
      </c>
      <c r="H14" s="27">
        <f>RA!J18</f>
        <v>12.300904767497601</v>
      </c>
      <c r="I14" s="20">
        <f>VLOOKUP(B14,RMS!B:D,3,FALSE)</f>
        <v>1350288.40629829</v>
      </c>
      <c r="J14" s="21">
        <f>VLOOKUP(B14,RMS!B:E,4,FALSE)</f>
        <v>1184190.5260367501</v>
      </c>
      <c r="K14" s="22">
        <f t="shared" si="1"/>
        <v>-0.1905982899479568</v>
      </c>
      <c r="L14" s="22">
        <f t="shared" si="2"/>
        <v>2.2163250017911196E-2</v>
      </c>
      <c r="M14" s="32"/>
    </row>
    <row r="15" spans="1:13">
      <c r="A15" s="70"/>
      <c r="B15" s="12">
        <v>24</v>
      </c>
      <c r="C15" s="65" t="s">
        <v>17</v>
      </c>
      <c r="D15" s="65"/>
      <c r="E15" s="15">
        <f>VLOOKUP(C15,RA!B18:D44,3,0)</f>
        <v>651864.83779999998</v>
      </c>
      <c r="F15" s="25">
        <f>VLOOKUP(C15,RA!B19:I48,8,0)</f>
        <v>27222.973999999998</v>
      </c>
      <c r="G15" s="16">
        <f t="shared" si="0"/>
        <v>624641.86379999993</v>
      </c>
      <c r="H15" s="27">
        <f>RA!J19</f>
        <v>4.1761684971190798</v>
      </c>
      <c r="I15" s="20">
        <f>VLOOKUP(B15,RMS!B:D,3,FALSE)</f>
        <v>651864.84913162398</v>
      </c>
      <c r="J15" s="21">
        <f>VLOOKUP(B15,RMS!B:E,4,FALSE)</f>
        <v>624641.86360683804</v>
      </c>
      <c r="K15" s="22">
        <f t="shared" si="1"/>
        <v>-1.1331624002195895E-2</v>
      </c>
      <c r="L15" s="22">
        <f t="shared" si="2"/>
        <v>1.9316188991069794E-4</v>
      </c>
      <c r="M15" s="32"/>
    </row>
    <row r="16" spans="1:13">
      <c r="A16" s="70"/>
      <c r="B16" s="12">
        <v>25</v>
      </c>
      <c r="C16" s="65" t="s">
        <v>18</v>
      </c>
      <c r="D16" s="65"/>
      <c r="E16" s="15">
        <f>VLOOKUP(C16,RA!B20:D45,3,0)</f>
        <v>1792319.8511999999</v>
      </c>
      <c r="F16" s="25">
        <f>VLOOKUP(C16,RA!B20:I49,8,0)</f>
        <v>74029.092799999999</v>
      </c>
      <c r="G16" s="16">
        <f t="shared" si="0"/>
        <v>1718290.7583999999</v>
      </c>
      <c r="H16" s="27">
        <f>RA!J20</f>
        <v>4.1303505482258496</v>
      </c>
      <c r="I16" s="20">
        <f>VLOOKUP(B16,RMS!B:D,3,FALSE)</f>
        <v>1792319.99042781</v>
      </c>
      <c r="J16" s="21">
        <f>VLOOKUP(B16,RMS!B:E,4,FALSE)</f>
        <v>1718290.7583999999</v>
      </c>
      <c r="K16" s="22">
        <f t="shared" si="1"/>
        <v>-0.13922781008295715</v>
      </c>
      <c r="L16" s="22">
        <f t="shared" si="2"/>
        <v>0</v>
      </c>
      <c r="M16" s="32"/>
    </row>
    <row r="17" spans="1:13">
      <c r="A17" s="70"/>
      <c r="B17" s="12">
        <v>26</v>
      </c>
      <c r="C17" s="65" t="s">
        <v>19</v>
      </c>
      <c r="D17" s="65"/>
      <c r="E17" s="15">
        <f>VLOOKUP(C17,RA!B20:D46,3,0)</f>
        <v>382782.6776</v>
      </c>
      <c r="F17" s="25">
        <f>VLOOKUP(C17,RA!B21:I50,8,0)</f>
        <v>49387.406999999999</v>
      </c>
      <c r="G17" s="16">
        <f t="shared" si="0"/>
        <v>333395.27059999999</v>
      </c>
      <c r="H17" s="27">
        <f>RA!J21</f>
        <v>12.9022053217384</v>
      </c>
      <c r="I17" s="20">
        <f>VLOOKUP(B17,RMS!B:D,3,FALSE)</f>
        <v>382782.175603638</v>
      </c>
      <c r="J17" s="21">
        <f>VLOOKUP(B17,RMS!B:E,4,FALSE)</f>
        <v>333395.27049441799</v>
      </c>
      <c r="K17" s="22">
        <f t="shared" si="1"/>
        <v>0.50199636199977249</v>
      </c>
      <c r="L17" s="22">
        <f t="shared" si="2"/>
        <v>1.0558200301602483E-4</v>
      </c>
      <c r="M17" s="32"/>
    </row>
    <row r="18" spans="1:13">
      <c r="A18" s="70"/>
      <c r="B18" s="12">
        <v>27</v>
      </c>
      <c r="C18" s="65" t="s">
        <v>20</v>
      </c>
      <c r="D18" s="65"/>
      <c r="E18" s="15">
        <f>VLOOKUP(C18,RA!B22:D47,3,0)</f>
        <v>1298726.6798</v>
      </c>
      <c r="F18" s="25">
        <f>VLOOKUP(C18,RA!B22:I51,8,0)</f>
        <v>68785.775899999993</v>
      </c>
      <c r="G18" s="16">
        <f t="shared" si="0"/>
        <v>1229940.9039</v>
      </c>
      <c r="H18" s="27">
        <f>RA!J22</f>
        <v>5.2964012343684796</v>
      </c>
      <c r="I18" s="20">
        <f>VLOOKUP(B18,RMS!B:D,3,FALSE)</f>
        <v>1298728.48913488</v>
      </c>
      <c r="J18" s="21">
        <f>VLOOKUP(B18,RMS!B:E,4,FALSE)</f>
        <v>1229940.90349943</v>
      </c>
      <c r="K18" s="22">
        <f t="shared" si="1"/>
        <v>-1.8093348799739033</v>
      </c>
      <c r="L18" s="22">
        <f t="shared" si="2"/>
        <v>4.005699884146452E-4</v>
      </c>
      <c r="M18" s="32"/>
    </row>
    <row r="19" spans="1:13">
      <c r="A19" s="70"/>
      <c r="B19" s="12">
        <v>29</v>
      </c>
      <c r="C19" s="65" t="s">
        <v>21</v>
      </c>
      <c r="D19" s="65"/>
      <c r="E19" s="15">
        <f>VLOOKUP(C19,RA!B22:D48,3,0)</f>
        <v>2539021.7491000001</v>
      </c>
      <c r="F19" s="25">
        <f>VLOOKUP(C19,RA!B23:I52,8,0)</f>
        <v>233706.0858</v>
      </c>
      <c r="G19" s="16">
        <f t="shared" si="0"/>
        <v>2305315.6633000001</v>
      </c>
      <c r="H19" s="27">
        <f>RA!J23</f>
        <v>9.2045720318402608</v>
      </c>
      <c r="I19" s="20">
        <f>VLOOKUP(B19,RMS!B:D,3,FALSE)</f>
        <v>2539023.5725820502</v>
      </c>
      <c r="J19" s="21">
        <f>VLOOKUP(B19,RMS!B:E,4,FALSE)</f>
        <v>2305315.68449145</v>
      </c>
      <c r="K19" s="22">
        <f t="shared" si="1"/>
        <v>-1.8234820500947535</v>
      </c>
      <c r="L19" s="22">
        <f t="shared" si="2"/>
        <v>-2.1191449835896492E-2</v>
      </c>
      <c r="M19" s="32"/>
    </row>
    <row r="20" spans="1:13">
      <c r="A20" s="70"/>
      <c r="B20" s="12">
        <v>31</v>
      </c>
      <c r="C20" s="65" t="s">
        <v>22</v>
      </c>
      <c r="D20" s="65"/>
      <c r="E20" s="15">
        <f>VLOOKUP(C20,RA!B24:D49,3,0)</f>
        <v>304766.12190000003</v>
      </c>
      <c r="F20" s="25">
        <f>VLOOKUP(C20,RA!B24:I53,8,0)</f>
        <v>48698.9905</v>
      </c>
      <c r="G20" s="16">
        <f t="shared" si="0"/>
        <v>256067.13140000001</v>
      </c>
      <c r="H20" s="27">
        <f>RA!J24</f>
        <v>15.979135146779599</v>
      </c>
      <c r="I20" s="20">
        <f>VLOOKUP(B20,RMS!B:D,3,FALSE)</f>
        <v>304766.22004831699</v>
      </c>
      <c r="J20" s="21">
        <f>VLOOKUP(B20,RMS!B:E,4,FALSE)</f>
        <v>256067.12912813801</v>
      </c>
      <c r="K20" s="22">
        <f t="shared" si="1"/>
        <v>-9.814831695985049E-2</v>
      </c>
      <c r="L20" s="22">
        <f t="shared" si="2"/>
        <v>2.2718620020896196E-3</v>
      </c>
      <c r="M20" s="32"/>
    </row>
    <row r="21" spans="1:13">
      <c r="A21" s="70"/>
      <c r="B21" s="12">
        <v>32</v>
      </c>
      <c r="C21" s="65" t="s">
        <v>23</v>
      </c>
      <c r="D21" s="65"/>
      <c r="E21" s="15">
        <f>VLOOKUP(C21,RA!B24:D50,3,0)</f>
        <v>345899.755</v>
      </c>
      <c r="F21" s="25">
        <f>VLOOKUP(C21,RA!B25:I54,8,0)</f>
        <v>16887.5363</v>
      </c>
      <c r="G21" s="16">
        <f t="shared" si="0"/>
        <v>329012.21870000003</v>
      </c>
      <c r="H21" s="27">
        <f>RA!J25</f>
        <v>4.8822053372081697</v>
      </c>
      <c r="I21" s="20">
        <f>VLOOKUP(B21,RMS!B:D,3,FALSE)</f>
        <v>345899.736022631</v>
      </c>
      <c r="J21" s="21">
        <f>VLOOKUP(B21,RMS!B:E,4,FALSE)</f>
        <v>329012.21645801398</v>
      </c>
      <c r="K21" s="22">
        <f t="shared" si="1"/>
        <v>1.8977369007188827E-2</v>
      </c>
      <c r="L21" s="22">
        <f t="shared" si="2"/>
        <v>2.2419860470108688E-3</v>
      </c>
      <c r="M21" s="32"/>
    </row>
    <row r="22" spans="1:13">
      <c r="A22" s="70"/>
      <c r="B22" s="12">
        <v>33</v>
      </c>
      <c r="C22" s="65" t="s">
        <v>24</v>
      </c>
      <c r="D22" s="65"/>
      <c r="E22" s="15">
        <f>VLOOKUP(C22,RA!B26:D51,3,0)</f>
        <v>576806.77040000004</v>
      </c>
      <c r="F22" s="25">
        <f>VLOOKUP(C22,RA!B26:I55,8,0)</f>
        <v>129293.1075</v>
      </c>
      <c r="G22" s="16">
        <f t="shared" si="0"/>
        <v>447513.66290000005</v>
      </c>
      <c r="H22" s="27">
        <f>RA!J26</f>
        <v>22.415324183927101</v>
      </c>
      <c r="I22" s="20">
        <f>VLOOKUP(B22,RMS!B:D,3,FALSE)</f>
        <v>576806.69180046895</v>
      </c>
      <c r="J22" s="21">
        <f>VLOOKUP(B22,RMS!B:E,4,FALSE)</f>
        <v>447513.65022270801</v>
      </c>
      <c r="K22" s="22">
        <f t="shared" si="1"/>
        <v>7.8599531087093055E-2</v>
      </c>
      <c r="L22" s="22">
        <f t="shared" si="2"/>
        <v>1.2677292048465461E-2</v>
      </c>
      <c r="M22" s="32"/>
    </row>
    <row r="23" spans="1:13">
      <c r="A23" s="70"/>
      <c r="B23" s="12">
        <v>34</v>
      </c>
      <c r="C23" s="65" t="s">
        <v>25</v>
      </c>
      <c r="D23" s="65"/>
      <c r="E23" s="15">
        <f>VLOOKUP(C23,RA!B26:D52,3,0)</f>
        <v>405965.1029</v>
      </c>
      <c r="F23" s="25">
        <f>VLOOKUP(C23,RA!B27:I56,8,0)</f>
        <v>75426.544299999994</v>
      </c>
      <c r="G23" s="16">
        <f t="shared" si="0"/>
        <v>330538.55859999999</v>
      </c>
      <c r="H23" s="27">
        <f>RA!J27</f>
        <v>18.579563553909601</v>
      </c>
      <c r="I23" s="20">
        <f>VLOOKUP(B23,RMS!B:D,3,FALSE)</f>
        <v>405964.86294906598</v>
      </c>
      <c r="J23" s="21">
        <f>VLOOKUP(B23,RMS!B:E,4,FALSE)</f>
        <v>330538.56045982399</v>
      </c>
      <c r="K23" s="22">
        <f t="shared" si="1"/>
        <v>0.23995093401754275</v>
      </c>
      <c r="L23" s="22">
        <f t="shared" si="2"/>
        <v>-1.859823998529464E-3</v>
      </c>
      <c r="M23" s="32"/>
    </row>
    <row r="24" spans="1:13">
      <c r="A24" s="70"/>
      <c r="B24" s="12">
        <v>35</v>
      </c>
      <c r="C24" s="65" t="s">
        <v>26</v>
      </c>
      <c r="D24" s="65"/>
      <c r="E24" s="15">
        <f>VLOOKUP(C24,RA!B28:D53,3,0)</f>
        <v>1199175.7294000001</v>
      </c>
      <c r="F24" s="25">
        <f>VLOOKUP(C24,RA!B28:I57,8,0)</f>
        <v>60193.9211</v>
      </c>
      <c r="G24" s="16">
        <f t="shared" si="0"/>
        <v>1138981.8083000001</v>
      </c>
      <c r="H24" s="27">
        <f>RA!J28</f>
        <v>5.0196080210960998</v>
      </c>
      <c r="I24" s="20">
        <f>VLOOKUP(B24,RMS!B:D,3,FALSE)</f>
        <v>1199176.02349735</v>
      </c>
      <c r="J24" s="21">
        <f>VLOOKUP(B24,RMS!B:E,4,FALSE)</f>
        <v>1138981.80563628</v>
      </c>
      <c r="K24" s="22">
        <f t="shared" si="1"/>
        <v>-0.2940973499789834</v>
      </c>
      <c r="L24" s="22">
        <f t="shared" si="2"/>
        <v>2.663720166310668E-3</v>
      </c>
      <c r="M24" s="32"/>
    </row>
    <row r="25" spans="1:13">
      <c r="A25" s="70"/>
      <c r="B25" s="12">
        <v>36</v>
      </c>
      <c r="C25" s="65" t="s">
        <v>27</v>
      </c>
      <c r="D25" s="65"/>
      <c r="E25" s="15">
        <f>VLOOKUP(C25,RA!B28:D54,3,0)</f>
        <v>771904.02359999996</v>
      </c>
      <c r="F25" s="25">
        <f>VLOOKUP(C25,RA!B29:I58,8,0)</f>
        <v>115642.5585</v>
      </c>
      <c r="G25" s="16">
        <f t="shared" si="0"/>
        <v>656261.46509999991</v>
      </c>
      <c r="H25" s="27">
        <f>RA!J29</f>
        <v>14.981468545877901</v>
      </c>
      <c r="I25" s="20">
        <f>VLOOKUP(B25,RMS!B:D,3,FALSE)</f>
        <v>771904.023565487</v>
      </c>
      <c r="J25" s="21">
        <f>VLOOKUP(B25,RMS!B:E,4,FALSE)</f>
        <v>656261.44567379705</v>
      </c>
      <c r="K25" s="22">
        <f t="shared" si="1"/>
        <v>3.4512951970100403E-5</v>
      </c>
      <c r="L25" s="22">
        <f t="shared" si="2"/>
        <v>1.9426202867180109E-2</v>
      </c>
      <c r="M25" s="32"/>
    </row>
    <row r="26" spans="1:13">
      <c r="A26" s="70"/>
      <c r="B26" s="12">
        <v>37</v>
      </c>
      <c r="C26" s="65" t="s">
        <v>67</v>
      </c>
      <c r="D26" s="65"/>
      <c r="E26" s="15">
        <f>VLOOKUP(C26,RA!B30:D55,3,0)</f>
        <v>1413920.9909000001</v>
      </c>
      <c r="F26" s="25">
        <f>VLOOKUP(C26,RA!B30:I59,8,0)</f>
        <v>168649.20540000001</v>
      </c>
      <c r="G26" s="16">
        <f t="shared" si="0"/>
        <v>1245271.7855</v>
      </c>
      <c r="H26" s="27">
        <f>RA!J30</f>
        <v>11.927767285826199</v>
      </c>
      <c r="I26" s="20">
        <f>VLOOKUP(B26,RMS!B:D,3,FALSE)</f>
        <v>1413921.0876619499</v>
      </c>
      <c r="J26" s="21">
        <f>VLOOKUP(B26,RMS!B:E,4,FALSE)</f>
        <v>1245271.75128997</v>
      </c>
      <c r="K26" s="22">
        <f t="shared" si="1"/>
        <v>-9.6761949826031923E-2</v>
      </c>
      <c r="L26" s="22">
        <f t="shared" si="2"/>
        <v>3.4210029989480972E-2</v>
      </c>
      <c r="M26" s="32"/>
    </row>
    <row r="27" spans="1:13">
      <c r="A27" s="70"/>
      <c r="B27" s="12">
        <v>38</v>
      </c>
      <c r="C27" s="65" t="s">
        <v>29</v>
      </c>
      <c r="D27" s="65"/>
      <c r="E27" s="15">
        <f>VLOOKUP(C27,RA!B30:D56,3,0)</f>
        <v>2501024.1916999999</v>
      </c>
      <c r="F27" s="25">
        <f>VLOOKUP(C27,RA!B31:I60,8,0)</f>
        <v>-118834.0511</v>
      </c>
      <c r="G27" s="16">
        <f t="shared" si="0"/>
        <v>2619858.2427999997</v>
      </c>
      <c r="H27" s="27">
        <f>RA!J31</f>
        <v>-4.7514154998727101</v>
      </c>
      <c r="I27" s="20">
        <f>VLOOKUP(B27,RMS!B:D,3,FALSE)</f>
        <v>2501024.5190938101</v>
      </c>
      <c r="J27" s="21">
        <f>VLOOKUP(B27,RMS!B:E,4,FALSE)</f>
        <v>2619857.92194513</v>
      </c>
      <c r="K27" s="22">
        <f t="shared" si="1"/>
        <v>-0.32739381026476622</v>
      </c>
      <c r="L27" s="22">
        <f t="shared" si="2"/>
        <v>0.32085486967116594</v>
      </c>
      <c r="M27" s="32"/>
    </row>
    <row r="28" spans="1:13">
      <c r="A28" s="70"/>
      <c r="B28" s="12">
        <v>39</v>
      </c>
      <c r="C28" s="65" t="s">
        <v>30</v>
      </c>
      <c r="D28" s="65"/>
      <c r="E28" s="15">
        <f>VLOOKUP(C28,RA!B32:D57,3,0)</f>
        <v>111717.50199999999</v>
      </c>
      <c r="F28" s="25">
        <f>VLOOKUP(C28,RA!B32:I61,8,0)</f>
        <v>26509.4231</v>
      </c>
      <c r="G28" s="16">
        <f t="shared" si="0"/>
        <v>85208.078899999993</v>
      </c>
      <c r="H28" s="27">
        <f>RA!J32</f>
        <v>23.7289794574891</v>
      </c>
      <c r="I28" s="20">
        <f>VLOOKUP(B28,RMS!B:D,3,FALSE)</f>
        <v>111717.38407589401</v>
      </c>
      <c r="J28" s="21">
        <f>VLOOKUP(B28,RMS!B:E,4,FALSE)</f>
        <v>85208.099330128796</v>
      </c>
      <c r="K28" s="22">
        <f t="shared" si="1"/>
        <v>0.11792410598718561</v>
      </c>
      <c r="L28" s="22">
        <f t="shared" si="2"/>
        <v>-2.0430128803127445E-2</v>
      </c>
      <c r="M28" s="32"/>
    </row>
    <row r="29" spans="1:13">
      <c r="A29" s="70"/>
      <c r="B29" s="12">
        <v>40</v>
      </c>
      <c r="C29" s="65" t="s">
        <v>68</v>
      </c>
      <c r="D29" s="65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5" t="s">
        <v>31</v>
      </c>
      <c r="D30" s="65"/>
      <c r="E30" s="15">
        <f>VLOOKUP(C30,RA!B34:D60,3,0)</f>
        <v>268439.40389999998</v>
      </c>
      <c r="F30" s="25">
        <f>VLOOKUP(C30,RA!B34:I64,8,0)</f>
        <v>30863.977500000001</v>
      </c>
      <c r="G30" s="16">
        <f t="shared" si="0"/>
        <v>237575.42639999997</v>
      </c>
      <c r="H30" s="27">
        <f>RA!J34</f>
        <v>0</v>
      </c>
      <c r="I30" s="20">
        <f>VLOOKUP(B30,RMS!B:D,3,FALSE)</f>
        <v>268439.40330000001</v>
      </c>
      <c r="J30" s="21">
        <f>VLOOKUP(B30,RMS!B:E,4,FALSE)</f>
        <v>237575.41310000001</v>
      </c>
      <c r="K30" s="22">
        <f t="shared" si="1"/>
        <v>5.9999997029080987E-4</v>
      </c>
      <c r="L30" s="22">
        <f t="shared" si="2"/>
        <v>1.3299999962328002E-2</v>
      </c>
      <c r="M30" s="32"/>
    </row>
    <row r="31" spans="1:13" s="36" customFormat="1" ht="12" thickBot="1">
      <c r="A31" s="70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11.497558499830999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0"/>
      <c r="B32" s="12">
        <v>70</v>
      </c>
      <c r="C32" s="71" t="s">
        <v>64</v>
      </c>
      <c r="D32" s="72"/>
      <c r="E32" s="15">
        <f>VLOOKUP(C32,RA!B34:D61,3,0)</f>
        <v>125881.27</v>
      </c>
      <c r="F32" s="25">
        <f>VLOOKUP(C32,RA!B34:I65,8,0)</f>
        <v>-1253.23</v>
      </c>
      <c r="G32" s="16">
        <f t="shared" si="0"/>
        <v>127134.5</v>
      </c>
      <c r="H32" s="27">
        <f>RA!J34</f>
        <v>0</v>
      </c>
      <c r="I32" s="20">
        <f>VLOOKUP(B32,RMS!B:D,3,FALSE)</f>
        <v>125881.27</v>
      </c>
      <c r="J32" s="21">
        <f>VLOOKUP(B32,RMS!B:E,4,FALSE)</f>
        <v>127134.5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5" t="s">
        <v>35</v>
      </c>
      <c r="D33" s="65"/>
      <c r="E33" s="15">
        <f>VLOOKUP(C33,RA!B34:D61,3,0)</f>
        <v>351362.47</v>
      </c>
      <c r="F33" s="25">
        <f>VLOOKUP(C33,RA!B34:I65,8,0)</f>
        <v>-66683.48</v>
      </c>
      <c r="G33" s="16">
        <f t="shared" si="0"/>
        <v>418045.94999999995</v>
      </c>
      <c r="H33" s="27">
        <f>RA!J34</f>
        <v>0</v>
      </c>
      <c r="I33" s="20">
        <f>VLOOKUP(B33,RMS!B:D,3,FALSE)</f>
        <v>351362.47</v>
      </c>
      <c r="J33" s="21">
        <f>VLOOKUP(B33,RMS!B:E,4,FALSE)</f>
        <v>418045.95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5" t="s">
        <v>36</v>
      </c>
      <c r="D34" s="65"/>
      <c r="E34" s="15">
        <f>VLOOKUP(C34,RA!B34:D62,3,0)</f>
        <v>191076.97</v>
      </c>
      <c r="F34" s="25">
        <f>VLOOKUP(C34,RA!B34:I66,8,0)</f>
        <v>-10808.59</v>
      </c>
      <c r="G34" s="16">
        <f t="shared" si="0"/>
        <v>201885.56</v>
      </c>
      <c r="H34" s="27">
        <f>RA!J35</f>
        <v>11.497558499830999</v>
      </c>
      <c r="I34" s="20">
        <f>VLOOKUP(B34,RMS!B:D,3,FALSE)</f>
        <v>191076.97</v>
      </c>
      <c r="J34" s="21">
        <f>VLOOKUP(B34,RMS!B:E,4,FALSE)</f>
        <v>201885.56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5" t="s">
        <v>37</v>
      </c>
      <c r="D35" s="65"/>
      <c r="E35" s="15">
        <f>VLOOKUP(C35,RA!B34:D63,3,0)</f>
        <v>291229.19</v>
      </c>
      <c r="F35" s="25">
        <f>VLOOKUP(C35,RA!B34:I67,8,0)</f>
        <v>-54340.46</v>
      </c>
      <c r="G35" s="16">
        <f t="shared" si="0"/>
        <v>345569.65</v>
      </c>
      <c r="H35" s="27">
        <f>RA!J34</f>
        <v>0</v>
      </c>
      <c r="I35" s="20">
        <f>VLOOKUP(B35,RMS!B:D,3,FALSE)</f>
        <v>291229.19</v>
      </c>
      <c r="J35" s="21">
        <f>VLOOKUP(B35,RMS!B:E,4,FALSE)</f>
        <v>345569.65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5" t="s">
        <v>65</v>
      </c>
      <c r="D36" s="65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11.497558499830999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5" t="s">
        <v>32</v>
      </c>
      <c r="D37" s="65"/>
      <c r="E37" s="15">
        <f>VLOOKUP(C37,RA!B8:D64,3,0)</f>
        <v>33406.837699999996</v>
      </c>
      <c r="F37" s="25">
        <f>VLOOKUP(C37,RA!B8:I68,8,0)</f>
        <v>2549.3978999999999</v>
      </c>
      <c r="G37" s="16">
        <f t="shared" si="0"/>
        <v>30857.439799999996</v>
      </c>
      <c r="H37" s="27">
        <f>RA!J35</f>
        <v>11.497558499830999</v>
      </c>
      <c r="I37" s="20">
        <f>VLOOKUP(B37,RMS!B:D,3,FALSE)</f>
        <v>33406.837606837602</v>
      </c>
      <c r="J37" s="21">
        <f>VLOOKUP(B37,RMS!B:E,4,FALSE)</f>
        <v>30857.440170940201</v>
      </c>
      <c r="K37" s="22">
        <f t="shared" si="1"/>
        <v>9.3162394477985799E-5</v>
      </c>
      <c r="L37" s="22">
        <f t="shared" si="2"/>
        <v>-3.7094020444783382E-4</v>
      </c>
      <c r="M37" s="32"/>
    </row>
    <row r="38" spans="1:13">
      <c r="A38" s="70"/>
      <c r="B38" s="12">
        <v>76</v>
      </c>
      <c r="C38" s="65" t="s">
        <v>33</v>
      </c>
      <c r="D38" s="65"/>
      <c r="E38" s="15">
        <f>VLOOKUP(C38,RA!B8:D65,3,0)</f>
        <v>300503.67019999999</v>
      </c>
      <c r="F38" s="25">
        <f>VLOOKUP(C38,RA!B8:I69,8,0)</f>
        <v>12261.7608</v>
      </c>
      <c r="G38" s="16">
        <f t="shared" si="0"/>
        <v>288241.9094</v>
      </c>
      <c r="H38" s="27">
        <f>RA!J36</f>
        <v>0</v>
      </c>
      <c r="I38" s="20">
        <f>VLOOKUP(B38,RMS!B:D,3,FALSE)</f>
        <v>300503.66327521403</v>
      </c>
      <c r="J38" s="21">
        <f>VLOOKUP(B38,RMS!B:E,4,FALSE)</f>
        <v>288241.90622307698</v>
      </c>
      <c r="K38" s="22">
        <f t="shared" si="1"/>
        <v>6.9247859646566212E-3</v>
      </c>
      <c r="L38" s="22">
        <f t="shared" si="2"/>
        <v>3.1769230263307691E-3</v>
      </c>
      <c r="M38" s="32"/>
    </row>
    <row r="39" spans="1:13">
      <c r="A39" s="70"/>
      <c r="B39" s="12">
        <v>77</v>
      </c>
      <c r="C39" s="65" t="s">
        <v>38</v>
      </c>
      <c r="D39" s="65"/>
      <c r="E39" s="15">
        <f>VLOOKUP(C39,RA!B9:D66,3,0)</f>
        <v>181237.67</v>
      </c>
      <c r="F39" s="25">
        <f>VLOOKUP(C39,RA!B9:I70,8,0)</f>
        <v>-36900.089999999997</v>
      </c>
      <c r="G39" s="16">
        <f t="shared" si="0"/>
        <v>218137.76</v>
      </c>
      <c r="H39" s="27">
        <f>RA!J37</f>
        <v>-0.99556510670729703</v>
      </c>
      <c r="I39" s="20">
        <f>VLOOKUP(B39,RMS!B:D,3,FALSE)</f>
        <v>181237.67</v>
      </c>
      <c r="J39" s="21">
        <f>VLOOKUP(B39,RMS!B:E,4,FALSE)</f>
        <v>218137.76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5" t="s">
        <v>39</v>
      </c>
      <c r="D40" s="65"/>
      <c r="E40" s="15">
        <f>VLOOKUP(C40,RA!B10:D67,3,0)</f>
        <v>62533.35</v>
      </c>
      <c r="F40" s="25">
        <f>VLOOKUP(C40,RA!B10:I71,8,0)</f>
        <v>7563.12</v>
      </c>
      <c r="G40" s="16">
        <f t="shared" si="0"/>
        <v>54970.229999999996</v>
      </c>
      <c r="H40" s="27">
        <f>RA!J38</f>
        <v>-18.978543724376699</v>
      </c>
      <c r="I40" s="20">
        <f>VLOOKUP(B40,RMS!B:D,3,FALSE)</f>
        <v>62533.35</v>
      </c>
      <c r="J40" s="21">
        <f>VLOOKUP(B40,RMS!B:E,4,FALSE)</f>
        <v>54970.23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66" t="s">
        <v>70</v>
      </c>
      <c r="D41" s="67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-5.6566680955847302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0"/>
      <c r="B42" s="12">
        <v>99</v>
      </c>
      <c r="C42" s="65" t="s">
        <v>34</v>
      </c>
      <c r="D42" s="65"/>
      <c r="E42" s="15">
        <f>VLOOKUP(C42,RA!B8:D68,3,0)</f>
        <v>11763.8506</v>
      </c>
      <c r="F42" s="25">
        <f>VLOOKUP(C42,RA!B8:I72,8,0)</f>
        <v>1194.6024</v>
      </c>
      <c r="G42" s="16">
        <f t="shared" si="0"/>
        <v>10569.2482</v>
      </c>
      <c r="H42" s="27">
        <f>RA!J39</f>
        <v>-5.6566680955847302</v>
      </c>
      <c r="I42" s="20">
        <f>VLOOKUP(B42,RMS!B:D,3,FALSE)</f>
        <v>11763.850692080799</v>
      </c>
      <c r="J42" s="21">
        <f>VLOOKUP(B42,RMS!B:E,4,FALSE)</f>
        <v>10569.2481657968</v>
      </c>
      <c r="K42" s="22">
        <f t="shared" si="1"/>
        <v>-9.2080799731775187E-5</v>
      </c>
      <c r="L42" s="22">
        <f t="shared" si="2"/>
        <v>3.4203199902549386E-5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0.5703125" style="41" bestFit="1" customWidth="1"/>
    <col min="17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22777896.909400001</v>
      </c>
      <c r="E7" s="53">
        <v>16308992.1753</v>
      </c>
      <c r="F7" s="54">
        <v>139.66465042454999</v>
      </c>
      <c r="G7" s="53">
        <v>25749507.620499998</v>
      </c>
      <c r="H7" s="54">
        <v>-11.540456442492101</v>
      </c>
      <c r="I7" s="53">
        <v>1398572.439</v>
      </c>
      <c r="J7" s="54">
        <v>6.1400420089830003</v>
      </c>
      <c r="K7" s="53">
        <v>3004541.9026000001</v>
      </c>
      <c r="L7" s="54">
        <v>11.6683470102861</v>
      </c>
      <c r="M7" s="54">
        <v>-0.53451391781564594</v>
      </c>
      <c r="N7" s="53">
        <v>294812425.7331</v>
      </c>
      <c r="O7" s="53">
        <v>5599062544.4277</v>
      </c>
      <c r="P7" s="53">
        <v>988199</v>
      </c>
      <c r="Q7" s="53">
        <v>2119578</v>
      </c>
      <c r="R7" s="54">
        <v>-53.377559117899899</v>
      </c>
      <c r="S7" s="53">
        <v>23.0499088841418</v>
      </c>
      <c r="T7" s="53">
        <v>30.950518639700899</v>
      </c>
      <c r="U7" s="55">
        <v>-34.2760997246057</v>
      </c>
    </row>
    <row r="8" spans="1:23" ht="12" thickBot="1">
      <c r="A8" s="73">
        <v>42625</v>
      </c>
      <c r="B8" s="71" t="s">
        <v>6</v>
      </c>
      <c r="C8" s="72"/>
      <c r="D8" s="56">
        <v>462151.64620000002</v>
      </c>
      <c r="E8" s="56">
        <v>543701.54590000003</v>
      </c>
      <c r="F8" s="57">
        <v>85.000980719116995</v>
      </c>
      <c r="G8" s="56">
        <v>1933382.3648999999</v>
      </c>
      <c r="H8" s="57">
        <v>-76.096210734605293</v>
      </c>
      <c r="I8" s="56">
        <v>133324.49979999999</v>
      </c>
      <c r="J8" s="57">
        <v>28.848647602199101</v>
      </c>
      <c r="K8" s="56">
        <v>471710.58689999999</v>
      </c>
      <c r="L8" s="57">
        <v>24.398204693689699</v>
      </c>
      <c r="M8" s="57">
        <v>-0.71735953463290802</v>
      </c>
      <c r="N8" s="56">
        <v>22908492.2993</v>
      </c>
      <c r="O8" s="56">
        <v>212914256.08379999</v>
      </c>
      <c r="P8" s="56">
        <v>21980</v>
      </c>
      <c r="Q8" s="56">
        <v>256234</v>
      </c>
      <c r="R8" s="57">
        <v>-91.421903416408398</v>
      </c>
      <c r="S8" s="56">
        <v>21.026007561419501</v>
      </c>
      <c r="T8" s="56">
        <v>57.577668864007101</v>
      </c>
      <c r="U8" s="58">
        <v>-173.84023664890199</v>
      </c>
    </row>
    <row r="9" spans="1:23" ht="12" thickBot="1">
      <c r="A9" s="74"/>
      <c r="B9" s="71" t="s">
        <v>7</v>
      </c>
      <c r="C9" s="72"/>
      <c r="D9" s="56">
        <v>65561.365000000005</v>
      </c>
      <c r="E9" s="56">
        <v>69012.729099999997</v>
      </c>
      <c r="F9" s="57">
        <v>94.998945636537599</v>
      </c>
      <c r="G9" s="56">
        <v>248469.77919999999</v>
      </c>
      <c r="H9" s="57">
        <v>-73.613948057953607</v>
      </c>
      <c r="I9" s="56">
        <v>16022.8874</v>
      </c>
      <c r="J9" s="57">
        <v>24.439526846336999</v>
      </c>
      <c r="K9" s="56">
        <v>61619.649700000002</v>
      </c>
      <c r="L9" s="57">
        <v>24.799655675791701</v>
      </c>
      <c r="M9" s="57">
        <v>-0.73997113781060697</v>
      </c>
      <c r="N9" s="56">
        <v>1978673.0382999999</v>
      </c>
      <c r="O9" s="56">
        <v>30414304.086599998</v>
      </c>
      <c r="P9" s="56">
        <v>4125</v>
      </c>
      <c r="Q9" s="56">
        <v>39008</v>
      </c>
      <c r="R9" s="57">
        <v>-89.425246103363406</v>
      </c>
      <c r="S9" s="56">
        <v>15.893664242424199</v>
      </c>
      <c r="T9" s="56">
        <v>18.666116422272399</v>
      </c>
      <c r="U9" s="58">
        <v>-17.443757069233499</v>
      </c>
    </row>
    <row r="10" spans="1:23" ht="12" thickBot="1">
      <c r="A10" s="74"/>
      <c r="B10" s="71" t="s">
        <v>8</v>
      </c>
      <c r="C10" s="72"/>
      <c r="D10" s="56">
        <v>80078.710300000006</v>
      </c>
      <c r="E10" s="56">
        <v>103620.6122</v>
      </c>
      <c r="F10" s="57">
        <v>77.280676691466198</v>
      </c>
      <c r="G10" s="56">
        <v>358011.92729999998</v>
      </c>
      <c r="H10" s="57">
        <v>-77.632390377626393</v>
      </c>
      <c r="I10" s="56">
        <v>28900.774000000001</v>
      </c>
      <c r="J10" s="57">
        <v>36.090458864445502</v>
      </c>
      <c r="K10" s="56">
        <v>93566.31</v>
      </c>
      <c r="L10" s="57">
        <v>26.134970056903999</v>
      </c>
      <c r="M10" s="57">
        <v>-0.69111986996174202</v>
      </c>
      <c r="N10" s="56">
        <v>3346203.3095</v>
      </c>
      <c r="O10" s="56">
        <v>49541643.546999998</v>
      </c>
      <c r="P10" s="56">
        <v>94306</v>
      </c>
      <c r="Q10" s="56">
        <v>219013</v>
      </c>
      <c r="R10" s="57">
        <v>-56.940455589394197</v>
      </c>
      <c r="S10" s="56">
        <v>0.84913696159311203</v>
      </c>
      <c r="T10" s="56">
        <v>8.9311077826430392</v>
      </c>
      <c r="U10" s="58">
        <v>-951.78648281743699</v>
      </c>
    </row>
    <row r="11" spans="1:23" ht="12" thickBot="1">
      <c r="A11" s="74"/>
      <c r="B11" s="71" t="s">
        <v>9</v>
      </c>
      <c r="C11" s="72"/>
      <c r="D11" s="56">
        <v>33459.109299999996</v>
      </c>
      <c r="E11" s="56">
        <v>44573.322399999997</v>
      </c>
      <c r="F11" s="57">
        <v>75.065324948718697</v>
      </c>
      <c r="G11" s="56">
        <v>157879.82860000001</v>
      </c>
      <c r="H11" s="57">
        <v>-78.807229779320906</v>
      </c>
      <c r="I11" s="56">
        <v>8916.3047999999999</v>
      </c>
      <c r="J11" s="57">
        <v>26.648362692667401</v>
      </c>
      <c r="K11" s="56">
        <v>37986.272199999999</v>
      </c>
      <c r="L11" s="57">
        <v>24.0602441343162</v>
      </c>
      <c r="M11" s="57">
        <v>-0.76527560395884298</v>
      </c>
      <c r="N11" s="56">
        <v>1806368.8681999999</v>
      </c>
      <c r="O11" s="56">
        <v>17528795.086100001</v>
      </c>
      <c r="P11" s="56">
        <v>1872</v>
      </c>
      <c r="Q11" s="56">
        <v>47136</v>
      </c>
      <c r="R11" s="57">
        <v>-96.028513238289193</v>
      </c>
      <c r="S11" s="56">
        <v>17.8734558226496</v>
      </c>
      <c r="T11" s="56">
        <v>24.748277620078099</v>
      </c>
      <c r="U11" s="58">
        <v>-38.463864322850199</v>
      </c>
    </row>
    <row r="12" spans="1:23" ht="12" thickBot="1">
      <c r="A12" s="74"/>
      <c r="B12" s="71" t="s">
        <v>10</v>
      </c>
      <c r="C12" s="72"/>
      <c r="D12" s="56">
        <v>122704.45480000001</v>
      </c>
      <c r="E12" s="56">
        <v>196866.63449999999</v>
      </c>
      <c r="F12" s="57">
        <v>62.328720715749299</v>
      </c>
      <c r="G12" s="56">
        <v>848240.59499999997</v>
      </c>
      <c r="H12" s="57">
        <v>-85.534239280307006</v>
      </c>
      <c r="I12" s="56">
        <v>21516.635900000001</v>
      </c>
      <c r="J12" s="57">
        <v>17.535333933124701</v>
      </c>
      <c r="K12" s="56">
        <v>182855.01149999999</v>
      </c>
      <c r="L12" s="57">
        <v>21.5569748226917</v>
      </c>
      <c r="M12" s="57">
        <v>-0.88232952587137603</v>
      </c>
      <c r="N12" s="56">
        <v>6460616.3556000004</v>
      </c>
      <c r="O12" s="56">
        <v>62509143.179499999</v>
      </c>
      <c r="P12" s="56">
        <v>1177</v>
      </c>
      <c r="Q12" s="56">
        <v>35947</v>
      </c>
      <c r="R12" s="57">
        <v>-96.725735110023095</v>
      </c>
      <c r="S12" s="56">
        <v>104.251873237043</v>
      </c>
      <c r="T12" s="56">
        <v>121.953941168943</v>
      </c>
      <c r="U12" s="58">
        <v>-16.980095783650501</v>
      </c>
    </row>
    <row r="13" spans="1:23" ht="12" thickBot="1">
      <c r="A13" s="74"/>
      <c r="B13" s="71" t="s">
        <v>11</v>
      </c>
      <c r="C13" s="72"/>
      <c r="D13" s="56">
        <v>183553.48819999999</v>
      </c>
      <c r="E13" s="56">
        <v>221798.33350000001</v>
      </c>
      <c r="F13" s="57">
        <v>82.756928468986899</v>
      </c>
      <c r="G13" s="56">
        <v>1156865.4850000001</v>
      </c>
      <c r="H13" s="57">
        <v>-84.133549614888906</v>
      </c>
      <c r="I13" s="56">
        <v>63584.664799999999</v>
      </c>
      <c r="J13" s="57">
        <v>34.640946038964998</v>
      </c>
      <c r="K13" s="56">
        <v>293005.64409999998</v>
      </c>
      <c r="L13" s="57">
        <v>25.3275465383946</v>
      </c>
      <c r="M13" s="57">
        <v>-0.782991672411951</v>
      </c>
      <c r="N13" s="56">
        <v>8777236.0606999993</v>
      </c>
      <c r="O13" s="56">
        <v>89972909.825000003</v>
      </c>
      <c r="P13" s="56">
        <v>8182</v>
      </c>
      <c r="Q13" s="56">
        <v>147319</v>
      </c>
      <c r="R13" s="57">
        <v>-94.446066019997403</v>
      </c>
      <c r="S13" s="56">
        <v>22.4338166951846</v>
      </c>
      <c r="T13" s="56">
        <v>40.490138297843501</v>
      </c>
      <c r="U13" s="58">
        <v>-80.487069356034795</v>
      </c>
    </row>
    <row r="14" spans="1:23" ht="12" thickBot="1">
      <c r="A14" s="74"/>
      <c r="B14" s="71" t="s">
        <v>12</v>
      </c>
      <c r="C14" s="72"/>
      <c r="D14" s="56">
        <v>83065.200100000002</v>
      </c>
      <c r="E14" s="56">
        <v>107011.55740000001</v>
      </c>
      <c r="F14" s="57">
        <v>77.622643869679806</v>
      </c>
      <c r="G14" s="56">
        <v>438730.26160000003</v>
      </c>
      <c r="H14" s="57">
        <v>-81.066908902734298</v>
      </c>
      <c r="I14" s="56">
        <v>16306.542100000001</v>
      </c>
      <c r="J14" s="57">
        <v>19.6310152511148</v>
      </c>
      <c r="K14" s="56">
        <v>101359.5447</v>
      </c>
      <c r="L14" s="57">
        <v>23.102929880048201</v>
      </c>
      <c r="M14" s="57">
        <v>-0.839121790175129</v>
      </c>
      <c r="N14" s="56">
        <v>1642233.6632000001</v>
      </c>
      <c r="O14" s="56">
        <v>37365447.490400001</v>
      </c>
      <c r="P14" s="56">
        <v>1360</v>
      </c>
      <c r="Q14" s="56">
        <v>15617</v>
      </c>
      <c r="R14" s="57">
        <v>-91.291541269129795</v>
      </c>
      <c r="S14" s="56">
        <v>61.077353014705899</v>
      </c>
      <c r="T14" s="56">
        <v>44.622423583274603</v>
      </c>
      <c r="U14" s="58">
        <v>26.941130581525599</v>
      </c>
    </row>
    <row r="15" spans="1:23" ht="12" thickBot="1">
      <c r="A15" s="74"/>
      <c r="B15" s="71" t="s">
        <v>13</v>
      </c>
      <c r="C15" s="72"/>
      <c r="D15" s="56">
        <v>61617.271800000002</v>
      </c>
      <c r="E15" s="56">
        <v>69050.314599999998</v>
      </c>
      <c r="F15" s="57">
        <v>89.235323773600896</v>
      </c>
      <c r="G15" s="56">
        <v>453697.04670000001</v>
      </c>
      <c r="H15" s="57">
        <v>-86.418851026653599</v>
      </c>
      <c r="I15" s="56">
        <v>-5838.4850999999999</v>
      </c>
      <c r="J15" s="57">
        <v>-9.4754034533544491</v>
      </c>
      <c r="K15" s="56">
        <v>90043.008100000006</v>
      </c>
      <c r="L15" s="57">
        <v>19.846505229631699</v>
      </c>
      <c r="M15" s="57">
        <v>-1.06484107120806</v>
      </c>
      <c r="N15" s="56">
        <v>2254719.7738999999</v>
      </c>
      <c r="O15" s="56">
        <v>33100506.260499999</v>
      </c>
      <c r="P15" s="56">
        <v>3444</v>
      </c>
      <c r="Q15" s="56">
        <v>44419</v>
      </c>
      <c r="R15" s="57">
        <v>-92.246561156262004</v>
      </c>
      <c r="S15" s="56">
        <v>17.891193902438999</v>
      </c>
      <c r="T15" s="56">
        <v>28.105858844188301</v>
      </c>
      <c r="U15" s="58">
        <v>-57.093254913283097</v>
      </c>
    </row>
    <row r="16" spans="1:23" ht="12" thickBot="1">
      <c r="A16" s="74"/>
      <c r="B16" s="71" t="s">
        <v>14</v>
      </c>
      <c r="C16" s="72"/>
      <c r="D16" s="56">
        <v>1596169.4284999999</v>
      </c>
      <c r="E16" s="56">
        <v>782613.00760000001</v>
      </c>
      <c r="F16" s="57">
        <v>203.95385880371401</v>
      </c>
      <c r="G16" s="56">
        <v>1255207.4195999999</v>
      </c>
      <c r="H16" s="57">
        <v>27.163798076389298</v>
      </c>
      <c r="I16" s="56">
        <v>-183494.76269999999</v>
      </c>
      <c r="J16" s="57">
        <v>-11.4959451937655</v>
      </c>
      <c r="K16" s="56">
        <v>37213.880100000002</v>
      </c>
      <c r="L16" s="57">
        <v>2.96475941098715</v>
      </c>
      <c r="M16" s="57">
        <v>-5.9308151207807001</v>
      </c>
      <c r="N16" s="56">
        <v>16910811.5262</v>
      </c>
      <c r="O16" s="56">
        <v>292657937.53329998</v>
      </c>
      <c r="P16" s="56">
        <v>51399</v>
      </c>
      <c r="Q16" s="56">
        <v>89891</v>
      </c>
      <c r="R16" s="57">
        <v>-42.820749574484701</v>
      </c>
      <c r="S16" s="56">
        <v>31.0544841047491</v>
      </c>
      <c r="T16" s="56">
        <v>28.767169877963301</v>
      </c>
      <c r="U16" s="58">
        <v>7.36548776360452</v>
      </c>
    </row>
    <row r="17" spans="1:21" ht="12" thickBot="1">
      <c r="A17" s="74"/>
      <c r="B17" s="71" t="s">
        <v>15</v>
      </c>
      <c r="C17" s="72"/>
      <c r="D17" s="56">
        <v>2625917.3538000002</v>
      </c>
      <c r="E17" s="56">
        <v>628127.84710000001</v>
      </c>
      <c r="F17" s="57">
        <v>418.05459922268801</v>
      </c>
      <c r="G17" s="56">
        <v>768375.41390000004</v>
      </c>
      <c r="H17" s="57">
        <v>241.74926816980999</v>
      </c>
      <c r="I17" s="56">
        <v>273190.13079999998</v>
      </c>
      <c r="J17" s="57">
        <v>10.4036073490532</v>
      </c>
      <c r="K17" s="56">
        <v>125472.75109999999</v>
      </c>
      <c r="L17" s="57">
        <v>16.329615553827399</v>
      </c>
      <c r="M17" s="57">
        <v>1.1772865295849899</v>
      </c>
      <c r="N17" s="56">
        <v>16477141.8191</v>
      </c>
      <c r="O17" s="56">
        <v>289012385.37199998</v>
      </c>
      <c r="P17" s="56">
        <v>30441</v>
      </c>
      <c r="Q17" s="56">
        <v>37615</v>
      </c>
      <c r="R17" s="57">
        <v>-19.072178652133498</v>
      </c>
      <c r="S17" s="56">
        <v>86.262519424460393</v>
      </c>
      <c r="T17" s="56">
        <v>71.1626724524791</v>
      </c>
      <c r="U17" s="58">
        <v>17.504528122673499</v>
      </c>
    </row>
    <row r="18" spans="1:21" ht="12" thickBot="1">
      <c r="A18" s="74"/>
      <c r="B18" s="71" t="s">
        <v>16</v>
      </c>
      <c r="C18" s="72"/>
      <c r="D18" s="56">
        <v>1350288.2157000001</v>
      </c>
      <c r="E18" s="56">
        <v>1244535.2327000001</v>
      </c>
      <c r="F18" s="57">
        <v>108.497387636875</v>
      </c>
      <c r="G18" s="56">
        <v>2089510.7304</v>
      </c>
      <c r="H18" s="57">
        <v>-35.377780259519902</v>
      </c>
      <c r="I18" s="56">
        <v>166097.66750000001</v>
      </c>
      <c r="J18" s="57">
        <v>12.300904767497601</v>
      </c>
      <c r="K18" s="56">
        <v>286074.21179999999</v>
      </c>
      <c r="L18" s="57">
        <v>13.6909663893057</v>
      </c>
      <c r="M18" s="57">
        <v>-0.419389582671918</v>
      </c>
      <c r="N18" s="56">
        <v>19780981.480900001</v>
      </c>
      <c r="O18" s="56">
        <v>568287051.66439998</v>
      </c>
      <c r="P18" s="56">
        <v>63205</v>
      </c>
      <c r="Q18" s="56">
        <v>125969</v>
      </c>
      <c r="R18" s="57">
        <v>-49.824956933848803</v>
      </c>
      <c r="S18" s="56">
        <v>21.363629708092699</v>
      </c>
      <c r="T18" s="56">
        <v>20.581492801403499</v>
      </c>
      <c r="U18" s="58">
        <v>3.6610675122912699</v>
      </c>
    </row>
    <row r="19" spans="1:21" ht="12" thickBot="1">
      <c r="A19" s="74"/>
      <c r="B19" s="71" t="s">
        <v>17</v>
      </c>
      <c r="C19" s="72"/>
      <c r="D19" s="56">
        <v>651864.83779999998</v>
      </c>
      <c r="E19" s="56">
        <v>538039.21459999995</v>
      </c>
      <c r="F19" s="57">
        <v>121.15563700772699</v>
      </c>
      <c r="G19" s="56">
        <v>614401.70990000002</v>
      </c>
      <c r="H19" s="57">
        <v>6.0974973370593997</v>
      </c>
      <c r="I19" s="56">
        <v>27222.973999999998</v>
      </c>
      <c r="J19" s="57">
        <v>4.1761684971190798</v>
      </c>
      <c r="K19" s="56">
        <v>37678.486100000002</v>
      </c>
      <c r="L19" s="57">
        <v>6.1325490298737204</v>
      </c>
      <c r="M19" s="57">
        <v>-0.27749289268817001</v>
      </c>
      <c r="N19" s="56">
        <v>7566410.8770000003</v>
      </c>
      <c r="O19" s="56">
        <v>165700824.53600001</v>
      </c>
      <c r="P19" s="56">
        <v>11214</v>
      </c>
      <c r="Q19" s="56">
        <v>20766</v>
      </c>
      <c r="R19" s="57">
        <v>-45.998266396995099</v>
      </c>
      <c r="S19" s="56">
        <v>58.129555716069198</v>
      </c>
      <c r="T19" s="56">
        <v>54.612209544447701</v>
      </c>
      <c r="U19" s="58">
        <v>6.0508739973892798</v>
      </c>
    </row>
    <row r="20" spans="1:21" ht="12" thickBot="1">
      <c r="A20" s="74"/>
      <c r="B20" s="71" t="s">
        <v>18</v>
      </c>
      <c r="C20" s="72"/>
      <c r="D20" s="56">
        <v>1792319.8511999999</v>
      </c>
      <c r="E20" s="56">
        <v>1375422.9709999999</v>
      </c>
      <c r="F20" s="57">
        <v>130.31044914837301</v>
      </c>
      <c r="G20" s="56">
        <v>1405246.2178</v>
      </c>
      <c r="H20" s="57">
        <v>27.5448977194891</v>
      </c>
      <c r="I20" s="56">
        <v>74029.092799999999</v>
      </c>
      <c r="J20" s="57">
        <v>4.1303505482258496</v>
      </c>
      <c r="K20" s="56">
        <v>61830.731599999999</v>
      </c>
      <c r="L20" s="57">
        <v>4.3999927426810501</v>
      </c>
      <c r="M20" s="57">
        <v>0.19728637983639799</v>
      </c>
      <c r="N20" s="56">
        <v>17162746.1175</v>
      </c>
      <c r="O20" s="56">
        <v>322218840.70289999</v>
      </c>
      <c r="P20" s="56">
        <v>47703</v>
      </c>
      <c r="Q20" s="56">
        <v>70098</v>
      </c>
      <c r="R20" s="57">
        <v>-31.948129761191499</v>
      </c>
      <c r="S20" s="56">
        <v>37.572476598956001</v>
      </c>
      <c r="T20" s="56">
        <v>33.825456770521299</v>
      </c>
      <c r="U20" s="58">
        <v>9.9727783942218995</v>
      </c>
    </row>
    <row r="21" spans="1:21" ht="12" thickBot="1">
      <c r="A21" s="74"/>
      <c r="B21" s="71" t="s">
        <v>19</v>
      </c>
      <c r="C21" s="72"/>
      <c r="D21" s="56">
        <v>382782.6776</v>
      </c>
      <c r="E21" s="56">
        <v>458849.01779999997</v>
      </c>
      <c r="F21" s="57">
        <v>83.422359589063106</v>
      </c>
      <c r="G21" s="56">
        <v>413872.98969999998</v>
      </c>
      <c r="H21" s="57">
        <v>-7.5120418277443299</v>
      </c>
      <c r="I21" s="56">
        <v>49387.406999999999</v>
      </c>
      <c r="J21" s="57">
        <v>12.9022053217384</v>
      </c>
      <c r="K21" s="56">
        <v>52729.7523</v>
      </c>
      <c r="L21" s="57">
        <v>12.740563799107001</v>
      </c>
      <c r="M21" s="57">
        <v>-6.3386326584356001E-2</v>
      </c>
      <c r="N21" s="56">
        <v>4597060.5820000004</v>
      </c>
      <c r="O21" s="56">
        <v>105788430.63510001</v>
      </c>
      <c r="P21" s="56">
        <v>28864</v>
      </c>
      <c r="Q21" s="56">
        <v>45691</v>
      </c>
      <c r="R21" s="57">
        <v>-36.827821671663997</v>
      </c>
      <c r="S21" s="56">
        <v>13.2615949833703</v>
      </c>
      <c r="T21" s="56">
        <v>12.6203195924799</v>
      </c>
      <c r="U21" s="58">
        <v>4.83558268590249</v>
      </c>
    </row>
    <row r="22" spans="1:21" ht="12" thickBot="1">
      <c r="A22" s="74"/>
      <c r="B22" s="71" t="s">
        <v>20</v>
      </c>
      <c r="C22" s="72"/>
      <c r="D22" s="56">
        <v>1298726.6798</v>
      </c>
      <c r="E22" s="56">
        <v>1171820.6555999999</v>
      </c>
      <c r="F22" s="57">
        <v>110.82981628575401</v>
      </c>
      <c r="G22" s="56">
        <v>1589295.8796999999</v>
      </c>
      <c r="H22" s="57">
        <v>-18.2828888951029</v>
      </c>
      <c r="I22" s="56">
        <v>68785.775899999993</v>
      </c>
      <c r="J22" s="57">
        <v>5.2964012343684796</v>
      </c>
      <c r="K22" s="56">
        <v>193389.46160000001</v>
      </c>
      <c r="L22" s="57">
        <v>12.168247842969601</v>
      </c>
      <c r="M22" s="57">
        <v>-0.64431476601204796</v>
      </c>
      <c r="N22" s="56">
        <v>17236748.402399998</v>
      </c>
      <c r="O22" s="56">
        <v>376508797.95340002</v>
      </c>
      <c r="P22" s="56">
        <v>75298</v>
      </c>
      <c r="Q22" s="56">
        <v>121266</v>
      </c>
      <c r="R22" s="57">
        <v>-37.906750449425203</v>
      </c>
      <c r="S22" s="56">
        <v>17.247824375149399</v>
      </c>
      <c r="T22" s="56">
        <v>17.435912783467799</v>
      </c>
      <c r="U22" s="58">
        <v>-1.09050512242773</v>
      </c>
    </row>
    <row r="23" spans="1:21" ht="12" thickBot="1">
      <c r="A23" s="74"/>
      <c r="B23" s="71" t="s">
        <v>21</v>
      </c>
      <c r="C23" s="72"/>
      <c r="D23" s="56">
        <v>2539021.7491000001</v>
      </c>
      <c r="E23" s="56">
        <v>2605704.7316999999</v>
      </c>
      <c r="F23" s="57">
        <v>97.440884924958695</v>
      </c>
      <c r="G23" s="56">
        <v>4063616.5891999998</v>
      </c>
      <c r="H23" s="57">
        <v>-37.518176398628803</v>
      </c>
      <c r="I23" s="56">
        <v>233706.0858</v>
      </c>
      <c r="J23" s="57">
        <v>9.2045720318402608</v>
      </c>
      <c r="K23" s="56">
        <v>93624.323499999999</v>
      </c>
      <c r="L23" s="57">
        <v>2.3039654811142398</v>
      </c>
      <c r="M23" s="57">
        <v>1.49621120947272</v>
      </c>
      <c r="N23" s="56">
        <v>36268537.1998</v>
      </c>
      <c r="O23" s="56">
        <v>821302252.42869997</v>
      </c>
      <c r="P23" s="56">
        <v>76173</v>
      </c>
      <c r="Q23" s="56">
        <v>178378</v>
      </c>
      <c r="R23" s="57">
        <v>-57.2968639630448</v>
      </c>
      <c r="S23" s="56">
        <v>33.332306054638799</v>
      </c>
      <c r="T23" s="56">
        <v>33.189387452488504</v>
      </c>
      <c r="U23" s="58">
        <v>0.428769020409146</v>
      </c>
    </row>
    <row r="24" spans="1:21" ht="12" thickBot="1">
      <c r="A24" s="74"/>
      <c r="B24" s="71" t="s">
        <v>22</v>
      </c>
      <c r="C24" s="72"/>
      <c r="D24" s="56">
        <v>304766.12190000003</v>
      </c>
      <c r="E24" s="56">
        <v>216516.3175</v>
      </c>
      <c r="F24" s="57">
        <v>140.75896238166899</v>
      </c>
      <c r="G24" s="56">
        <v>328932.05219999998</v>
      </c>
      <c r="H24" s="57">
        <v>-7.3467848871433397</v>
      </c>
      <c r="I24" s="56">
        <v>48698.9905</v>
      </c>
      <c r="J24" s="57">
        <v>15.979135146779599</v>
      </c>
      <c r="K24" s="56">
        <v>54597.479800000001</v>
      </c>
      <c r="L24" s="57">
        <v>16.598406702793199</v>
      </c>
      <c r="M24" s="57">
        <v>-0.108035926229694</v>
      </c>
      <c r="N24" s="56">
        <v>3842276.3853000002</v>
      </c>
      <c r="O24" s="56">
        <v>78751387.013600007</v>
      </c>
      <c r="P24" s="56">
        <v>26775</v>
      </c>
      <c r="Q24" s="56">
        <v>37717</v>
      </c>
      <c r="R24" s="57">
        <v>-29.010790890049599</v>
      </c>
      <c r="S24" s="56">
        <v>11.3824882128852</v>
      </c>
      <c r="T24" s="56">
        <v>11.5175859426784</v>
      </c>
      <c r="U24" s="58">
        <v>-1.1868910142185001</v>
      </c>
    </row>
    <row r="25" spans="1:21" ht="12" thickBot="1">
      <c r="A25" s="74"/>
      <c r="B25" s="71" t="s">
        <v>23</v>
      </c>
      <c r="C25" s="72"/>
      <c r="D25" s="56">
        <v>345899.755</v>
      </c>
      <c r="E25" s="56">
        <v>297216.32059999998</v>
      </c>
      <c r="F25" s="57">
        <v>116.379798492129</v>
      </c>
      <c r="G25" s="56">
        <v>360322.30969999998</v>
      </c>
      <c r="H25" s="57">
        <v>-4.0026815747290296</v>
      </c>
      <c r="I25" s="56">
        <v>16887.5363</v>
      </c>
      <c r="J25" s="57">
        <v>4.8822053372081697</v>
      </c>
      <c r="K25" s="56">
        <v>30535.509600000001</v>
      </c>
      <c r="L25" s="57">
        <v>8.4744987412584791</v>
      </c>
      <c r="M25" s="57">
        <v>-0.44695416840202301</v>
      </c>
      <c r="N25" s="56">
        <v>4248970.3504999997</v>
      </c>
      <c r="O25" s="56">
        <v>92509906.275900006</v>
      </c>
      <c r="P25" s="56">
        <v>22263</v>
      </c>
      <c r="Q25" s="56">
        <v>30093</v>
      </c>
      <c r="R25" s="57">
        <v>-26.019340045857799</v>
      </c>
      <c r="S25" s="56">
        <v>15.5369786192337</v>
      </c>
      <c r="T25" s="56">
        <v>16.236882454391399</v>
      </c>
      <c r="U25" s="58">
        <v>-4.5047615261003804</v>
      </c>
    </row>
    <row r="26" spans="1:21" ht="12" thickBot="1">
      <c r="A26" s="74"/>
      <c r="B26" s="71" t="s">
        <v>24</v>
      </c>
      <c r="C26" s="72"/>
      <c r="D26" s="56">
        <v>576806.77040000004</v>
      </c>
      <c r="E26" s="56">
        <v>580988.60849999997</v>
      </c>
      <c r="F26" s="57">
        <v>99.280220293682405</v>
      </c>
      <c r="G26" s="56">
        <v>603493.1594</v>
      </c>
      <c r="H26" s="57">
        <v>-4.4219869909597502</v>
      </c>
      <c r="I26" s="56">
        <v>129293.1075</v>
      </c>
      <c r="J26" s="57">
        <v>22.415324183927101</v>
      </c>
      <c r="K26" s="56">
        <v>127796.1609</v>
      </c>
      <c r="L26" s="57">
        <v>21.176074477307498</v>
      </c>
      <c r="M26" s="57">
        <v>1.1713549057011999E-2</v>
      </c>
      <c r="N26" s="56">
        <v>7353689.7110000001</v>
      </c>
      <c r="O26" s="56">
        <v>181129354.31709999</v>
      </c>
      <c r="P26" s="56">
        <v>40343</v>
      </c>
      <c r="Q26" s="56">
        <v>55531</v>
      </c>
      <c r="R26" s="57">
        <v>-27.3504889161009</v>
      </c>
      <c r="S26" s="56">
        <v>14.2975676176784</v>
      </c>
      <c r="T26" s="56">
        <v>14.141988822459499</v>
      </c>
      <c r="U26" s="58">
        <v>1.0881486933939399</v>
      </c>
    </row>
    <row r="27" spans="1:21" ht="12" thickBot="1">
      <c r="A27" s="74"/>
      <c r="B27" s="71" t="s">
        <v>25</v>
      </c>
      <c r="C27" s="72"/>
      <c r="D27" s="56">
        <v>405965.1029</v>
      </c>
      <c r="E27" s="56">
        <v>307101.77</v>
      </c>
      <c r="F27" s="57">
        <v>132.19236831490699</v>
      </c>
      <c r="G27" s="56">
        <v>367581.93560000003</v>
      </c>
      <c r="H27" s="57">
        <v>10.4420711636298</v>
      </c>
      <c r="I27" s="56">
        <v>75426.544299999994</v>
      </c>
      <c r="J27" s="57">
        <v>18.579563553909601</v>
      </c>
      <c r="K27" s="56">
        <v>105324.8944</v>
      </c>
      <c r="L27" s="57">
        <v>28.653446809914499</v>
      </c>
      <c r="M27" s="57">
        <v>-0.28386783837117202</v>
      </c>
      <c r="N27" s="56">
        <v>3972949.8377</v>
      </c>
      <c r="O27" s="56">
        <v>64142626.977799997</v>
      </c>
      <c r="P27" s="56">
        <v>34568</v>
      </c>
      <c r="Q27" s="56">
        <v>50471</v>
      </c>
      <c r="R27" s="57">
        <v>-31.509183491510001</v>
      </c>
      <c r="S27" s="56">
        <v>11.743956922587399</v>
      </c>
      <c r="T27" s="56">
        <v>10.530935370807001</v>
      </c>
      <c r="U27" s="58">
        <v>10.3288998740053</v>
      </c>
    </row>
    <row r="28" spans="1:21" ht="12" thickBot="1">
      <c r="A28" s="74"/>
      <c r="B28" s="71" t="s">
        <v>26</v>
      </c>
      <c r="C28" s="72"/>
      <c r="D28" s="56">
        <v>1199175.7294000001</v>
      </c>
      <c r="E28" s="56">
        <v>957819.23659999995</v>
      </c>
      <c r="F28" s="57">
        <v>125.19854306296401</v>
      </c>
      <c r="G28" s="56">
        <v>1203609.7867999999</v>
      </c>
      <c r="H28" s="57">
        <v>-0.36839658904641598</v>
      </c>
      <c r="I28" s="56">
        <v>60193.9211</v>
      </c>
      <c r="J28" s="57">
        <v>5.0196080210960998</v>
      </c>
      <c r="K28" s="56">
        <v>70212.839000000007</v>
      </c>
      <c r="L28" s="57">
        <v>5.8335217750823301</v>
      </c>
      <c r="M28" s="57">
        <v>-0.14269353073730601</v>
      </c>
      <c r="N28" s="56">
        <v>14024861.589</v>
      </c>
      <c r="O28" s="56">
        <v>266995342.5988</v>
      </c>
      <c r="P28" s="56">
        <v>47996</v>
      </c>
      <c r="Q28" s="56">
        <v>62000</v>
      </c>
      <c r="R28" s="57">
        <v>-22.587096774193501</v>
      </c>
      <c r="S28" s="56">
        <v>24.984909771647601</v>
      </c>
      <c r="T28" s="56">
        <v>25.774752153225801</v>
      </c>
      <c r="U28" s="58">
        <v>-3.16127770240927</v>
      </c>
    </row>
    <row r="29" spans="1:21" ht="12" thickBot="1">
      <c r="A29" s="74"/>
      <c r="B29" s="71" t="s">
        <v>27</v>
      </c>
      <c r="C29" s="72"/>
      <c r="D29" s="56">
        <v>771904.02359999996</v>
      </c>
      <c r="E29" s="56">
        <v>733246.35699999996</v>
      </c>
      <c r="F29" s="57">
        <v>105.272125286536</v>
      </c>
      <c r="G29" s="56">
        <v>788491.41729999997</v>
      </c>
      <c r="H29" s="57">
        <v>-2.1036872863879199</v>
      </c>
      <c r="I29" s="56">
        <v>115642.5585</v>
      </c>
      <c r="J29" s="57">
        <v>14.981468545877901</v>
      </c>
      <c r="K29" s="56">
        <v>130275.9951</v>
      </c>
      <c r="L29" s="57">
        <v>16.522183024654701</v>
      </c>
      <c r="M29" s="57">
        <v>-0.11232642351929301</v>
      </c>
      <c r="N29" s="56">
        <v>9891173.4053000007</v>
      </c>
      <c r="O29" s="56">
        <v>194381759.89719999</v>
      </c>
      <c r="P29" s="56">
        <v>112466</v>
      </c>
      <c r="Q29" s="56">
        <v>132670</v>
      </c>
      <c r="R29" s="57">
        <v>-15.228763096404601</v>
      </c>
      <c r="S29" s="56">
        <v>6.8634433837782103</v>
      </c>
      <c r="T29" s="56">
        <v>6.9874219167860101</v>
      </c>
      <c r="U29" s="58">
        <v>-1.8063605405535399</v>
      </c>
    </row>
    <row r="30" spans="1:21" ht="12" thickBot="1">
      <c r="A30" s="74"/>
      <c r="B30" s="71" t="s">
        <v>28</v>
      </c>
      <c r="C30" s="72"/>
      <c r="D30" s="56">
        <v>1413920.9909000001</v>
      </c>
      <c r="E30" s="56">
        <v>1092209.8165</v>
      </c>
      <c r="F30" s="57">
        <v>129.455070769363</v>
      </c>
      <c r="G30" s="56">
        <v>1351969.737</v>
      </c>
      <c r="H30" s="57">
        <v>4.5822959053409598</v>
      </c>
      <c r="I30" s="56">
        <v>168649.20540000001</v>
      </c>
      <c r="J30" s="57">
        <v>11.927767285826199</v>
      </c>
      <c r="K30" s="56">
        <v>173153.25889999999</v>
      </c>
      <c r="L30" s="57">
        <v>12.8074803866708</v>
      </c>
      <c r="M30" s="57">
        <v>-2.6011947615731001E-2</v>
      </c>
      <c r="N30" s="56">
        <v>16398814.277000001</v>
      </c>
      <c r="O30" s="56">
        <v>310895482.21859998</v>
      </c>
      <c r="P30" s="56">
        <v>91335</v>
      </c>
      <c r="Q30" s="56">
        <v>123196</v>
      </c>
      <c r="R30" s="57">
        <v>-25.862040975356301</v>
      </c>
      <c r="S30" s="56">
        <v>15.480604268900199</v>
      </c>
      <c r="T30" s="56">
        <v>15.457514819474699</v>
      </c>
      <c r="U30" s="58">
        <v>0.149150827864829</v>
      </c>
    </row>
    <row r="31" spans="1:21" ht="12" thickBot="1">
      <c r="A31" s="74"/>
      <c r="B31" s="71" t="s">
        <v>29</v>
      </c>
      <c r="C31" s="72"/>
      <c r="D31" s="56">
        <v>2501024.1916999999</v>
      </c>
      <c r="E31" s="56">
        <v>972072.99479999999</v>
      </c>
      <c r="F31" s="57">
        <v>257.28769393646002</v>
      </c>
      <c r="G31" s="56">
        <v>1266992.7604</v>
      </c>
      <c r="H31" s="57">
        <v>97.398459554765495</v>
      </c>
      <c r="I31" s="56">
        <v>-118834.0511</v>
      </c>
      <c r="J31" s="57">
        <v>-4.7514154998727101</v>
      </c>
      <c r="K31" s="56">
        <v>31813.203699999998</v>
      </c>
      <c r="L31" s="57">
        <v>2.5109222952431298</v>
      </c>
      <c r="M31" s="57">
        <v>-4.7353688808147298</v>
      </c>
      <c r="N31" s="56">
        <v>19413567.6578</v>
      </c>
      <c r="O31" s="56">
        <v>327989887.89950001</v>
      </c>
      <c r="P31" s="56">
        <v>48441</v>
      </c>
      <c r="Q31" s="56">
        <v>67673</v>
      </c>
      <c r="R31" s="57">
        <v>-28.419014969042301</v>
      </c>
      <c r="S31" s="56">
        <v>51.630317121859598</v>
      </c>
      <c r="T31" s="56">
        <v>51.859460080090997</v>
      </c>
      <c r="U31" s="58">
        <v>-0.44381474103790097</v>
      </c>
    </row>
    <row r="32" spans="1:21" ht="12" thickBot="1">
      <c r="A32" s="74"/>
      <c r="B32" s="71" t="s">
        <v>30</v>
      </c>
      <c r="C32" s="72"/>
      <c r="D32" s="56">
        <v>111717.50199999999</v>
      </c>
      <c r="E32" s="56">
        <v>98221.0573</v>
      </c>
      <c r="F32" s="57">
        <v>113.74088720993601</v>
      </c>
      <c r="G32" s="56">
        <v>130138.9716</v>
      </c>
      <c r="H32" s="57">
        <v>-14.155229116625399</v>
      </c>
      <c r="I32" s="56">
        <v>26509.4231</v>
      </c>
      <c r="J32" s="57">
        <v>23.7289794574891</v>
      </c>
      <c r="K32" s="56">
        <v>32231.0736</v>
      </c>
      <c r="L32" s="57">
        <v>24.766657676584899</v>
      </c>
      <c r="M32" s="57">
        <v>-0.17751969949893301</v>
      </c>
      <c r="N32" s="56">
        <v>1495916.6359000001</v>
      </c>
      <c r="O32" s="56">
        <v>31900165.363600001</v>
      </c>
      <c r="P32" s="56">
        <v>22296</v>
      </c>
      <c r="Q32" s="56">
        <v>32814</v>
      </c>
      <c r="R32" s="57">
        <v>-32.053391844944201</v>
      </c>
      <c r="S32" s="56">
        <v>5.0106522246142804</v>
      </c>
      <c r="T32" s="56">
        <v>5.2705754708356203</v>
      </c>
      <c r="U32" s="58">
        <v>-5.1874134258309299</v>
      </c>
    </row>
    <row r="33" spans="1:21" ht="12" thickBot="1">
      <c r="A33" s="74"/>
      <c r="B33" s="71" t="s">
        <v>69</v>
      </c>
      <c r="C33" s="72"/>
      <c r="D33" s="56">
        <v>0</v>
      </c>
      <c r="E33" s="59"/>
      <c r="F33" s="59"/>
      <c r="G33" s="59"/>
      <c r="H33" s="59"/>
      <c r="I33" s="56">
        <v>0</v>
      </c>
      <c r="J33" s="59"/>
      <c r="K33" s="59"/>
      <c r="L33" s="59"/>
      <c r="M33" s="59"/>
      <c r="N33" s="56">
        <v>0</v>
      </c>
      <c r="O33" s="56">
        <v>493.45690000000002</v>
      </c>
      <c r="P33" s="56">
        <v>2</v>
      </c>
      <c r="Q33" s="59"/>
      <c r="R33" s="59"/>
      <c r="S33" s="56">
        <v>0</v>
      </c>
      <c r="T33" s="59"/>
      <c r="U33" s="60"/>
    </row>
    <row r="34" spans="1:21" ht="12" thickBot="1">
      <c r="A34" s="74"/>
      <c r="B34" s="71" t="s">
        <v>78</v>
      </c>
      <c r="C34" s="72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71" t="s">
        <v>31</v>
      </c>
      <c r="C35" s="72"/>
      <c r="D35" s="56">
        <v>268439.40389999998</v>
      </c>
      <c r="E35" s="56">
        <v>217792.76550000001</v>
      </c>
      <c r="F35" s="57">
        <v>123.254509066785</v>
      </c>
      <c r="G35" s="56">
        <v>199976.38070000001</v>
      </c>
      <c r="H35" s="57">
        <v>34.235554699185499</v>
      </c>
      <c r="I35" s="56">
        <v>30863.977500000001</v>
      </c>
      <c r="J35" s="57">
        <v>11.497558499830999</v>
      </c>
      <c r="K35" s="56">
        <v>28028.4761</v>
      </c>
      <c r="L35" s="57">
        <v>14.015893277940499</v>
      </c>
      <c r="M35" s="57">
        <v>0.101165021954226</v>
      </c>
      <c r="N35" s="56">
        <v>2999481.2747</v>
      </c>
      <c r="O35" s="56">
        <v>51954974.812100001</v>
      </c>
      <c r="P35" s="56">
        <v>18651</v>
      </c>
      <c r="Q35" s="56">
        <v>27734</v>
      </c>
      <c r="R35" s="57">
        <v>-32.750414653493898</v>
      </c>
      <c r="S35" s="56">
        <v>14.392761991314099</v>
      </c>
      <c r="T35" s="56">
        <v>15.189569456263101</v>
      </c>
      <c r="U35" s="58">
        <v>-5.5361678698626298</v>
      </c>
    </row>
    <row r="36" spans="1:21" ht="12" thickBot="1">
      <c r="A36" s="74"/>
      <c r="B36" s="71" t="s">
        <v>77</v>
      </c>
      <c r="C36" s="72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6">
        <v>5.5556000000000001</v>
      </c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4"/>
      <c r="B37" s="71" t="s">
        <v>64</v>
      </c>
      <c r="C37" s="72"/>
      <c r="D37" s="56">
        <v>125881.27</v>
      </c>
      <c r="E37" s="59"/>
      <c r="F37" s="59"/>
      <c r="G37" s="56">
        <v>57383.79</v>
      </c>
      <c r="H37" s="57">
        <v>119.367298674417</v>
      </c>
      <c r="I37" s="56">
        <v>-1253.23</v>
      </c>
      <c r="J37" s="57">
        <v>-0.99556510670729703</v>
      </c>
      <c r="K37" s="56">
        <v>2649.54</v>
      </c>
      <c r="L37" s="57">
        <v>4.6172272692340499</v>
      </c>
      <c r="M37" s="57">
        <v>-1.47299908663391</v>
      </c>
      <c r="N37" s="56">
        <v>2272490.4900000002</v>
      </c>
      <c r="O37" s="56">
        <v>42372899.990000002</v>
      </c>
      <c r="P37" s="56">
        <v>99</v>
      </c>
      <c r="Q37" s="56">
        <v>221</v>
      </c>
      <c r="R37" s="57">
        <v>-55.203619909502301</v>
      </c>
      <c r="S37" s="56">
        <v>1271.5279797979799</v>
      </c>
      <c r="T37" s="56">
        <v>1570.36429864253</v>
      </c>
      <c r="U37" s="58">
        <v>-23.502142586908199</v>
      </c>
    </row>
    <row r="38" spans="1:21" ht="12" thickBot="1">
      <c r="A38" s="74"/>
      <c r="B38" s="71" t="s">
        <v>35</v>
      </c>
      <c r="C38" s="72"/>
      <c r="D38" s="56">
        <v>351362.47</v>
      </c>
      <c r="E38" s="59"/>
      <c r="F38" s="59"/>
      <c r="G38" s="56">
        <v>252077.87</v>
      </c>
      <c r="H38" s="57">
        <v>39.386480058721503</v>
      </c>
      <c r="I38" s="56">
        <v>-66683.48</v>
      </c>
      <c r="J38" s="57">
        <v>-18.978543724376699</v>
      </c>
      <c r="K38" s="56">
        <v>-30446.18</v>
      </c>
      <c r="L38" s="57">
        <v>-12.0780852361217</v>
      </c>
      <c r="M38" s="57">
        <v>1.1902084268042801</v>
      </c>
      <c r="N38" s="56">
        <v>5541054.3700000001</v>
      </c>
      <c r="O38" s="56">
        <v>100502912.51000001</v>
      </c>
      <c r="P38" s="56">
        <v>189</v>
      </c>
      <c r="Q38" s="56">
        <v>323</v>
      </c>
      <c r="R38" s="57">
        <v>-41.486068111455097</v>
      </c>
      <c r="S38" s="56">
        <v>1859.0606878306901</v>
      </c>
      <c r="T38" s="56">
        <v>2453.4629721362198</v>
      </c>
      <c r="U38" s="58">
        <v>-31.973258764302901</v>
      </c>
    </row>
    <row r="39" spans="1:21" ht="12" thickBot="1">
      <c r="A39" s="74"/>
      <c r="B39" s="71" t="s">
        <v>36</v>
      </c>
      <c r="C39" s="72"/>
      <c r="D39" s="56">
        <v>191076.97</v>
      </c>
      <c r="E39" s="59"/>
      <c r="F39" s="59"/>
      <c r="G39" s="56">
        <v>54170.1</v>
      </c>
      <c r="H39" s="57">
        <v>252.73512509668601</v>
      </c>
      <c r="I39" s="56">
        <v>-10808.59</v>
      </c>
      <c r="J39" s="57">
        <v>-5.6566680955847302</v>
      </c>
      <c r="K39" s="56">
        <v>608.55999999999995</v>
      </c>
      <c r="L39" s="57">
        <v>1.12342417680602</v>
      </c>
      <c r="M39" s="57">
        <v>-18.760927435256999</v>
      </c>
      <c r="N39" s="56">
        <v>2698735.1</v>
      </c>
      <c r="O39" s="56">
        <v>93266731.280000001</v>
      </c>
      <c r="P39" s="56">
        <v>66</v>
      </c>
      <c r="Q39" s="56">
        <v>148</v>
      </c>
      <c r="R39" s="57">
        <v>-55.405405405405403</v>
      </c>
      <c r="S39" s="56">
        <v>2895.1056060606102</v>
      </c>
      <c r="T39" s="56">
        <v>2524.4689189189198</v>
      </c>
      <c r="U39" s="58">
        <v>12.802181943408099</v>
      </c>
    </row>
    <row r="40" spans="1:21" ht="12" thickBot="1">
      <c r="A40" s="74"/>
      <c r="B40" s="71" t="s">
        <v>37</v>
      </c>
      <c r="C40" s="72"/>
      <c r="D40" s="56">
        <v>291229.19</v>
      </c>
      <c r="E40" s="59"/>
      <c r="F40" s="59"/>
      <c r="G40" s="56">
        <v>140200.95999999999</v>
      </c>
      <c r="H40" s="57">
        <v>107.722678931728</v>
      </c>
      <c r="I40" s="56">
        <v>-54340.46</v>
      </c>
      <c r="J40" s="57">
        <v>-18.659001867223498</v>
      </c>
      <c r="K40" s="56">
        <v>-19777.84</v>
      </c>
      <c r="L40" s="57">
        <v>-14.106779297374301</v>
      </c>
      <c r="M40" s="57">
        <v>1.74754270436003</v>
      </c>
      <c r="N40" s="56">
        <v>4723250.59</v>
      </c>
      <c r="O40" s="56">
        <v>72220308.950000003</v>
      </c>
      <c r="P40" s="56">
        <v>145</v>
      </c>
      <c r="Q40" s="56">
        <v>347</v>
      </c>
      <c r="R40" s="57">
        <v>-58.213256484149902</v>
      </c>
      <c r="S40" s="56">
        <v>2008.47717241379</v>
      </c>
      <c r="T40" s="56">
        <v>2325.81657060519</v>
      </c>
      <c r="U40" s="58">
        <v>-15.800000246456101</v>
      </c>
    </row>
    <row r="41" spans="1:21" ht="12" thickBot="1">
      <c r="A41" s="74"/>
      <c r="B41" s="71" t="s">
        <v>66</v>
      </c>
      <c r="C41" s="72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6">
        <v>0.16</v>
      </c>
      <c r="O41" s="56">
        <v>1386.07</v>
      </c>
      <c r="P41" s="59"/>
      <c r="Q41" s="59"/>
      <c r="R41" s="59"/>
      <c r="S41" s="59"/>
      <c r="T41" s="59"/>
      <c r="U41" s="60"/>
    </row>
    <row r="42" spans="1:21" ht="12" thickBot="1">
      <c r="A42" s="74"/>
      <c r="B42" s="71" t="s">
        <v>32</v>
      </c>
      <c r="C42" s="72"/>
      <c r="D42" s="56">
        <v>33406.837699999996</v>
      </c>
      <c r="E42" s="59"/>
      <c r="F42" s="59"/>
      <c r="G42" s="56">
        <v>286931.62329999998</v>
      </c>
      <c r="H42" s="57">
        <v>-88.357213012707305</v>
      </c>
      <c r="I42" s="56">
        <v>2549.3978999999999</v>
      </c>
      <c r="J42" s="57">
        <v>7.6313655392770103</v>
      </c>
      <c r="K42" s="56">
        <v>26681.149399999998</v>
      </c>
      <c r="L42" s="57">
        <v>9.2987831362539097</v>
      </c>
      <c r="M42" s="57">
        <v>-0.904449472480372</v>
      </c>
      <c r="N42" s="56">
        <v>822578.20360000001</v>
      </c>
      <c r="O42" s="56">
        <v>18358277.336599998</v>
      </c>
      <c r="P42" s="56">
        <v>66</v>
      </c>
      <c r="Q42" s="56">
        <v>190</v>
      </c>
      <c r="R42" s="57">
        <v>-65.263157894736906</v>
      </c>
      <c r="S42" s="56">
        <v>506.16420757575798</v>
      </c>
      <c r="T42" s="56">
        <v>708.06118000000004</v>
      </c>
      <c r="U42" s="58">
        <v>-39.887643061767498</v>
      </c>
    </row>
    <row r="43" spans="1:21" ht="12" thickBot="1">
      <c r="A43" s="74"/>
      <c r="B43" s="71" t="s">
        <v>33</v>
      </c>
      <c r="C43" s="72"/>
      <c r="D43" s="56">
        <v>300503.67019999999</v>
      </c>
      <c r="E43" s="56">
        <v>675059.20330000005</v>
      </c>
      <c r="F43" s="57">
        <v>44.515157890004303</v>
      </c>
      <c r="G43" s="56">
        <v>351258.67869999999</v>
      </c>
      <c r="H43" s="57">
        <v>-14.449467465926601</v>
      </c>
      <c r="I43" s="56">
        <v>12261.7608</v>
      </c>
      <c r="J43" s="57">
        <v>4.0804030086684797</v>
      </c>
      <c r="K43" s="56">
        <v>20902.593099999998</v>
      </c>
      <c r="L43" s="57">
        <v>5.9507691531950204</v>
      </c>
      <c r="M43" s="57">
        <v>-0.41338566266211202</v>
      </c>
      <c r="N43" s="56">
        <v>5220961.6193000004</v>
      </c>
      <c r="O43" s="56">
        <v>120540672.53389999</v>
      </c>
      <c r="P43" s="56">
        <v>1577</v>
      </c>
      <c r="Q43" s="56">
        <v>3568</v>
      </c>
      <c r="R43" s="57">
        <v>-55.801569506726501</v>
      </c>
      <c r="S43" s="56">
        <v>190.55400773620801</v>
      </c>
      <c r="T43" s="56">
        <v>200.04807586883399</v>
      </c>
      <c r="U43" s="58">
        <v>-4.9823502771818697</v>
      </c>
    </row>
    <row r="44" spans="1:21" ht="12" thickBot="1">
      <c r="A44" s="74"/>
      <c r="B44" s="71" t="s">
        <v>38</v>
      </c>
      <c r="C44" s="72"/>
      <c r="D44" s="56">
        <v>181237.67</v>
      </c>
      <c r="E44" s="59"/>
      <c r="F44" s="59"/>
      <c r="G44" s="56">
        <v>135529.07999999999</v>
      </c>
      <c r="H44" s="57">
        <v>33.726038721726702</v>
      </c>
      <c r="I44" s="56">
        <v>-36900.089999999997</v>
      </c>
      <c r="J44" s="57">
        <v>-20.3600553902508</v>
      </c>
      <c r="K44" s="56">
        <v>-9527.39</v>
      </c>
      <c r="L44" s="57">
        <v>-7.0297754548322802</v>
      </c>
      <c r="M44" s="57">
        <v>2.8730533755834502</v>
      </c>
      <c r="N44" s="56">
        <v>3143210.09</v>
      </c>
      <c r="O44" s="56">
        <v>48076527.18</v>
      </c>
      <c r="P44" s="56">
        <v>114</v>
      </c>
      <c r="Q44" s="56">
        <v>336</v>
      </c>
      <c r="R44" s="57">
        <v>-66.071428571428598</v>
      </c>
      <c r="S44" s="56">
        <v>1589.8041228070199</v>
      </c>
      <c r="T44" s="56">
        <v>1576.9464583333299</v>
      </c>
      <c r="U44" s="58">
        <v>0.80875777646003899</v>
      </c>
    </row>
    <row r="45" spans="1:21" ht="12" thickBot="1">
      <c r="A45" s="74"/>
      <c r="B45" s="71" t="s">
        <v>39</v>
      </c>
      <c r="C45" s="72"/>
      <c r="D45" s="56">
        <v>62533.35</v>
      </c>
      <c r="E45" s="59"/>
      <c r="F45" s="59"/>
      <c r="G45" s="56">
        <v>53528.24</v>
      </c>
      <c r="H45" s="57">
        <v>16.823101226567498</v>
      </c>
      <c r="I45" s="56">
        <v>7563.12</v>
      </c>
      <c r="J45" s="57">
        <v>12.0945383543341</v>
      </c>
      <c r="K45" s="56">
        <v>7050.99</v>
      </c>
      <c r="L45" s="57">
        <v>13.1724674676395</v>
      </c>
      <c r="M45" s="57">
        <v>7.2632353754578993E-2</v>
      </c>
      <c r="N45" s="56">
        <v>1335735.02</v>
      </c>
      <c r="O45" s="56">
        <v>21291031.719999999</v>
      </c>
      <c r="P45" s="56">
        <v>47</v>
      </c>
      <c r="Q45" s="56">
        <v>153</v>
      </c>
      <c r="R45" s="57">
        <v>-69.281045751633997</v>
      </c>
      <c r="S45" s="56">
        <v>1330.49680851064</v>
      </c>
      <c r="T45" s="56">
        <v>1440.2837254901999</v>
      </c>
      <c r="U45" s="58">
        <v>-8.2515731174472808</v>
      </c>
    </row>
    <row r="46" spans="1:21" ht="12" thickBot="1">
      <c r="A46" s="74"/>
      <c r="B46" s="71" t="s">
        <v>71</v>
      </c>
      <c r="C46" s="72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71" t="s">
        <v>34</v>
      </c>
      <c r="C47" s="72"/>
      <c r="D47" s="61">
        <v>11763.8506</v>
      </c>
      <c r="E47" s="62"/>
      <c r="F47" s="62"/>
      <c r="G47" s="61">
        <v>22114.529299999998</v>
      </c>
      <c r="H47" s="63">
        <v>-46.804879089151598</v>
      </c>
      <c r="I47" s="61">
        <v>1194.6024</v>
      </c>
      <c r="J47" s="63">
        <v>10.154858648068901</v>
      </c>
      <c r="K47" s="61">
        <v>2271.9636999999998</v>
      </c>
      <c r="L47" s="63">
        <v>10.273624498984899</v>
      </c>
      <c r="M47" s="63">
        <v>-0.474198289347669</v>
      </c>
      <c r="N47" s="61">
        <v>237722.0368</v>
      </c>
      <c r="O47" s="61">
        <v>6528085.1697000004</v>
      </c>
      <c r="P47" s="61">
        <v>17</v>
      </c>
      <c r="Q47" s="61">
        <v>26</v>
      </c>
      <c r="R47" s="63">
        <v>-34.615384615384599</v>
      </c>
      <c r="S47" s="61">
        <v>691.99121176470601</v>
      </c>
      <c r="T47" s="61">
        <v>1555.33853461538</v>
      </c>
      <c r="U47" s="64">
        <v>-124.76275827968701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B34" sqref="B34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71592</v>
      </c>
      <c r="D2" s="37">
        <v>462152.34664615401</v>
      </c>
      <c r="E2" s="37">
        <v>328827.15500683797</v>
      </c>
      <c r="F2" s="37">
        <v>131944.02069914501</v>
      </c>
      <c r="G2" s="37">
        <v>328827.15500683797</v>
      </c>
      <c r="H2" s="37">
        <v>0.286354762745269</v>
      </c>
    </row>
    <row r="3" spans="1:8">
      <c r="A3" s="37">
        <v>2</v>
      </c>
      <c r="B3" s="37">
        <v>13</v>
      </c>
      <c r="C3" s="37">
        <v>7432</v>
      </c>
      <c r="D3" s="37">
        <v>65561.400754700895</v>
      </c>
      <c r="E3" s="37">
        <v>49538.483734187997</v>
      </c>
      <c r="F3" s="37">
        <v>15935.2887299145</v>
      </c>
      <c r="G3" s="37">
        <v>49538.483734187997</v>
      </c>
      <c r="H3" s="37">
        <v>0.24338430687877999</v>
      </c>
    </row>
    <row r="4" spans="1:8">
      <c r="A4" s="37">
        <v>3</v>
      </c>
      <c r="B4" s="37">
        <v>14</v>
      </c>
      <c r="C4" s="37">
        <v>107873</v>
      </c>
      <c r="D4" s="37">
        <v>80080.778145942095</v>
      </c>
      <c r="E4" s="37">
        <v>51177.936332006597</v>
      </c>
      <c r="F4" s="37">
        <v>28662.534121627799</v>
      </c>
      <c r="G4" s="37">
        <v>51177.936332006597</v>
      </c>
      <c r="H4" s="37">
        <v>0.35899756049499898</v>
      </c>
    </row>
    <row r="5" spans="1:8">
      <c r="A5" s="37">
        <v>4</v>
      </c>
      <c r="B5" s="37">
        <v>15</v>
      </c>
      <c r="C5" s="37">
        <v>2157</v>
      </c>
      <c r="D5" s="37">
        <v>33459.135955079</v>
      </c>
      <c r="E5" s="37">
        <v>24542.8043121095</v>
      </c>
      <c r="F5" s="37">
        <v>8839.2116823008801</v>
      </c>
      <c r="G5" s="37">
        <v>24542.8043121095</v>
      </c>
      <c r="H5" s="37">
        <v>0.26478963055379701</v>
      </c>
    </row>
    <row r="6" spans="1:8">
      <c r="A6" s="37">
        <v>5</v>
      </c>
      <c r="B6" s="37">
        <v>16</v>
      </c>
      <c r="C6" s="37">
        <v>2054</v>
      </c>
      <c r="D6" s="37">
        <v>122704.45479658101</v>
      </c>
      <c r="E6" s="37">
        <v>101187.819070085</v>
      </c>
      <c r="F6" s="37">
        <v>20779.687008547</v>
      </c>
      <c r="G6" s="37">
        <v>101187.819070085</v>
      </c>
      <c r="H6" s="37">
        <v>0.17037068049215001</v>
      </c>
    </row>
    <row r="7" spans="1:8">
      <c r="A7" s="37">
        <v>6</v>
      </c>
      <c r="B7" s="37">
        <v>17</v>
      </c>
      <c r="C7" s="37">
        <v>13268</v>
      </c>
      <c r="D7" s="37">
        <v>183553.70163589701</v>
      </c>
      <c r="E7" s="37">
        <v>119968.822086325</v>
      </c>
      <c r="F7" s="37">
        <v>62928.118865812001</v>
      </c>
      <c r="G7" s="37">
        <v>119968.822086325</v>
      </c>
      <c r="H7" s="37">
        <v>0.34406326611159599</v>
      </c>
    </row>
    <row r="8" spans="1:8">
      <c r="A8" s="37">
        <v>7</v>
      </c>
      <c r="B8" s="37">
        <v>18</v>
      </c>
      <c r="C8" s="37">
        <v>47811</v>
      </c>
      <c r="D8" s="37">
        <v>83065.198791453004</v>
      </c>
      <c r="E8" s="37">
        <v>66758.656160683793</v>
      </c>
      <c r="F8" s="37">
        <v>16111.482801709401</v>
      </c>
      <c r="G8" s="37">
        <v>66758.656160683793</v>
      </c>
      <c r="H8" s="37">
        <v>0.19441843592202601</v>
      </c>
    </row>
    <row r="9" spans="1:8">
      <c r="A9" s="37">
        <v>8</v>
      </c>
      <c r="B9" s="37">
        <v>19</v>
      </c>
      <c r="C9" s="37">
        <v>20031</v>
      </c>
      <c r="D9" s="37">
        <v>61617.281206837601</v>
      </c>
      <c r="E9" s="37">
        <v>67455.758195726507</v>
      </c>
      <c r="F9" s="37">
        <v>-5924.4000658119603</v>
      </c>
      <c r="G9" s="37">
        <v>67455.758195726507</v>
      </c>
      <c r="H9" s="37">
        <v>-9.6282615009138206E-2</v>
      </c>
    </row>
    <row r="10" spans="1:8">
      <c r="A10" s="37">
        <v>9</v>
      </c>
      <c r="B10" s="37">
        <v>21</v>
      </c>
      <c r="C10" s="37">
        <v>379539</v>
      </c>
      <c r="D10" s="37">
        <v>1596168.8602980799</v>
      </c>
      <c r="E10" s="37">
        <v>1779664.1916</v>
      </c>
      <c r="F10" s="37">
        <v>-210501.08767435901</v>
      </c>
      <c r="G10" s="37">
        <v>1779664.1916</v>
      </c>
      <c r="H10" s="37">
        <v>-0.13414863448403799</v>
      </c>
    </row>
    <row r="11" spans="1:8">
      <c r="A11" s="37">
        <v>10</v>
      </c>
      <c r="B11" s="37">
        <v>22</v>
      </c>
      <c r="C11" s="37">
        <v>174368.8</v>
      </c>
      <c r="D11" s="37">
        <v>2625917.21118889</v>
      </c>
      <c r="E11" s="37">
        <v>2352727.2230743598</v>
      </c>
      <c r="F11" s="37">
        <v>262353.14435384597</v>
      </c>
      <c r="G11" s="37">
        <v>2352727.2230743598</v>
      </c>
      <c r="H11" s="37">
        <v>0.10032316697473299</v>
      </c>
    </row>
    <row r="12" spans="1:8">
      <c r="A12" s="37">
        <v>11</v>
      </c>
      <c r="B12" s="37">
        <v>23</v>
      </c>
      <c r="C12" s="37">
        <v>138331.652</v>
      </c>
      <c r="D12" s="37">
        <v>1350288.40629829</v>
      </c>
      <c r="E12" s="37">
        <v>1184190.5260367501</v>
      </c>
      <c r="F12" s="37">
        <v>163111.387611966</v>
      </c>
      <c r="G12" s="37">
        <v>1184190.5260367501</v>
      </c>
      <c r="H12" s="37">
        <v>0.12106520888865401</v>
      </c>
    </row>
    <row r="13" spans="1:8">
      <c r="A13" s="37">
        <v>12</v>
      </c>
      <c r="B13" s="37">
        <v>24</v>
      </c>
      <c r="C13" s="37">
        <v>18571</v>
      </c>
      <c r="D13" s="37">
        <v>651864.84913162398</v>
      </c>
      <c r="E13" s="37">
        <v>624641.86360683804</v>
      </c>
      <c r="F13" s="37">
        <v>18865.207747008499</v>
      </c>
      <c r="G13" s="37">
        <v>624641.86360683804</v>
      </c>
      <c r="H13" s="37">
        <v>2.9316240002334199E-2</v>
      </c>
    </row>
    <row r="14" spans="1:8">
      <c r="A14" s="37">
        <v>13</v>
      </c>
      <c r="B14" s="37">
        <v>25</v>
      </c>
      <c r="C14" s="37">
        <v>106408</v>
      </c>
      <c r="D14" s="37">
        <v>1792319.99042781</v>
      </c>
      <c r="E14" s="37">
        <v>1718290.7583999999</v>
      </c>
      <c r="F14" s="37">
        <v>64492.685700000002</v>
      </c>
      <c r="G14" s="37">
        <v>1718290.7583999999</v>
      </c>
      <c r="H14" s="37">
        <v>3.6175277436771201E-2</v>
      </c>
    </row>
    <row r="15" spans="1:8">
      <c r="A15" s="37">
        <v>14</v>
      </c>
      <c r="B15" s="37">
        <v>26</v>
      </c>
      <c r="C15" s="37">
        <v>64047</v>
      </c>
      <c r="D15" s="37">
        <v>382782.175603638</v>
      </c>
      <c r="E15" s="37">
        <v>333395.27049441799</v>
      </c>
      <c r="F15" s="37">
        <v>48090.474931472701</v>
      </c>
      <c r="G15" s="37">
        <v>333395.27049441799</v>
      </c>
      <c r="H15" s="37">
        <v>0.12606100098913101</v>
      </c>
    </row>
    <row r="16" spans="1:8">
      <c r="A16" s="37">
        <v>15</v>
      </c>
      <c r="B16" s="37">
        <v>27</v>
      </c>
      <c r="C16" s="37">
        <v>163231.07500000001</v>
      </c>
      <c r="D16" s="37">
        <v>1298728.48913488</v>
      </c>
      <c r="E16" s="37">
        <v>1229940.90349943</v>
      </c>
      <c r="F16" s="37">
        <v>65331.780004258399</v>
      </c>
      <c r="G16" s="37">
        <v>1229940.90349943</v>
      </c>
      <c r="H16" s="37">
        <v>5.0438630287127598E-2</v>
      </c>
    </row>
    <row r="17" spans="1:8">
      <c r="A17" s="37">
        <v>16</v>
      </c>
      <c r="B17" s="37">
        <v>29</v>
      </c>
      <c r="C17" s="37">
        <v>191233</v>
      </c>
      <c r="D17" s="37">
        <v>2539023.5725820502</v>
      </c>
      <c r="E17" s="37">
        <v>2305315.68449145</v>
      </c>
      <c r="F17" s="37">
        <v>214921.67116752101</v>
      </c>
      <c r="G17" s="37">
        <v>2305315.68449145</v>
      </c>
      <c r="H17" s="37">
        <v>8.52783451863902E-2</v>
      </c>
    </row>
    <row r="18" spans="1:8">
      <c r="A18" s="37">
        <v>17</v>
      </c>
      <c r="B18" s="37">
        <v>31</v>
      </c>
      <c r="C18" s="37">
        <v>29554.873</v>
      </c>
      <c r="D18" s="37">
        <v>304766.22004831699</v>
      </c>
      <c r="E18" s="37">
        <v>256067.12912813801</v>
      </c>
      <c r="F18" s="37">
        <v>48372.467182269997</v>
      </c>
      <c r="G18" s="37">
        <v>256067.12912813801</v>
      </c>
      <c r="H18" s="37">
        <v>0.15889019617851999</v>
      </c>
    </row>
    <row r="19" spans="1:8">
      <c r="A19" s="37">
        <v>18</v>
      </c>
      <c r="B19" s="37">
        <v>32</v>
      </c>
      <c r="C19" s="37">
        <v>21544.636999999999</v>
      </c>
      <c r="D19" s="37">
        <v>345899.736022631</v>
      </c>
      <c r="E19" s="37">
        <v>329012.21645801398</v>
      </c>
      <c r="F19" s="37">
        <v>16166.6444840399</v>
      </c>
      <c r="G19" s="37">
        <v>329012.21645801398</v>
      </c>
      <c r="H19" s="37">
        <v>4.68355577740718E-2</v>
      </c>
    </row>
    <row r="20" spans="1:8">
      <c r="A20" s="37">
        <v>19</v>
      </c>
      <c r="B20" s="37">
        <v>33</v>
      </c>
      <c r="C20" s="37">
        <v>34965.334999999999</v>
      </c>
      <c r="D20" s="37">
        <v>576806.69180046895</v>
      </c>
      <c r="E20" s="37">
        <v>447513.65022270801</v>
      </c>
      <c r="F20" s="37">
        <v>127545.48706230801</v>
      </c>
      <c r="G20" s="37">
        <v>447513.65022270801</v>
      </c>
      <c r="H20" s="37">
        <v>0.22179542727462701</v>
      </c>
    </row>
    <row r="21" spans="1:8">
      <c r="A21" s="37">
        <v>20</v>
      </c>
      <c r="B21" s="37">
        <v>34</v>
      </c>
      <c r="C21" s="37">
        <v>73120.73</v>
      </c>
      <c r="D21" s="37">
        <v>405964.86294906598</v>
      </c>
      <c r="E21" s="37">
        <v>330538.56045982399</v>
      </c>
      <c r="F21" s="37">
        <v>74911.116642482593</v>
      </c>
      <c r="G21" s="37">
        <v>330538.56045982399</v>
      </c>
      <c r="H21" s="37">
        <v>0.184760577879509</v>
      </c>
    </row>
    <row r="22" spans="1:8">
      <c r="A22" s="37">
        <v>21</v>
      </c>
      <c r="B22" s="37">
        <v>35</v>
      </c>
      <c r="C22" s="37">
        <v>36385.404999999999</v>
      </c>
      <c r="D22" s="37">
        <v>1199176.02349735</v>
      </c>
      <c r="E22" s="37">
        <v>1138981.80563628</v>
      </c>
      <c r="F22" s="37">
        <v>55517.534317699101</v>
      </c>
      <c r="G22" s="37">
        <v>1138981.80563628</v>
      </c>
      <c r="H22" s="37">
        <v>4.6477660104724601E-2</v>
      </c>
    </row>
    <row r="23" spans="1:8">
      <c r="A23" s="37">
        <v>22</v>
      </c>
      <c r="B23" s="37">
        <v>36</v>
      </c>
      <c r="C23" s="37">
        <v>156788.49299999999</v>
      </c>
      <c r="D23" s="37">
        <v>771904.023565487</v>
      </c>
      <c r="E23" s="37">
        <v>656261.44567379705</v>
      </c>
      <c r="F23" s="37">
        <v>114287.500166026</v>
      </c>
      <c r="G23" s="37">
        <v>656261.44567379705</v>
      </c>
      <c r="H23" s="37">
        <v>0.14831958538527801</v>
      </c>
    </row>
    <row r="24" spans="1:8">
      <c r="A24" s="37">
        <v>23</v>
      </c>
      <c r="B24" s="37">
        <v>37</v>
      </c>
      <c r="C24" s="37">
        <v>169454.64799999999</v>
      </c>
      <c r="D24" s="37">
        <v>1413921.0876619499</v>
      </c>
      <c r="E24" s="37">
        <v>1245271.75128997</v>
      </c>
      <c r="F24" s="37">
        <v>166357.31566401201</v>
      </c>
      <c r="G24" s="37">
        <v>1245271.75128997</v>
      </c>
      <c r="H24" s="37">
        <v>0.11784775445505501</v>
      </c>
    </row>
    <row r="25" spans="1:8">
      <c r="A25" s="37">
        <v>24</v>
      </c>
      <c r="B25" s="37">
        <v>38</v>
      </c>
      <c r="C25" s="37">
        <v>620111.24699999997</v>
      </c>
      <c r="D25" s="37">
        <v>2501024.5190938101</v>
      </c>
      <c r="E25" s="37">
        <v>2619857.92194513</v>
      </c>
      <c r="F25" s="37">
        <v>-121148.92309203499</v>
      </c>
      <c r="G25" s="37">
        <v>2619857.92194513</v>
      </c>
      <c r="H25" s="37">
        <v>-4.8484606709961998E-2</v>
      </c>
    </row>
    <row r="26" spans="1:8">
      <c r="A26" s="37">
        <v>25</v>
      </c>
      <c r="B26" s="37">
        <v>39</v>
      </c>
      <c r="C26" s="37">
        <v>66812.843999999997</v>
      </c>
      <c r="D26" s="37">
        <v>111717.38407589401</v>
      </c>
      <c r="E26" s="37">
        <v>85208.099330128796</v>
      </c>
      <c r="F26" s="37">
        <v>26419.346477102099</v>
      </c>
      <c r="G26" s="37">
        <v>85208.099330128796</v>
      </c>
      <c r="H26" s="37">
        <v>0.23667428996562001</v>
      </c>
    </row>
    <row r="27" spans="1:8">
      <c r="A27" s="37">
        <v>26</v>
      </c>
      <c r="B27" s="37">
        <v>40</v>
      </c>
      <c r="C27" s="37">
        <v>0</v>
      </c>
      <c r="D27" s="37">
        <v>0</v>
      </c>
      <c r="E27" s="37">
        <v>0</v>
      </c>
      <c r="F27" s="37">
        <v>0</v>
      </c>
      <c r="G27" s="37">
        <v>0</v>
      </c>
      <c r="H27" s="37">
        <v>0</v>
      </c>
    </row>
    <row r="28" spans="1:8">
      <c r="A28" s="37">
        <v>27</v>
      </c>
      <c r="B28" s="37">
        <v>42</v>
      </c>
      <c r="C28" s="37">
        <v>15638.215</v>
      </c>
      <c r="D28" s="37">
        <v>268439.40330000001</v>
      </c>
      <c r="E28" s="37">
        <v>237575.41310000001</v>
      </c>
      <c r="F28" s="37">
        <v>30229.723999999998</v>
      </c>
      <c r="G28" s="37">
        <v>237575.41310000001</v>
      </c>
      <c r="H28" s="37">
        <v>0.112879552376593</v>
      </c>
    </row>
    <row r="29" spans="1:8">
      <c r="A29" s="37">
        <v>28</v>
      </c>
      <c r="B29" s="37">
        <v>75</v>
      </c>
      <c r="C29" s="37">
        <v>67</v>
      </c>
      <c r="D29" s="37">
        <v>33406.837606837602</v>
      </c>
      <c r="E29" s="37">
        <v>30857.440170940201</v>
      </c>
      <c r="F29" s="37">
        <v>2549.3974358974401</v>
      </c>
      <c r="G29" s="37">
        <v>30857.440170940201</v>
      </c>
      <c r="H29" s="37">
        <v>7.6313641713145405E-2</v>
      </c>
    </row>
    <row r="30" spans="1:8">
      <c r="A30" s="37">
        <v>29</v>
      </c>
      <c r="B30" s="37">
        <v>76</v>
      </c>
      <c r="C30" s="37">
        <v>1660</v>
      </c>
      <c r="D30" s="37">
        <v>300503.66327521403</v>
      </c>
      <c r="E30" s="37">
        <v>288241.90622307698</v>
      </c>
      <c r="F30" s="37">
        <v>11663.4664538462</v>
      </c>
      <c r="G30" s="37">
        <v>288241.90622307698</v>
      </c>
      <c r="H30" s="37">
        <v>3.88904885222272E-2</v>
      </c>
    </row>
    <row r="31" spans="1:8">
      <c r="A31" s="30">
        <v>30</v>
      </c>
      <c r="B31" s="39">
        <v>99</v>
      </c>
      <c r="C31" s="40">
        <v>17</v>
      </c>
      <c r="D31" s="40">
        <v>11763.850692080799</v>
      </c>
      <c r="E31" s="40">
        <v>10569.2481657968</v>
      </c>
      <c r="F31" s="40">
        <v>1194.6025262839401</v>
      </c>
      <c r="G31" s="40">
        <v>10569.2481657968</v>
      </c>
      <c r="H31" s="40">
        <v>0.101548596420739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91</v>
      </c>
      <c r="D34" s="34">
        <v>125881.27</v>
      </c>
      <c r="E34" s="34">
        <v>127134.5</v>
      </c>
      <c r="F34" s="30"/>
      <c r="G34" s="30"/>
      <c r="H34" s="30"/>
    </row>
    <row r="35" spans="1:8">
      <c r="A35" s="30"/>
      <c r="B35" s="33">
        <v>71</v>
      </c>
      <c r="C35" s="34">
        <v>164</v>
      </c>
      <c r="D35" s="34">
        <v>351362.47</v>
      </c>
      <c r="E35" s="34">
        <v>418045.95</v>
      </c>
      <c r="F35" s="30"/>
      <c r="G35" s="30"/>
      <c r="H35" s="30"/>
    </row>
    <row r="36" spans="1:8">
      <c r="A36" s="30"/>
      <c r="B36" s="33">
        <v>72</v>
      </c>
      <c r="C36" s="34">
        <v>64</v>
      </c>
      <c r="D36" s="34">
        <v>191076.97</v>
      </c>
      <c r="E36" s="34">
        <v>201885.56</v>
      </c>
      <c r="F36" s="30"/>
      <c r="G36" s="30"/>
      <c r="H36" s="30"/>
    </row>
    <row r="37" spans="1:8">
      <c r="A37" s="30"/>
      <c r="B37" s="33">
        <v>73</v>
      </c>
      <c r="C37" s="34">
        <v>131</v>
      </c>
      <c r="D37" s="34">
        <v>291229.19</v>
      </c>
      <c r="E37" s="34">
        <v>345569.65</v>
      </c>
      <c r="F37" s="30"/>
      <c r="G37" s="30"/>
      <c r="H37" s="30"/>
    </row>
    <row r="38" spans="1:8">
      <c r="A38" s="30"/>
      <c r="B38" s="33">
        <v>77</v>
      </c>
      <c r="C38" s="34">
        <v>110</v>
      </c>
      <c r="D38" s="34">
        <v>181237.67</v>
      </c>
      <c r="E38" s="34">
        <v>218137.76</v>
      </c>
      <c r="F38" s="30"/>
      <c r="G38" s="30"/>
      <c r="H38" s="30"/>
    </row>
    <row r="39" spans="1:8">
      <c r="A39" s="30"/>
      <c r="B39" s="33">
        <v>78</v>
      </c>
      <c r="C39" s="34">
        <v>45</v>
      </c>
      <c r="D39" s="34">
        <v>62533.35</v>
      </c>
      <c r="E39" s="34">
        <v>54970.23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2016-09-13T05:15:54Z</dcterms:modified>
</cp:coreProperties>
</file>