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<sst xmlns="http://schemas.openxmlformats.org/spreadsheetml/2006/main" count="121" uniqueCount="80">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</sst>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24002938.997399997</v>
      </c>
      <c r="F3" s="25">
        <f>RA!I7</f>
        <v>1523300.4661999999</v>
      </c>
      <c r="G3" s="16">
        <f>SUM(G4:G42)</f>
        <v>22479638.531200003</v>
      </c>
      <c r="H3" s="27">
        <f>RA!J7</f>
        <v>6.3463081182058696</v>
      </c>
      <c r="I3" s="20">
        <f>SUM(I4:I42)</f>
        <v>24002945.915116612</v>
      </c>
      <c r="J3" s="21">
        <f>SUM(J4:J42)</f>
        <v>22479638.525221463</v>
      </c>
      <c r="K3" s="22">
        <f>E3-I3</f>
        <v>-6.9177166149020195</v>
      </c>
      <c r="L3" s="22">
        <f>G3-J3</f>
        <v>5.9785395860671997E-3</v>
      </c>
    </row>
    <row r="4" spans="1:13">
      <c r="A4" s="68">
        <f>RA!A8</f>
        <v>42626</v>
      </c>
      <c r="B4" s="12">
        <v>12</v>
      </c>
      <c r="C4" s="66" t="s">
        <v>6</v>
      </c>
      <c r="D4" s="66"/>
      <c r="E4" s="15">
        <f>VLOOKUP(C4,RA!B8:D35,3,0)</f>
        <v>458552.98450000002</v>
      </c>
      <c r="F4" s="25">
        <f>VLOOKUP(C4,RA!B8:I38,8,0)</f>
        <v>124222.6271</v>
      </c>
      <c r="G4" s="16">
        <f t="shared" ref="G4:G42" si="0">E4-F4</f>
        <v>334330.35740000004</v>
      </c>
      <c r="H4" s="27">
        <f>RA!J8</f>
        <v>27.0901359927797</v>
      </c>
      <c r="I4" s="20">
        <f>VLOOKUP(B4,RMS!B:D,3,FALSE)</f>
        <v>458553.61010341899</v>
      </c>
      <c r="J4" s="21">
        <f>VLOOKUP(B4,RMS!B:E,4,FALSE)</f>
        <v>334330.36978888902</v>
      </c>
      <c r="K4" s="22">
        <f t="shared" ref="K4:K42" si="1">E4-I4</f>
        <v>-0.62560341897187755</v>
      </c>
      <c r="L4" s="22">
        <f t="shared" ref="L4:L42" si="2">G4-J4</f>
        <v>-1.2388888979330659E-2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67510.046300000002</v>
      </c>
      <c r="F5" s="25">
        <f>VLOOKUP(C5,RA!B9:I39,8,0)</f>
        <v>16332.605799999999</v>
      </c>
      <c r="G5" s="16">
        <f t="shared" si="0"/>
        <v>51177.440500000004</v>
      </c>
      <c r="H5" s="27">
        <f>RA!J9</f>
        <v>24.192852316263298</v>
      </c>
      <c r="I5" s="20">
        <f>VLOOKUP(B5,RMS!B:D,3,FALSE)</f>
        <v>67510.080594871804</v>
      </c>
      <c r="J5" s="21">
        <f>VLOOKUP(B5,RMS!B:E,4,FALSE)</f>
        <v>51177.448267521402</v>
      </c>
      <c r="K5" s="22">
        <f t="shared" si="1"/>
        <v>-3.4294871802558191E-2</v>
      </c>
      <c r="L5" s="22">
        <f t="shared" si="2"/>
        <v>-7.7675213979091495E-3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85228.671100000007</v>
      </c>
      <c r="F6" s="25">
        <f>VLOOKUP(C6,RA!B10:I40,8,0)</f>
        <v>29760.555400000001</v>
      </c>
      <c r="G6" s="16">
        <f t="shared" si="0"/>
        <v>55468.115700000009</v>
      </c>
      <c r="H6" s="27">
        <f>RA!J10</f>
        <v>34.918478741832701</v>
      </c>
      <c r="I6" s="20">
        <f>VLOOKUP(B6,RMS!B:D,3,FALSE)</f>
        <v>85230.7252379321</v>
      </c>
      <c r="J6" s="21">
        <f>VLOOKUP(B6,RMS!B:E,4,FALSE)</f>
        <v>55468.1136645066</v>
      </c>
      <c r="K6" s="22">
        <f>E6-I6</f>
        <v>-2.0541379320929991</v>
      </c>
      <c r="L6" s="22">
        <f t="shared" si="2"/>
        <v>2.0354934094939381E-3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32997.496200000001</v>
      </c>
      <c r="F7" s="25">
        <f>VLOOKUP(C7,RA!B11:I41,8,0)</f>
        <v>7790.2439999999997</v>
      </c>
      <c r="G7" s="16">
        <f t="shared" si="0"/>
        <v>25207.252200000003</v>
      </c>
      <c r="H7" s="27">
        <f>RA!J11</f>
        <v>23.608591248205101</v>
      </c>
      <c r="I7" s="20">
        <f>VLOOKUP(B7,RMS!B:D,3,FALSE)</f>
        <v>32997.521207745303</v>
      </c>
      <c r="J7" s="21">
        <f>VLOOKUP(B7,RMS!B:E,4,FALSE)</f>
        <v>25207.252011549801</v>
      </c>
      <c r="K7" s="22">
        <f t="shared" si="1"/>
        <v>-2.5007745301991235E-2</v>
      </c>
      <c r="L7" s="22">
        <f t="shared" si="2"/>
        <v>1.8845020167645998E-4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81379.329500000007</v>
      </c>
      <c r="F8" s="25">
        <f>VLOOKUP(C8,RA!B12:I42,8,0)</f>
        <v>17084.666000000001</v>
      </c>
      <c r="G8" s="16">
        <f t="shared" si="0"/>
        <v>64294.66350000001</v>
      </c>
      <c r="H8" s="27">
        <f>RA!J12</f>
        <v>20.993864295723899</v>
      </c>
      <c r="I8" s="20">
        <f>VLOOKUP(B8,RMS!B:D,3,FALSE)</f>
        <v>81379.327198290601</v>
      </c>
      <c r="J8" s="21">
        <f>VLOOKUP(B8,RMS!B:E,4,FALSE)</f>
        <v>64294.663590598298</v>
      </c>
      <c r="K8" s="22">
        <f t="shared" si="1"/>
        <v>2.3017094063106924E-3</v>
      </c>
      <c r="L8" s="22">
        <f t="shared" si="2"/>
        <v>-9.0598288807086647E-5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173333.12659999999</v>
      </c>
      <c r="F9" s="25">
        <f>VLOOKUP(C9,RA!B13:I43,8,0)</f>
        <v>59001.488400000002</v>
      </c>
      <c r="G9" s="16">
        <f t="shared" si="0"/>
        <v>114331.63819999999</v>
      </c>
      <c r="H9" s="27">
        <f>RA!J13</f>
        <v>34.039360829253098</v>
      </c>
      <c r="I9" s="20">
        <f>VLOOKUP(B9,RMS!B:D,3,FALSE)</f>
        <v>173333.31255042701</v>
      </c>
      <c r="J9" s="21">
        <f>VLOOKUP(B9,RMS!B:E,4,FALSE)</f>
        <v>114331.635355555</v>
      </c>
      <c r="K9" s="22">
        <f t="shared" si="1"/>
        <v>-0.1859504270250909</v>
      </c>
      <c r="L9" s="22">
        <f t="shared" si="2"/>
        <v>2.8444449853850529E-3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72024.650200000004</v>
      </c>
      <c r="F10" s="25">
        <f>VLOOKUP(C10,RA!B14:I43,8,0)</f>
        <v>14774.9311</v>
      </c>
      <c r="G10" s="16">
        <f t="shared" si="0"/>
        <v>57249.719100000002</v>
      </c>
      <c r="H10" s="27">
        <f>RA!J14</f>
        <v>20.513714483822699</v>
      </c>
      <c r="I10" s="20">
        <f>VLOOKUP(B10,RMS!B:D,3,FALSE)</f>
        <v>72024.649489743606</v>
      </c>
      <c r="J10" s="21">
        <f>VLOOKUP(B10,RMS!B:E,4,FALSE)</f>
        <v>57249.717613675202</v>
      </c>
      <c r="K10" s="22">
        <f t="shared" si="1"/>
        <v>7.1025639772415161E-4</v>
      </c>
      <c r="L10" s="22">
        <f t="shared" si="2"/>
        <v>1.486324799770955E-3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57527.691800000001</v>
      </c>
      <c r="F11" s="25">
        <f>VLOOKUP(C11,RA!B15:I44,8,0)</f>
        <v>438.85169999999999</v>
      </c>
      <c r="G11" s="16">
        <f t="shared" si="0"/>
        <v>57088.840100000001</v>
      </c>
      <c r="H11" s="27">
        <f>RA!J15</f>
        <v>0.76285296049371498</v>
      </c>
      <c r="I11" s="20">
        <f>VLOOKUP(B11,RMS!B:D,3,FALSE)</f>
        <v>57527.713630769198</v>
      </c>
      <c r="J11" s="21">
        <f>VLOOKUP(B11,RMS!B:E,4,FALSE)</f>
        <v>57088.841225641001</v>
      </c>
      <c r="K11" s="22">
        <f t="shared" si="1"/>
        <v>-2.1830769197549671E-2</v>
      </c>
      <c r="L11" s="22">
        <f t="shared" si="2"/>
        <v>-1.1256409998168238E-3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1682847.166</v>
      </c>
      <c r="F12" s="25">
        <f>VLOOKUP(C12,RA!B16:I45,8,0)</f>
        <v>-176944.64840000001</v>
      </c>
      <c r="G12" s="16">
        <f t="shared" si="0"/>
        <v>1859791.8144</v>
      </c>
      <c r="H12" s="27">
        <f>RA!J16</f>
        <v>-10.514600016862101</v>
      </c>
      <c r="I12" s="20">
        <f>VLOOKUP(B12,RMS!B:D,3,FALSE)</f>
        <v>1682846.6005957201</v>
      </c>
      <c r="J12" s="21">
        <f>VLOOKUP(B12,RMS!B:E,4,FALSE)</f>
        <v>1859791.81426667</v>
      </c>
      <c r="K12" s="22">
        <f t="shared" si="1"/>
        <v>0.56540427985601127</v>
      </c>
      <c r="L12" s="22">
        <f t="shared" si="2"/>
        <v>1.3333000242710114E-4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4361558.7608000003</v>
      </c>
      <c r="F13" s="25">
        <f>VLOOKUP(C13,RA!B17:I46,8,0)</f>
        <v>187661.9963</v>
      </c>
      <c r="G13" s="16">
        <f t="shared" si="0"/>
        <v>4173896.7645000005</v>
      </c>
      <c r="H13" s="27">
        <f>RA!J17</f>
        <v>4.3026359747032004</v>
      </c>
      <c r="I13" s="20">
        <f>VLOOKUP(B13,RMS!B:D,3,FALSE)</f>
        <v>4361558.6220230795</v>
      </c>
      <c r="J13" s="21">
        <f>VLOOKUP(B13,RMS!B:E,4,FALSE)</f>
        <v>4173896.7463632501</v>
      </c>
      <c r="K13" s="22">
        <f t="shared" si="1"/>
        <v>0.13877692073583603</v>
      </c>
      <c r="L13" s="22">
        <f t="shared" si="2"/>
        <v>1.8136750441044569E-2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1493584.6679</v>
      </c>
      <c r="F14" s="25">
        <f>VLOOKUP(C14,RA!B18:I47,8,0)</f>
        <v>185151.4852</v>
      </c>
      <c r="G14" s="16">
        <f t="shared" si="0"/>
        <v>1308433.1827</v>
      </c>
      <c r="H14" s="27">
        <f>RA!J18</f>
        <v>12.396450578213701</v>
      </c>
      <c r="I14" s="20">
        <f>VLOOKUP(B14,RMS!B:D,3,FALSE)</f>
        <v>1493584.8737667401</v>
      </c>
      <c r="J14" s="21">
        <f>VLOOKUP(B14,RMS!B:E,4,FALSE)</f>
        <v>1308433.1857487201</v>
      </c>
      <c r="K14" s="22">
        <f t="shared" si="1"/>
        <v>-0.20586674008518457</v>
      </c>
      <c r="L14" s="22">
        <f t="shared" si="2"/>
        <v>-3.048720071092248E-3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706493.44979999994</v>
      </c>
      <c r="F15" s="25">
        <f>VLOOKUP(C15,RA!B19:I48,8,0)</f>
        <v>29264.803400000001</v>
      </c>
      <c r="G15" s="16">
        <f t="shared" si="0"/>
        <v>677228.64639999997</v>
      </c>
      <c r="H15" s="27">
        <f>RA!J19</f>
        <v>4.1422611077688698</v>
      </c>
      <c r="I15" s="20">
        <f>VLOOKUP(B15,RMS!B:D,3,FALSE)</f>
        <v>706493.44941794896</v>
      </c>
      <c r="J15" s="21">
        <f>VLOOKUP(B15,RMS!B:E,4,FALSE)</f>
        <v>677228.648126496</v>
      </c>
      <c r="K15" s="22">
        <f t="shared" si="1"/>
        <v>3.8205098826438189E-4</v>
      </c>
      <c r="L15" s="22">
        <f t="shared" si="2"/>
        <v>-1.7264960333704948E-3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2083274.8725999999</v>
      </c>
      <c r="F16" s="25">
        <f>VLOOKUP(C16,RA!B20:I49,8,0)</f>
        <v>53160.901400000002</v>
      </c>
      <c r="G16" s="16">
        <f t="shared" si="0"/>
        <v>2030113.9711999998</v>
      </c>
      <c r="H16" s="27">
        <f>RA!J20</f>
        <v>2.5517948735038201</v>
      </c>
      <c r="I16" s="20">
        <f>VLOOKUP(B16,RMS!B:D,3,FALSE)</f>
        <v>2083275.18424863</v>
      </c>
      <c r="J16" s="21">
        <f>VLOOKUP(B16,RMS!B:E,4,FALSE)</f>
        <v>2030113.9712</v>
      </c>
      <c r="K16" s="22">
        <f t="shared" si="1"/>
        <v>-0.3116486300714314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399041.38829999999</v>
      </c>
      <c r="F17" s="25">
        <f>VLOOKUP(C17,RA!B21:I50,8,0)</f>
        <v>48412.275399999999</v>
      </c>
      <c r="G17" s="16">
        <f t="shared" si="0"/>
        <v>350629.11290000001</v>
      </c>
      <c r="H17" s="27">
        <f>RA!J21</f>
        <v>12.1321438876921</v>
      </c>
      <c r="I17" s="20">
        <f>VLOOKUP(B17,RMS!B:D,3,FALSE)</f>
        <v>399041.01988124201</v>
      </c>
      <c r="J17" s="21">
        <f>VLOOKUP(B17,RMS!B:E,4,FALSE)</f>
        <v>350629.11270315398</v>
      </c>
      <c r="K17" s="22">
        <f t="shared" si="1"/>
        <v>0.3684187579783611</v>
      </c>
      <c r="L17" s="22">
        <f t="shared" si="2"/>
        <v>1.9684602739289403E-4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1278214.6967</v>
      </c>
      <c r="F18" s="25">
        <f>VLOOKUP(C18,RA!B22:I51,8,0)</f>
        <v>62494.078300000001</v>
      </c>
      <c r="G18" s="16">
        <f t="shared" si="0"/>
        <v>1215720.6184</v>
      </c>
      <c r="H18" s="27">
        <f>RA!J22</f>
        <v>4.8891691248224998</v>
      </c>
      <c r="I18" s="20">
        <f>VLOOKUP(B18,RMS!B:D,3,FALSE)</f>
        <v>1278216.4655307101</v>
      </c>
      <c r="J18" s="21">
        <f>VLOOKUP(B18,RMS!B:E,4,FALSE)</f>
        <v>1215720.6180783999</v>
      </c>
      <c r="K18" s="22">
        <f t="shared" si="1"/>
        <v>-1.7688307100906968</v>
      </c>
      <c r="L18" s="22">
        <f t="shared" si="2"/>
        <v>3.2160012051463127E-4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2333828.0414</v>
      </c>
      <c r="F19" s="25">
        <f>VLOOKUP(C19,RA!B23:I52,8,0)</f>
        <v>204743.90659999999</v>
      </c>
      <c r="G19" s="16">
        <f t="shared" si="0"/>
        <v>2129084.1348000001</v>
      </c>
      <c r="H19" s="27">
        <f>RA!J23</f>
        <v>8.7728788483139404</v>
      </c>
      <c r="I19" s="20">
        <f>VLOOKUP(B19,RMS!B:D,3,FALSE)</f>
        <v>2333829.7568572601</v>
      </c>
      <c r="J19" s="21">
        <f>VLOOKUP(B19,RMS!B:E,4,FALSE)</f>
        <v>2129084.1570820501</v>
      </c>
      <c r="K19" s="22">
        <f t="shared" si="1"/>
        <v>-1.7154572601430118</v>
      </c>
      <c r="L19" s="22">
        <f t="shared" si="2"/>
        <v>-2.2282049991190434E-2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418812.79849999998</v>
      </c>
      <c r="F20" s="25">
        <f>VLOOKUP(C20,RA!B24:I53,8,0)</f>
        <v>51115.5501</v>
      </c>
      <c r="G20" s="16">
        <f t="shared" si="0"/>
        <v>367697.24839999998</v>
      </c>
      <c r="H20" s="27">
        <f>RA!J24</f>
        <v>12.2048682091553</v>
      </c>
      <c r="I20" s="20">
        <f>VLOOKUP(B20,RMS!B:D,3,FALSE)</f>
        <v>418812.90385181899</v>
      </c>
      <c r="J20" s="21">
        <f>VLOOKUP(B20,RMS!B:E,4,FALSE)</f>
        <v>367697.24949079601</v>
      </c>
      <c r="K20" s="22">
        <f t="shared" si="1"/>
        <v>-0.10535181901650503</v>
      </c>
      <c r="L20" s="22">
        <f t="shared" si="2"/>
        <v>-1.0907960240729153E-3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422996.42719999998</v>
      </c>
      <c r="F21" s="25">
        <f>VLOOKUP(C21,RA!B25:I54,8,0)</f>
        <v>28845.2232</v>
      </c>
      <c r="G21" s="16">
        <f t="shared" si="0"/>
        <v>394151.20399999997</v>
      </c>
      <c r="H21" s="27">
        <f>RA!J25</f>
        <v>6.8192592998809101</v>
      </c>
      <c r="I21" s="20">
        <f>VLOOKUP(B21,RMS!B:D,3,FALSE)</f>
        <v>422996.40841555898</v>
      </c>
      <c r="J21" s="21">
        <f>VLOOKUP(B21,RMS!B:E,4,FALSE)</f>
        <v>394151.204142389</v>
      </c>
      <c r="K21" s="22">
        <f t="shared" si="1"/>
        <v>1.8784440995659679E-2</v>
      </c>
      <c r="L21" s="22">
        <f t="shared" si="2"/>
        <v>-1.4238903531804681E-4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574359.18500000006</v>
      </c>
      <c r="F22" s="25">
        <f>VLOOKUP(C22,RA!B26:I55,8,0)</f>
        <v>125337.3505</v>
      </c>
      <c r="G22" s="16">
        <f t="shared" si="0"/>
        <v>449021.83450000006</v>
      </c>
      <c r="H22" s="27">
        <f>RA!J26</f>
        <v>21.8221199857716</v>
      </c>
      <c r="I22" s="20">
        <f>VLOOKUP(B22,RMS!B:D,3,FALSE)</f>
        <v>574359.16315298399</v>
      </c>
      <c r="J22" s="21">
        <f>VLOOKUP(B22,RMS!B:E,4,FALSE)</f>
        <v>449021.81618848903</v>
      </c>
      <c r="K22" s="22">
        <f t="shared" si="1"/>
        <v>2.1847016061656177E-2</v>
      </c>
      <c r="L22" s="22">
        <f t="shared" si="2"/>
        <v>1.8311511026695371E-2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526708.63789999997</v>
      </c>
      <c r="F23" s="25">
        <f>VLOOKUP(C23,RA!B27:I56,8,0)</f>
        <v>93112.066999999995</v>
      </c>
      <c r="G23" s="16">
        <f t="shared" si="0"/>
        <v>433596.57089999999</v>
      </c>
      <c r="H23" s="27">
        <f>RA!J27</f>
        <v>17.6780975856481</v>
      </c>
      <c r="I23" s="20">
        <f>VLOOKUP(B23,RMS!B:D,3,FALSE)</f>
        <v>526708.21771689004</v>
      </c>
      <c r="J23" s="21">
        <f>VLOOKUP(B23,RMS!B:E,4,FALSE)</f>
        <v>433596.56169298198</v>
      </c>
      <c r="K23" s="22">
        <f t="shared" si="1"/>
        <v>0.42018310993444175</v>
      </c>
      <c r="L23" s="22">
        <f t="shared" si="2"/>
        <v>9.2070180107839406E-3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1492456.9373000001</v>
      </c>
      <c r="F24" s="25">
        <f>VLOOKUP(C24,RA!B28:I57,8,0)</f>
        <v>50487.257400000002</v>
      </c>
      <c r="G24" s="16">
        <f t="shared" si="0"/>
        <v>1441969.6799000001</v>
      </c>
      <c r="H24" s="27">
        <f>RA!J28</f>
        <v>3.3828284179064099</v>
      </c>
      <c r="I24" s="20">
        <f>VLOOKUP(B24,RMS!B:D,3,FALSE)</f>
        <v>1492458.3579876099</v>
      </c>
      <c r="J24" s="21">
        <f>VLOOKUP(B24,RMS!B:E,4,FALSE)</f>
        <v>1441969.6623867301</v>
      </c>
      <c r="K24" s="22">
        <f t="shared" si="1"/>
        <v>-1.4206876098178327</v>
      </c>
      <c r="L24" s="22">
        <f t="shared" si="2"/>
        <v>1.7513270024210215E-2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934104.57629999996</v>
      </c>
      <c r="F25" s="25">
        <f>VLOOKUP(C25,RA!B29:I58,8,0)</f>
        <v>113411.60520000001</v>
      </c>
      <c r="G25" s="16">
        <f t="shared" si="0"/>
        <v>820692.97109999997</v>
      </c>
      <c r="H25" s="27">
        <f>RA!J29</f>
        <v>12.141210746362599</v>
      </c>
      <c r="I25" s="20">
        <f>VLOOKUP(B25,RMS!B:D,3,FALSE)</f>
        <v>934104.62310796499</v>
      </c>
      <c r="J25" s="21">
        <f>VLOOKUP(B25,RMS!B:E,4,FALSE)</f>
        <v>820692.96715723199</v>
      </c>
      <c r="K25" s="22">
        <f t="shared" si="1"/>
        <v>-4.6807965030893683E-2</v>
      </c>
      <c r="L25" s="22">
        <f t="shared" si="2"/>
        <v>3.9427679730579257E-3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1657801.9898000001</v>
      </c>
      <c r="F26" s="25">
        <f>VLOOKUP(C26,RA!B30:I59,8,0)</f>
        <v>192225.274</v>
      </c>
      <c r="G26" s="16">
        <f t="shared" si="0"/>
        <v>1465576.7158000001</v>
      </c>
      <c r="H26" s="27">
        <f>RA!J30</f>
        <v>11.595189002227601</v>
      </c>
      <c r="I26" s="20">
        <f>VLOOKUP(B26,RMS!B:D,3,FALSE)</f>
        <v>1657802.03805172</v>
      </c>
      <c r="J26" s="21">
        <f>VLOOKUP(B26,RMS!B:E,4,FALSE)</f>
        <v>1465576.72622053</v>
      </c>
      <c r="K26" s="22">
        <f t="shared" si="1"/>
        <v>-4.8251719912514091E-2</v>
      </c>
      <c r="L26" s="22">
        <f t="shared" si="2"/>
        <v>-1.0420529870316386E-2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923454.71499999997</v>
      </c>
      <c r="F27" s="25">
        <f>VLOOKUP(C27,RA!B31:I60,8,0)</f>
        <v>32963.1558</v>
      </c>
      <c r="G27" s="16">
        <f t="shared" si="0"/>
        <v>890491.55920000002</v>
      </c>
      <c r="H27" s="27">
        <f>RA!J31</f>
        <v>3.5695476198851801</v>
      </c>
      <c r="I27" s="20">
        <f>VLOOKUP(B27,RMS!B:D,3,FALSE)</f>
        <v>923454.65871061897</v>
      </c>
      <c r="J27" s="21">
        <f>VLOOKUP(B27,RMS!B:E,4,FALSE)</f>
        <v>890491.57221504406</v>
      </c>
      <c r="K27" s="22">
        <f t="shared" si="1"/>
        <v>5.628938099835068E-2</v>
      </c>
      <c r="L27" s="22">
        <f t="shared" si="2"/>
        <v>-1.3015044038183987E-2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105225.9189</v>
      </c>
      <c r="F28" s="25">
        <f>VLOOKUP(C28,RA!B32:I61,8,0)</f>
        <v>22803.167099999999</v>
      </c>
      <c r="G28" s="16">
        <f t="shared" si="0"/>
        <v>82422.751799999998</v>
      </c>
      <c r="H28" s="27">
        <f>RA!J32</f>
        <v>21.670675189513599</v>
      </c>
      <c r="I28" s="20">
        <f>VLOOKUP(B28,RMS!B:D,3,FALSE)</f>
        <v>105225.865294335</v>
      </c>
      <c r="J28" s="21">
        <f>VLOOKUP(B28,RMS!B:E,4,FALSE)</f>
        <v>82422.753996810396</v>
      </c>
      <c r="K28" s="22">
        <f t="shared" si="1"/>
        <v>5.3605665001668967E-2</v>
      </c>
      <c r="L28" s="22">
        <f t="shared" si="2"/>
        <v>-2.196810397435911E-3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328321.33039999998</v>
      </c>
      <c r="F30" s="25">
        <f>VLOOKUP(C30,RA!B34:I64,8,0)</f>
        <v>23256.695400000001</v>
      </c>
      <c r="G30" s="16">
        <f t="shared" si="0"/>
        <v>305064.63499999995</v>
      </c>
      <c r="H30" s="27">
        <f>RA!J34</f>
        <v>0</v>
      </c>
      <c r="I30" s="20">
        <f>VLOOKUP(B30,RMS!B:D,3,FALSE)</f>
        <v>328321.32990000001</v>
      </c>
      <c r="J30" s="21">
        <f>VLOOKUP(B30,RMS!B:E,4,FALSE)</f>
        <v>305064.6286</v>
      </c>
      <c r="K30" s="22">
        <f t="shared" si="1"/>
        <v>4.9999996554106474E-4</v>
      </c>
      <c r="L30" s="22">
        <f t="shared" si="2"/>
        <v>6.3999999547377229E-3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7.0835164354584998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184063.34</v>
      </c>
      <c r="F32" s="25">
        <f>VLOOKUP(C32,RA!B34:I65,8,0)</f>
        <v>-3030.01</v>
      </c>
      <c r="G32" s="16">
        <f t="shared" si="0"/>
        <v>187093.35</v>
      </c>
      <c r="H32" s="27">
        <f>RA!J34</f>
        <v>0</v>
      </c>
      <c r="I32" s="20">
        <f>VLOOKUP(B32,RMS!B:D,3,FALSE)</f>
        <v>184063.34</v>
      </c>
      <c r="J32" s="21">
        <f>VLOOKUP(B32,RMS!B:E,4,FALSE)</f>
        <v>187093.35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221522.31</v>
      </c>
      <c r="F33" s="25">
        <f>VLOOKUP(C33,RA!B34:I65,8,0)</f>
        <v>-28069.78</v>
      </c>
      <c r="G33" s="16">
        <f t="shared" si="0"/>
        <v>249592.09</v>
      </c>
      <c r="H33" s="27">
        <f>RA!J34</f>
        <v>0</v>
      </c>
      <c r="I33" s="20">
        <f>VLOOKUP(B33,RMS!B:D,3,FALSE)</f>
        <v>221522.31</v>
      </c>
      <c r="J33" s="21">
        <f>VLOOKUP(B33,RMS!B:E,4,FALSE)</f>
        <v>249592.09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110224.76</v>
      </c>
      <c r="F34" s="25">
        <f>VLOOKUP(C34,RA!B34:I66,8,0)</f>
        <v>-1589.85</v>
      </c>
      <c r="G34" s="16">
        <f t="shared" si="0"/>
        <v>111814.61</v>
      </c>
      <c r="H34" s="27">
        <f>RA!J35</f>
        <v>7.0835164354584998</v>
      </c>
      <c r="I34" s="20">
        <f>VLOOKUP(B34,RMS!B:D,3,FALSE)</f>
        <v>110224.76</v>
      </c>
      <c r="J34" s="21">
        <f>VLOOKUP(B34,RMS!B:E,4,FALSE)</f>
        <v>111814.61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196655.68</v>
      </c>
      <c r="F35" s="25">
        <f>VLOOKUP(C35,RA!B34:I67,8,0)</f>
        <v>-40223.949999999997</v>
      </c>
      <c r="G35" s="16">
        <f t="shared" si="0"/>
        <v>236879.63</v>
      </c>
      <c r="H35" s="27">
        <f>RA!J34</f>
        <v>0</v>
      </c>
      <c r="I35" s="20">
        <f>VLOOKUP(B35,RMS!B:D,3,FALSE)</f>
        <v>196655.68</v>
      </c>
      <c r="J35" s="21">
        <f>VLOOKUP(B35,RMS!B:E,4,FALSE)</f>
        <v>236879.63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7.0835164354584998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53994.871700000003</v>
      </c>
      <c r="F37" s="25">
        <f>VLOOKUP(C37,RA!B8:I68,8,0)</f>
        <v>3520.4310999999998</v>
      </c>
      <c r="G37" s="16">
        <f t="shared" si="0"/>
        <v>50474.440600000002</v>
      </c>
      <c r="H37" s="27">
        <f>RA!J35</f>
        <v>7.0835164354584998</v>
      </c>
      <c r="I37" s="20">
        <f>VLOOKUP(B37,RMS!B:D,3,FALSE)</f>
        <v>53994.871794871797</v>
      </c>
      <c r="J37" s="21">
        <f>VLOOKUP(B37,RMS!B:E,4,FALSE)</f>
        <v>50474.440170940201</v>
      </c>
      <c r="K37" s="22">
        <f t="shared" si="1"/>
        <v>-9.4871793407946825E-5</v>
      </c>
      <c r="L37" s="22">
        <f t="shared" si="2"/>
        <v>4.2905980080831796E-4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307895.55540000001</v>
      </c>
      <c r="F38" s="25">
        <f>VLOOKUP(C38,RA!B8:I69,8,0)</f>
        <v>15180.4602</v>
      </c>
      <c r="G38" s="16">
        <f t="shared" si="0"/>
        <v>292715.09520000004</v>
      </c>
      <c r="H38" s="27">
        <f>RA!J36</f>
        <v>0</v>
      </c>
      <c r="I38" s="20">
        <f>VLOOKUP(B38,RMS!B:D,3,FALSE)</f>
        <v>307895.55041452998</v>
      </c>
      <c r="J38" s="21">
        <f>VLOOKUP(B38,RMS!B:E,4,FALSE)</f>
        <v>292715.09498803399</v>
      </c>
      <c r="K38" s="22">
        <f t="shared" si="1"/>
        <v>4.9854700337164104E-3</v>
      </c>
      <c r="L38" s="22">
        <f t="shared" si="2"/>
        <v>2.1196604939177632E-4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116783</v>
      </c>
      <c r="F39" s="25">
        <f>VLOOKUP(C39,RA!B9:I70,8,0)</f>
        <v>-23198.37</v>
      </c>
      <c r="G39" s="16">
        <f t="shared" si="0"/>
        <v>139981.37</v>
      </c>
      <c r="H39" s="27">
        <f>RA!J37</f>
        <v>-1.6461778863732499</v>
      </c>
      <c r="I39" s="20">
        <f>VLOOKUP(B39,RMS!B:D,3,FALSE)</f>
        <v>116783</v>
      </c>
      <c r="J39" s="21">
        <f>VLOOKUP(B39,RMS!B:E,4,FALSE)</f>
        <v>139981.37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47194.87</v>
      </c>
      <c r="F40" s="25">
        <f>VLOOKUP(C40,RA!B10:I71,8,0)</f>
        <v>2473.5500000000002</v>
      </c>
      <c r="G40" s="16">
        <f t="shared" si="0"/>
        <v>44721.32</v>
      </c>
      <c r="H40" s="27">
        <f>RA!J38</f>
        <v>-12.6713106232957</v>
      </c>
      <c r="I40" s="20">
        <f>VLOOKUP(B40,RMS!B:D,3,FALSE)</f>
        <v>47194.87</v>
      </c>
      <c r="J40" s="21">
        <f>VLOOKUP(B40,RMS!B:E,4,FALSE)</f>
        <v>44721.32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-1.4423710244413299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12965.0543</v>
      </c>
      <c r="F42" s="25">
        <f>VLOOKUP(C42,RA!B8:I72,8,0)</f>
        <v>1329.8715</v>
      </c>
      <c r="G42" s="16">
        <f t="shared" si="0"/>
        <v>11635.1828</v>
      </c>
      <c r="H42" s="27">
        <f>RA!J39</f>
        <v>-1.4423710244413299</v>
      </c>
      <c r="I42" s="20">
        <f>VLOOKUP(B42,RMS!B:D,3,FALSE)</f>
        <v>12965.0543831783</v>
      </c>
      <c r="J42" s="21">
        <f>VLOOKUP(B42,RMS!B:E,4,FALSE)</f>
        <v>11635.182884804501</v>
      </c>
      <c r="K42" s="22">
        <f t="shared" si="1"/>
        <v>-8.3178299973951653E-5</v>
      </c>
      <c r="L42" s="22">
        <f t="shared" si="2"/>
        <v>-8.4804500147583894E-5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24002938.997400001</v>
      </c>
      <c r="E7" s="53">
        <v>17845329.162500001</v>
      </c>
      <c r="F7" s="54">
        <v>134.50544273422301</v>
      </c>
      <c r="G7" s="53">
        <v>29984697.9866</v>
      </c>
      <c r="H7" s="54">
        <v>-19.949372149331701</v>
      </c>
      <c r="I7" s="53">
        <v>1523300.4661999999</v>
      </c>
      <c r="J7" s="54">
        <v>6.3463081182058696</v>
      </c>
      <c r="K7" s="53">
        <v>4558937.9567999998</v>
      </c>
      <c r="L7" s="54">
        <v>15.2042150260688</v>
      </c>
      <c r="M7" s="54">
        <v>-0.665865058784605</v>
      </c>
      <c r="N7" s="53">
        <v>318815364.73049998</v>
      </c>
      <c r="O7" s="53">
        <v>5623065483.4251003</v>
      </c>
      <c r="P7" s="53">
        <v>985874</v>
      </c>
      <c r="Q7" s="53">
        <v>988199</v>
      </c>
      <c r="R7" s="54">
        <v>-0.23527649795232999</v>
      </c>
      <c r="S7" s="53">
        <v>24.346862781045001</v>
      </c>
      <c r="T7" s="53">
        <v>23.0499088841418</v>
      </c>
      <c r="U7" s="55">
        <v>5.3269856924359802</v>
      </c>
    </row>
    <row r="8" spans="1:23" ht="12" thickBot="1">
      <c r="A8" s="73">
        <v>42626</v>
      </c>
      <c r="B8" s="69" t="s">
        <v>6</v>
      </c>
      <c r="C8" s="70"/>
      <c r="D8" s="56">
        <v>458552.98450000002</v>
      </c>
      <c r="E8" s="56">
        <v>522956.37520000001</v>
      </c>
      <c r="F8" s="57">
        <v>87.684748909434504</v>
      </c>
      <c r="G8" s="56">
        <v>3603846.6486</v>
      </c>
      <c r="H8" s="57">
        <v>-87.276012849266607</v>
      </c>
      <c r="I8" s="56">
        <v>124222.6271</v>
      </c>
      <c r="J8" s="57">
        <v>27.0901359927797</v>
      </c>
      <c r="K8" s="56">
        <v>912078.33200000005</v>
      </c>
      <c r="L8" s="57">
        <v>25.3084667837994</v>
      </c>
      <c r="M8" s="57">
        <v>-0.86380267709287095</v>
      </c>
      <c r="N8" s="56">
        <v>23367045.283799998</v>
      </c>
      <c r="O8" s="56">
        <v>213372809.06830001</v>
      </c>
      <c r="P8" s="56">
        <v>19647</v>
      </c>
      <c r="Q8" s="56">
        <v>21980</v>
      </c>
      <c r="R8" s="57">
        <v>-10.614194722475</v>
      </c>
      <c r="S8" s="56">
        <v>23.3395930421947</v>
      </c>
      <c r="T8" s="56">
        <v>21.026007561419501</v>
      </c>
      <c r="U8" s="58">
        <v>9.9127070321775808</v>
      </c>
    </row>
    <row r="9" spans="1:23" ht="12" thickBot="1">
      <c r="A9" s="74"/>
      <c r="B9" s="69" t="s">
        <v>7</v>
      </c>
      <c r="C9" s="70"/>
      <c r="D9" s="56">
        <v>67510.046300000002</v>
      </c>
      <c r="E9" s="56">
        <v>67422.8894</v>
      </c>
      <c r="F9" s="57">
        <v>100.12926900756599</v>
      </c>
      <c r="G9" s="56">
        <v>371871.21299999999</v>
      </c>
      <c r="H9" s="57">
        <v>-81.845853096458995</v>
      </c>
      <c r="I9" s="56">
        <v>16332.605799999999</v>
      </c>
      <c r="J9" s="57">
        <v>24.192852316263298</v>
      </c>
      <c r="K9" s="56">
        <v>95498.121100000004</v>
      </c>
      <c r="L9" s="57">
        <v>25.680428535886701</v>
      </c>
      <c r="M9" s="57">
        <v>-0.82897458492510601</v>
      </c>
      <c r="N9" s="56">
        <v>2046183.0845999999</v>
      </c>
      <c r="O9" s="56">
        <v>30481814.1329</v>
      </c>
      <c r="P9" s="56">
        <v>3955</v>
      </c>
      <c r="Q9" s="56">
        <v>4125</v>
      </c>
      <c r="R9" s="57">
        <v>-4.12121212121213</v>
      </c>
      <c r="S9" s="56">
        <v>17.0695439443742</v>
      </c>
      <c r="T9" s="56">
        <v>15.893664242424199</v>
      </c>
      <c r="U9" s="58">
        <v>6.8887587493954001</v>
      </c>
    </row>
    <row r="10" spans="1:23" ht="12" thickBot="1">
      <c r="A10" s="74"/>
      <c r="B10" s="69" t="s">
        <v>8</v>
      </c>
      <c r="C10" s="70"/>
      <c r="D10" s="56">
        <v>85228.671100000007</v>
      </c>
      <c r="E10" s="56">
        <v>106130.2162</v>
      </c>
      <c r="F10" s="57">
        <v>80.305754714932903</v>
      </c>
      <c r="G10" s="56">
        <v>606933.40590000001</v>
      </c>
      <c r="H10" s="57">
        <v>-85.957492161167593</v>
      </c>
      <c r="I10" s="56">
        <v>29760.555400000001</v>
      </c>
      <c r="J10" s="57">
        <v>34.918478741832701</v>
      </c>
      <c r="K10" s="56">
        <v>159872.2697</v>
      </c>
      <c r="L10" s="57">
        <v>26.340990320500001</v>
      </c>
      <c r="M10" s="57">
        <v>-0.81384792086929403</v>
      </c>
      <c r="N10" s="56">
        <v>3431431.9805999999</v>
      </c>
      <c r="O10" s="56">
        <v>49626872.218099996</v>
      </c>
      <c r="P10" s="56">
        <v>95628</v>
      </c>
      <c r="Q10" s="56">
        <v>94306</v>
      </c>
      <c r="R10" s="57">
        <v>1.40181960850847</v>
      </c>
      <c r="S10" s="56">
        <v>0.89125225979838596</v>
      </c>
      <c r="T10" s="56">
        <v>0.84913696159311203</v>
      </c>
      <c r="U10" s="58">
        <v>4.7254071720167001</v>
      </c>
    </row>
    <row r="11" spans="1:23" ht="12" thickBot="1">
      <c r="A11" s="74"/>
      <c r="B11" s="69" t="s">
        <v>9</v>
      </c>
      <c r="C11" s="70"/>
      <c r="D11" s="56">
        <v>32997.496200000001</v>
      </c>
      <c r="E11" s="56">
        <v>40917.642399999997</v>
      </c>
      <c r="F11" s="57">
        <v>80.643688796693695</v>
      </c>
      <c r="G11" s="56">
        <v>263589.91700000002</v>
      </c>
      <c r="H11" s="57">
        <v>-87.481502867956806</v>
      </c>
      <c r="I11" s="56">
        <v>7790.2439999999997</v>
      </c>
      <c r="J11" s="57">
        <v>23.608591248205101</v>
      </c>
      <c r="K11" s="56">
        <v>62542.498699999996</v>
      </c>
      <c r="L11" s="57">
        <v>23.727196932195199</v>
      </c>
      <c r="M11" s="57">
        <v>-0.87544079366947303</v>
      </c>
      <c r="N11" s="56">
        <v>1839366.3644000001</v>
      </c>
      <c r="O11" s="56">
        <v>17561792.5823</v>
      </c>
      <c r="P11" s="56">
        <v>1691</v>
      </c>
      <c r="Q11" s="56">
        <v>1872</v>
      </c>
      <c r="R11" s="57">
        <v>-9.6688034188034209</v>
      </c>
      <c r="S11" s="56">
        <v>19.513599172087499</v>
      </c>
      <c r="T11" s="56">
        <v>17.8734558226496</v>
      </c>
      <c r="U11" s="58">
        <v>8.4051298531540404</v>
      </c>
    </row>
    <row r="12" spans="1:23" ht="12" thickBot="1">
      <c r="A12" s="74"/>
      <c r="B12" s="69" t="s">
        <v>10</v>
      </c>
      <c r="C12" s="70"/>
      <c r="D12" s="56">
        <v>81379.329500000007</v>
      </c>
      <c r="E12" s="56">
        <v>166985.24669999999</v>
      </c>
      <c r="F12" s="57">
        <v>48.734442777572603</v>
      </c>
      <c r="G12" s="56">
        <v>1559590.3954</v>
      </c>
      <c r="H12" s="57">
        <v>-94.782006240867602</v>
      </c>
      <c r="I12" s="56">
        <v>17084.666000000001</v>
      </c>
      <c r="J12" s="57">
        <v>20.993864295723899</v>
      </c>
      <c r="K12" s="56">
        <v>420849.72979999997</v>
      </c>
      <c r="L12" s="57">
        <v>26.9846320573205</v>
      </c>
      <c r="M12" s="57">
        <v>-0.95940435554486603</v>
      </c>
      <c r="N12" s="56">
        <v>6541995.6851000004</v>
      </c>
      <c r="O12" s="56">
        <v>62590522.509000003</v>
      </c>
      <c r="P12" s="56">
        <v>780</v>
      </c>
      <c r="Q12" s="56">
        <v>1177</v>
      </c>
      <c r="R12" s="57">
        <v>-33.729821580288899</v>
      </c>
      <c r="S12" s="56">
        <v>104.332473717949</v>
      </c>
      <c r="T12" s="56">
        <v>104.251873237043</v>
      </c>
      <c r="U12" s="58">
        <v>7.7253493599000994E-2</v>
      </c>
    </row>
    <row r="13" spans="1:23" ht="12" thickBot="1">
      <c r="A13" s="74"/>
      <c r="B13" s="69" t="s">
        <v>11</v>
      </c>
      <c r="C13" s="70"/>
      <c r="D13" s="56">
        <v>173333.12659999999</v>
      </c>
      <c r="E13" s="56">
        <v>213108.16260000001</v>
      </c>
      <c r="F13" s="57">
        <v>81.335751988694597</v>
      </c>
      <c r="G13" s="56">
        <v>2451052.7022000002</v>
      </c>
      <c r="H13" s="57">
        <v>-92.928217069978899</v>
      </c>
      <c r="I13" s="56">
        <v>59001.488400000002</v>
      </c>
      <c r="J13" s="57">
        <v>34.039360829253098</v>
      </c>
      <c r="K13" s="56">
        <v>661529.22640000004</v>
      </c>
      <c r="L13" s="57">
        <v>26.9895961766236</v>
      </c>
      <c r="M13" s="57">
        <v>-0.91081045848709896</v>
      </c>
      <c r="N13" s="56">
        <v>8950569.1873000003</v>
      </c>
      <c r="O13" s="56">
        <v>90146242.9516</v>
      </c>
      <c r="P13" s="56">
        <v>7181</v>
      </c>
      <c r="Q13" s="56">
        <v>8182</v>
      </c>
      <c r="R13" s="57">
        <v>-12.2341725739428</v>
      </c>
      <c r="S13" s="56">
        <v>24.137742180754799</v>
      </c>
      <c r="T13" s="56">
        <v>22.4338166951846</v>
      </c>
      <c r="U13" s="58">
        <v>7.0591750993544498</v>
      </c>
    </row>
    <row r="14" spans="1:23" ht="12" thickBot="1">
      <c r="A14" s="74"/>
      <c r="B14" s="69" t="s">
        <v>12</v>
      </c>
      <c r="C14" s="70"/>
      <c r="D14" s="56">
        <v>72024.650200000004</v>
      </c>
      <c r="E14" s="56">
        <v>91977.910399999993</v>
      </c>
      <c r="F14" s="57">
        <v>78.306464983574998</v>
      </c>
      <c r="G14" s="56">
        <v>740144.40390000003</v>
      </c>
      <c r="H14" s="57">
        <v>-90.268838105039407</v>
      </c>
      <c r="I14" s="56">
        <v>14774.9311</v>
      </c>
      <c r="J14" s="57">
        <v>20.513714483822699</v>
      </c>
      <c r="K14" s="56">
        <v>178844.46179999999</v>
      </c>
      <c r="L14" s="57">
        <v>24.1634552470606</v>
      </c>
      <c r="M14" s="57">
        <v>-0.91738670042507298</v>
      </c>
      <c r="N14" s="56">
        <v>1714258.3134000001</v>
      </c>
      <c r="O14" s="56">
        <v>37437472.140600003</v>
      </c>
      <c r="P14" s="56">
        <v>1050</v>
      </c>
      <c r="Q14" s="56">
        <v>1360</v>
      </c>
      <c r="R14" s="57">
        <v>-22.794117647058801</v>
      </c>
      <c r="S14" s="56">
        <v>68.594904952381</v>
      </c>
      <c r="T14" s="56">
        <v>61.077353014705899</v>
      </c>
      <c r="U14" s="58">
        <v>10.9593444919762</v>
      </c>
    </row>
    <row r="15" spans="1:23" ht="12" thickBot="1">
      <c r="A15" s="74"/>
      <c r="B15" s="69" t="s">
        <v>13</v>
      </c>
      <c r="C15" s="70"/>
      <c r="D15" s="56">
        <v>57527.691800000001</v>
      </c>
      <c r="E15" s="56">
        <v>75592.609500000006</v>
      </c>
      <c r="F15" s="57">
        <v>76.102270024161498</v>
      </c>
      <c r="G15" s="56">
        <v>966582.65830000001</v>
      </c>
      <c r="H15" s="57">
        <v>-94.048342238916405</v>
      </c>
      <c r="I15" s="56">
        <v>438.85169999999999</v>
      </c>
      <c r="J15" s="57">
        <v>0.76285296049371498</v>
      </c>
      <c r="K15" s="56">
        <v>212414.55720000001</v>
      </c>
      <c r="L15" s="57">
        <v>21.975829524356399</v>
      </c>
      <c r="M15" s="57">
        <v>-0.99793398481825002</v>
      </c>
      <c r="N15" s="56">
        <v>2312247.4657000001</v>
      </c>
      <c r="O15" s="56">
        <v>33158033.952300001</v>
      </c>
      <c r="P15" s="56">
        <v>2716</v>
      </c>
      <c r="Q15" s="56">
        <v>3444</v>
      </c>
      <c r="R15" s="57">
        <v>-21.138211382113798</v>
      </c>
      <c r="S15" s="56">
        <v>21.1810352724595</v>
      </c>
      <c r="T15" s="56">
        <v>17.891193902438999</v>
      </c>
      <c r="U15" s="58">
        <v>15.532014029069099</v>
      </c>
    </row>
    <row r="16" spans="1:23" ht="12" thickBot="1">
      <c r="A16" s="74"/>
      <c r="B16" s="69" t="s">
        <v>14</v>
      </c>
      <c r="C16" s="70"/>
      <c r="D16" s="56">
        <v>1682847.166</v>
      </c>
      <c r="E16" s="56">
        <v>1050076.9404</v>
      </c>
      <c r="F16" s="57">
        <v>160.25941540616699</v>
      </c>
      <c r="G16" s="56">
        <v>1331753.96</v>
      </c>
      <c r="H16" s="57">
        <v>26.363218473178001</v>
      </c>
      <c r="I16" s="56">
        <v>-176944.64840000001</v>
      </c>
      <c r="J16" s="57">
        <v>-10.514600016862101</v>
      </c>
      <c r="K16" s="56">
        <v>37462.376799999998</v>
      </c>
      <c r="L16" s="57">
        <v>2.8130103551559902</v>
      </c>
      <c r="M16" s="57">
        <v>-5.7232627375634104</v>
      </c>
      <c r="N16" s="56">
        <v>18593658.692200001</v>
      </c>
      <c r="O16" s="56">
        <v>294340784.69929999</v>
      </c>
      <c r="P16" s="56">
        <v>55412</v>
      </c>
      <c r="Q16" s="56">
        <v>51399</v>
      </c>
      <c r="R16" s="57">
        <v>7.8075448938695198</v>
      </c>
      <c r="S16" s="56">
        <v>30.369724355735201</v>
      </c>
      <c r="T16" s="56">
        <v>31.0544841047491</v>
      </c>
      <c r="U16" s="58">
        <v>-2.2547446957139901</v>
      </c>
    </row>
    <row r="17" spans="1:21" ht="12" thickBot="1">
      <c r="A17" s="74"/>
      <c r="B17" s="69" t="s">
        <v>15</v>
      </c>
      <c r="C17" s="70"/>
      <c r="D17" s="56">
        <v>4361558.7608000003</v>
      </c>
      <c r="E17" s="56">
        <v>987664.96730000002</v>
      </c>
      <c r="F17" s="57">
        <v>441.60306431879297</v>
      </c>
      <c r="G17" s="56">
        <v>728321.8726</v>
      </c>
      <c r="H17" s="57">
        <v>498.85044303693502</v>
      </c>
      <c r="I17" s="56">
        <v>187661.9963</v>
      </c>
      <c r="J17" s="57">
        <v>4.3026359747032004</v>
      </c>
      <c r="K17" s="56">
        <v>115095.9299</v>
      </c>
      <c r="L17" s="57">
        <v>15.8028935049177</v>
      </c>
      <c r="M17" s="57">
        <v>0.63048334083619095</v>
      </c>
      <c r="N17" s="56">
        <v>20838700.5799</v>
      </c>
      <c r="O17" s="56">
        <v>293373944.13279998</v>
      </c>
      <c r="P17" s="56">
        <v>42879</v>
      </c>
      <c r="Q17" s="56">
        <v>30441</v>
      </c>
      <c r="R17" s="57">
        <v>40.859367300679999</v>
      </c>
      <c r="S17" s="56">
        <v>101.71782832622</v>
      </c>
      <c r="T17" s="56">
        <v>86.262519424460393</v>
      </c>
      <c r="U17" s="58">
        <v>15.1942969645331</v>
      </c>
    </row>
    <row r="18" spans="1:21" ht="12" thickBot="1">
      <c r="A18" s="74"/>
      <c r="B18" s="69" t="s">
        <v>16</v>
      </c>
      <c r="C18" s="70"/>
      <c r="D18" s="56">
        <v>1493584.6679</v>
      </c>
      <c r="E18" s="56">
        <v>1296212.3121</v>
      </c>
      <c r="F18" s="57">
        <v>115.226853961928</v>
      </c>
      <c r="G18" s="56">
        <v>2111128.5613000002</v>
      </c>
      <c r="H18" s="57">
        <v>-29.251837368905999</v>
      </c>
      <c r="I18" s="56">
        <v>185151.4852</v>
      </c>
      <c r="J18" s="57">
        <v>12.396450578213701</v>
      </c>
      <c r="K18" s="56">
        <v>292346.51760000002</v>
      </c>
      <c r="L18" s="57">
        <v>13.847878474060201</v>
      </c>
      <c r="M18" s="57">
        <v>-0.36667114518760402</v>
      </c>
      <c r="N18" s="56">
        <v>21274566.148800001</v>
      </c>
      <c r="O18" s="56">
        <v>569780636.33229995</v>
      </c>
      <c r="P18" s="56">
        <v>62439</v>
      </c>
      <c r="Q18" s="56">
        <v>63205</v>
      </c>
      <c r="R18" s="57">
        <v>-1.21192943596234</v>
      </c>
      <c r="S18" s="56">
        <v>23.920701290859899</v>
      </c>
      <c r="T18" s="56">
        <v>21.363629708092699</v>
      </c>
      <c r="U18" s="58">
        <v>10.689785185120099</v>
      </c>
    </row>
    <row r="19" spans="1:21" ht="12" thickBot="1">
      <c r="A19" s="74"/>
      <c r="B19" s="69" t="s">
        <v>17</v>
      </c>
      <c r="C19" s="70"/>
      <c r="D19" s="56">
        <v>706493.44979999994</v>
      </c>
      <c r="E19" s="56">
        <v>624562.14199999999</v>
      </c>
      <c r="F19" s="57">
        <v>113.118199501756</v>
      </c>
      <c r="G19" s="56">
        <v>626462.00950000004</v>
      </c>
      <c r="H19" s="57">
        <v>12.775146630819</v>
      </c>
      <c r="I19" s="56">
        <v>29264.803400000001</v>
      </c>
      <c r="J19" s="57">
        <v>4.1422611077688698</v>
      </c>
      <c r="K19" s="56">
        <v>39040.127200000003</v>
      </c>
      <c r="L19" s="57">
        <v>6.2318427307602002</v>
      </c>
      <c r="M19" s="57">
        <v>-0.25039169954343798</v>
      </c>
      <c r="N19" s="56">
        <v>8272904.3267999999</v>
      </c>
      <c r="O19" s="56">
        <v>166407317.9858</v>
      </c>
      <c r="P19" s="56">
        <v>11449</v>
      </c>
      <c r="Q19" s="56">
        <v>11214</v>
      </c>
      <c r="R19" s="57">
        <v>2.0955947922240101</v>
      </c>
      <c r="S19" s="56">
        <v>61.707874032666602</v>
      </c>
      <c r="T19" s="56">
        <v>58.129555716069198</v>
      </c>
      <c r="U19" s="58">
        <v>5.7988034309902599</v>
      </c>
    </row>
    <row r="20" spans="1:21" ht="12" thickBot="1">
      <c r="A20" s="74"/>
      <c r="B20" s="69" t="s">
        <v>18</v>
      </c>
      <c r="C20" s="70"/>
      <c r="D20" s="56">
        <v>2083274.8725999999</v>
      </c>
      <c r="E20" s="56">
        <v>1601947.129</v>
      </c>
      <c r="F20" s="57">
        <v>130.04641881660999</v>
      </c>
      <c r="G20" s="56">
        <v>1406678.3317</v>
      </c>
      <c r="H20" s="57">
        <v>48.098881290246297</v>
      </c>
      <c r="I20" s="56">
        <v>53160.901400000002</v>
      </c>
      <c r="J20" s="57">
        <v>2.5517948735038201</v>
      </c>
      <c r="K20" s="56">
        <v>59189.522499999999</v>
      </c>
      <c r="L20" s="57">
        <v>4.2077510661920998</v>
      </c>
      <c r="M20" s="57">
        <v>-0.10185284228302401</v>
      </c>
      <c r="N20" s="56">
        <v>19246020.9901</v>
      </c>
      <c r="O20" s="56">
        <v>324302115.57550001</v>
      </c>
      <c r="P20" s="56">
        <v>45558</v>
      </c>
      <c r="Q20" s="56">
        <v>47703</v>
      </c>
      <c r="R20" s="57">
        <v>-4.4965725426073799</v>
      </c>
      <c r="S20" s="56">
        <v>45.727970336713597</v>
      </c>
      <c r="T20" s="56">
        <v>37.572476598956001</v>
      </c>
      <c r="U20" s="58">
        <v>17.8348036829656</v>
      </c>
    </row>
    <row r="21" spans="1:21" ht="12" thickBot="1">
      <c r="A21" s="74"/>
      <c r="B21" s="69" t="s">
        <v>19</v>
      </c>
      <c r="C21" s="70"/>
      <c r="D21" s="56">
        <v>399041.38829999999</v>
      </c>
      <c r="E21" s="56">
        <v>480875.04350000003</v>
      </c>
      <c r="F21" s="57">
        <v>82.982345142226094</v>
      </c>
      <c r="G21" s="56">
        <v>409686.05050000001</v>
      </c>
      <c r="H21" s="57">
        <v>-2.59824863136267</v>
      </c>
      <c r="I21" s="56">
        <v>48412.275399999999</v>
      </c>
      <c r="J21" s="57">
        <v>12.1321438876921</v>
      </c>
      <c r="K21" s="56">
        <v>49269.281199999998</v>
      </c>
      <c r="L21" s="57">
        <v>12.0261066101395</v>
      </c>
      <c r="M21" s="57">
        <v>-1.7394323179206E-2</v>
      </c>
      <c r="N21" s="56">
        <v>4996101.9703000002</v>
      </c>
      <c r="O21" s="56">
        <v>106187472.02339999</v>
      </c>
      <c r="P21" s="56">
        <v>26249</v>
      </c>
      <c r="Q21" s="56">
        <v>28864</v>
      </c>
      <c r="R21" s="57">
        <v>-9.05972838137472</v>
      </c>
      <c r="S21" s="56">
        <v>15.2021558268886</v>
      </c>
      <c r="T21" s="56">
        <v>13.2615949833703</v>
      </c>
      <c r="U21" s="58">
        <v>12.7650371803584</v>
      </c>
    </row>
    <row r="22" spans="1:21" ht="12" thickBot="1">
      <c r="A22" s="74"/>
      <c r="B22" s="69" t="s">
        <v>20</v>
      </c>
      <c r="C22" s="70"/>
      <c r="D22" s="56">
        <v>1278214.6967</v>
      </c>
      <c r="E22" s="56">
        <v>1217117.3935</v>
      </c>
      <c r="F22" s="57">
        <v>105.019836502731</v>
      </c>
      <c r="G22" s="56">
        <v>1612660.4835999999</v>
      </c>
      <c r="H22" s="57">
        <v>-20.738759974660301</v>
      </c>
      <c r="I22" s="56">
        <v>62494.078300000001</v>
      </c>
      <c r="J22" s="57">
        <v>4.8891691248224998</v>
      </c>
      <c r="K22" s="56">
        <v>193426.94620000001</v>
      </c>
      <c r="L22" s="57">
        <v>11.994275804923699</v>
      </c>
      <c r="M22" s="57">
        <v>-0.67691120845498798</v>
      </c>
      <c r="N22" s="56">
        <v>18514963.099100001</v>
      </c>
      <c r="O22" s="56">
        <v>377787012.65009999</v>
      </c>
      <c r="P22" s="56">
        <v>72478</v>
      </c>
      <c r="Q22" s="56">
        <v>75298</v>
      </c>
      <c r="R22" s="57">
        <v>-3.7451193922813402</v>
      </c>
      <c r="S22" s="56">
        <v>17.6358991238721</v>
      </c>
      <c r="T22" s="56">
        <v>17.247824375149399</v>
      </c>
      <c r="U22" s="58">
        <v>2.2004817899948499</v>
      </c>
    </row>
    <row r="23" spans="1:21" ht="12" thickBot="1">
      <c r="A23" s="74"/>
      <c r="B23" s="69" t="s">
        <v>21</v>
      </c>
      <c r="C23" s="70"/>
      <c r="D23" s="56">
        <v>2333828.0414</v>
      </c>
      <c r="E23" s="56">
        <v>2918652.9150999999</v>
      </c>
      <c r="F23" s="57">
        <v>79.9625069951162</v>
      </c>
      <c r="G23" s="56">
        <v>3505412.5082</v>
      </c>
      <c r="H23" s="57">
        <v>-33.4221568519934</v>
      </c>
      <c r="I23" s="56">
        <v>204743.90659999999</v>
      </c>
      <c r="J23" s="57">
        <v>8.7728788483139404</v>
      </c>
      <c r="K23" s="56">
        <v>334527.42810000002</v>
      </c>
      <c r="L23" s="57">
        <v>9.54316866609736</v>
      </c>
      <c r="M23" s="57">
        <v>-0.38796077869347101</v>
      </c>
      <c r="N23" s="56">
        <v>38602365.2412</v>
      </c>
      <c r="O23" s="56">
        <v>823636080.47010005</v>
      </c>
      <c r="P23" s="56">
        <v>67661</v>
      </c>
      <c r="Q23" s="56">
        <v>76173</v>
      </c>
      <c r="R23" s="57">
        <v>-11.1745631654261</v>
      </c>
      <c r="S23" s="56">
        <v>34.492958150189899</v>
      </c>
      <c r="T23" s="56">
        <v>33.332306054638799</v>
      </c>
      <c r="U23" s="58">
        <v>3.3648957868368399</v>
      </c>
    </row>
    <row r="24" spans="1:21" ht="12" thickBot="1">
      <c r="A24" s="74"/>
      <c r="B24" s="69" t="s">
        <v>22</v>
      </c>
      <c r="C24" s="70"/>
      <c r="D24" s="56">
        <v>418812.79849999998</v>
      </c>
      <c r="E24" s="56">
        <v>207423.98639999999</v>
      </c>
      <c r="F24" s="57">
        <v>201.91145959964101</v>
      </c>
      <c r="G24" s="56">
        <v>314439.54710000003</v>
      </c>
      <c r="H24" s="57">
        <v>33.193423779740598</v>
      </c>
      <c r="I24" s="56">
        <v>51115.5501</v>
      </c>
      <c r="J24" s="57">
        <v>12.2048682091553</v>
      </c>
      <c r="K24" s="56">
        <v>51776.183400000002</v>
      </c>
      <c r="L24" s="57">
        <v>16.466180503540102</v>
      </c>
      <c r="M24" s="57">
        <v>-1.2759405128343001E-2</v>
      </c>
      <c r="N24" s="56">
        <v>4261089.1837999998</v>
      </c>
      <c r="O24" s="56">
        <v>79170199.812099993</v>
      </c>
      <c r="P24" s="56">
        <v>28342</v>
      </c>
      <c r="Q24" s="56">
        <v>26775</v>
      </c>
      <c r="R24" s="57">
        <v>5.85247432306255</v>
      </c>
      <c r="S24" s="56">
        <v>14.7771081257498</v>
      </c>
      <c r="T24" s="56">
        <v>11.3824882128852</v>
      </c>
      <c r="U24" s="58">
        <v>22.972153170817901</v>
      </c>
    </row>
    <row r="25" spans="1:21" ht="12" thickBot="1">
      <c r="A25" s="74"/>
      <c r="B25" s="69" t="s">
        <v>23</v>
      </c>
      <c r="C25" s="70"/>
      <c r="D25" s="56">
        <v>422996.42719999998</v>
      </c>
      <c r="E25" s="56">
        <v>288786.96629999997</v>
      </c>
      <c r="F25" s="57">
        <v>146.47351735416601</v>
      </c>
      <c r="G25" s="56">
        <v>315379.40250000003</v>
      </c>
      <c r="H25" s="57">
        <v>34.123035254339399</v>
      </c>
      <c r="I25" s="56">
        <v>28845.2232</v>
      </c>
      <c r="J25" s="57">
        <v>6.8192592998809101</v>
      </c>
      <c r="K25" s="56">
        <v>26128.044300000001</v>
      </c>
      <c r="L25" s="57">
        <v>8.2846387851850896</v>
      </c>
      <c r="M25" s="57">
        <v>0.103994729525164</v>
      </c>
      <c r="N25" s="56">
        <v>4671966.7777000004</v>
      </c>
      <c r="O25" s="56">
        <v>92932902.703099996</v>
      </c>
      <c r="P25" s="56">
        <v>25115</v>
      </c>
      <c r="Q25" s="56">
        <v>22263</v>
      </c>
      <c r="R25" s="57">
        <v>12.8104927458114</v>
      </c>
      <c r="S25" s="56">
        <v>16.842382130201099</v>
      </c>
      <c r="T25" s="56">
        <v>15.5369786192337</v>
      </c>
      <c r="U25" s="58">
        <v>7.7507059326635996</v>
      </c>
    </row>
    <row r="26" spans="1:21" ht="12" thickBot="1">
      <c r="A26" s="74"/>
      <c r="B26" s="69" t="s">
        <v>24</v>
      </c>
      <c r="C26" s="70"/>
      <c r="D26" s="56">
        <v>574359.18500000006</v>
      </c>
      <c r="E26" s="56">
        <v>512402.06640000001</v>
      </c>
      <c r="F26" s="57">
        <v>112.09150443816399</v>
      </c>
      <c r="G26" s="56">
        <v>587866.41850000003</v>
      </c>
      <c r="H26" s="57">
        <v>-2.2976705378859799</v>
      </c>
      <c r="I26" s="56">
        <v>125337.3505</v>
      </c>
      <c r="J26" s="57">
        <v>21.8221199857716</v>
      </c>
      <c r="K26" s="56">
        <v>125801.6029</v>
      </c>
      <c r="L26" s="57">
        <v>21.399691994823499</v>
      </c>
      <c r="M26" s="57">
        <v>-3.6903536147229999E-3</v>
      </c>
      <c r="N26" s="56">
        <v>7928048.8959999997</v>
      </c>
      <c r="O26" s="56">
        <v>181703713.50209999</v>
      </c>
      <c r="P26" s="56">
        <v>39130</v>
      </c>
      <c r="Q26" s="56">
        <v>40343</v>
      </c>
      <c r="R26" s="57">
        <v>-3.0067173983095001</v>
      </c>
      <c r="S26" s="56">
        <v>14.678231152568401</v>
      </c>
      <c r="T26" s="56">
        <v>14.2975676176784</v>
      </c>
      <c r="U26" s="58">
        <v>2.5933883376904499</v>
      </c>
    </row>
    <row r="27" spans="1:21" ht="12" thickBot="1">
      <c r="A27" s="74"/>
      <c r="B27" s="69" t="s">
        <v>25</v>
      </c>
      <c r="C27" s="70"/>
      <c r="D27" s="56">
        <v>526708.63789999997</v>
      </c>
      <c r="E27" s="56">
        <v>311226.65169999999</v>
      </c>
      <c r="F27" s="57">
        <v>169.23635396357699</v>
      </c>
      <c r="G27" s="56">
        <v>355324.13789999997</v>
      </c>
      <c r="H27" s="57">
        <v>48.2332838441258</v>
      </c>
      <c r="I27" s="56">
        <v>93112.066999999995</v>
      </c>
      <c r="J27" s="57">
        <v>17.6780975856481</v>
      </c>
      <c r="K27" s="56">
        <v>102537.3198</v>
      </c>
      <c r="L27" s="57">
        <v>28.8574033855413</v>
      </c>
      <c r="M27" s="57">
        <v>-9.1920218105797993E-2</v>
      </c>
      <c r="N27" s="56">
        <v>4499658.4755999995</v>
      </c>
      <c r="O27" s="56">
        <v>64669335.615699999</v>
      </c>
      <c r="P27" s="56">
        <v>36623</v>
      </c>
      <c r="Q27" s="56">
        <v>34568</v>
      </c>
      <c r="R27" s="57">
        <v>5.9448044434158698</v>
      </c>
      <c r="S27" s="56">
        <v>14.381908579308099</v>
      </c>
      <c r="T27" s="56">
        <v>11.743956922587399</v>
      </c>
      <c r="U27" s="58">
        <v>18.342152866387</v>
      </c>
    </row>
    <row r="28" spans="1:21" ht="12" thickBot="1">
      <c r="A28" s="74"/>
      <c r="B28" s="69" t="s">
        <v>26</v>
      </c>
      <c r="C28" s="70"/>
      <c r="D28" s="56">
        <v>1492456.9373000001</v>
      </c>
      <c r="E28" s="56">
        <v>987041.85789999994</v>
      </c>
      <c r="F28" s="57">
        <v>151.20502999490901</v>
      </c>
      <c r="G28" s="56">
        <v>1117422.0211</v>
      </c>
      <c r="H28" s="57">
        <v>33.562513456716403</v>
      </c>
      <c r="I28" s="56">
        <v>50487.257400000002</v>
      </c>
      <c r="J28" s="57">
        <v>3.3828284179064099</v>
      </c>
      <c r="K28" s="56">
        <v>69706.142200000002</v>
      </c>
      <c r="L28" s="57">
        <v>6.2381213976238499</v>
      </c>
      <c r="M28" s="57">
        <v>-0.27571293136345698</v>
      </c>
      <c r="N28" s="56">
        <v>15517318.5263</v>
      </c>
      <c r="O28" s="56">
        <v>268487799.53609997</v>
      </c>
      <c r="P28" s="56">
        <v>51345</v>
      </c>
      <c r="Q28" s="56">
        <v>47996</v>
      </c>
      <c r="R28" s="57">
        <v>6.9776648054004502</v>
      </c>
      <c r="S28" s="56">
        <v>29.067230252215399</v>
      </c>
      <c r="T28" s="56">
        <v>24.984909771647601</v>
      </c>
      <c r="U28" s="58">
        <v>14.0444082396073</v>
      </c>
    </row>
    <row r="29" spans="1:21" ht="12" thickBot="1">
      <c r="A29" s="74"/>
      <c r="B29" s="69" t="s">
        <v>27</v>
      </c>
      <c r="C29" s="70"/>
      <c r="D29" s="56">
        <v>934104.57629999996</v>
      </c>
      <c r="E29" s="56">
        <v>723716.2047</v>
      </c>
      <c r="F29" s="57">
        <v>129.070562498626</v>
      </c>
      <c r="G29" s="56">
        <v>741675.56149999995</v>
      </c>
      <c r="H29" s="57">
        <v>25.945173980226901</v>
      </c>
      <c r="I29" s="56">
        <v>113411.60520000001</v>
      </c>
      <c r="J29" s="57">
        <v>12.141210746362599</v>
      </c>
      <c r="K29" s="56">
        <v>120533.29459999999</v>
      </c>
      <c r="L29" s="57">
        <v>16.251485266175902</v>
      </c>
      <c r="M29" s="57">
        <v>-5.9084831486884003E-2</v>
      </c>
      <c r="N29" s="56">
        <v>10825277.9816</v>
      </c>
      <c r="O29" s="56">
        <v>195315864.47350001</v>
      </c>
      <c r="P29" s="56">
        <v>119052</v>
      </c>
      <c r="Q29" s="56">
        <v>112466</v>
      </c>
      <c r="R29" s="57">
        <v>5.8559920331477899</v>
      </c>
      <c r="S29" s="56">
        <v>7.8461897011390001</v>
      </c>
      <c r="T29" s="56">
        <v>6.8634433837782103</v>
      </c>
      <c r="U29" s="58">
        <v>12.525140925641001</v>
      </c>
    </row>
    <row r="30" spans="1:21" ht="12" thickBot="1">
      <c r="A30" s="74"/>
      <c r="B30" s="69" t="s">
        <v>28</v>
      </c>
      <c r="C30" s="70"/>
      <c r="D30" s="56">
        <v>1657801.9898000001</v>
      </c>
      <c r="E30" s="56">
        <v>1195374.1459999999</v>
      </c>
      <c r="F30" s="57">
        <v>138.68477876549301</v>
      </c>
      <c r="G30" s="56">
        <v>1289740.0014</v>
      </c>
      <c r="H30" s="57">
        <v>28.537688836546302</v>
      </c>
      <c r="I30" s="56">
        <v>192225.274</v>
      </c>
      <c r="J30" s="57">
        <v>11.595189002227601</v>
      </c>
      <c r="K30" s="56">
        <v>171490.0618</v>
      </c>
      <c r="L30" s="57">
        <v>13.296483137209799</v>
      </c>
      <c r="M30" s="57">
        <v>0.120912034098993</v>
      </c>
      <c r="N30" s="56">
        <v>18056616.266800001</v>
      </c>
      <c r="O30" s="56">
        <v>312553284.20840001</v>
      </c>
      <c r="P30" s="56">
        <v>93445</v>
      </c>
      <c r="Q30" s="56">
        <v>91335</v>
      </c>
      <c r="R30" s="57">
        <v>2.3101768215908498</v>
      </c>
      <c r="S30" s="56">
        <v>17.740938410829902</v>
      </c>
      <c r="T30" s="56">
        <v>15.480604268900199</v>
      </c>
      <c r="U30" s="58">
        <v>12.7407811784628</v>
      </c>
    </row>
    <row r="31" spans="1:21" ht="12" thickBot="1">
      <c r="A31" s="74"/>
      <c r="B31" s="69" t="s">
        <v>29</v>
      </c>
      <c r="C31" s="70"/>
      <c r="D31" s="56">
        <v>923454.71499999997</v>
      </c>
      <c r="E31" s="56">
        <v>1011748.2881</v>
      </c>
      <c r="F31" s="57">
        <v>91.273168026228205</v>
      </c>
      <c r="G31" s="56">
        <v>1301597.1129000001</v>
      </c>
      <c r="H31" s="57">
        <v>-29.052184746898099</v>
      </c>
      <c r="I31" s="56">
        <v>32963.1558</v>
      </c>
      <c r="J31" s="57">
        <v>3.5695476198851801</v>
      </c>
      <c r="K31" s="56">
        <v>32948.046600000001</v>
      </c>
      <c r="L31" s="57">
        <v>2.5313552306973599</v>
      </c>
      <c r="M31" s="57">
        <v>4.5857650328800002E-4</v>
      </c>
      <c r="N31" s="56">
        <v>20337022.3728</v>
      </c>
      <c r="O31" s="56">
        <v>328913342.61449999</v>
      </c>
      <c r="P31" s="56">
        <v>31994</v>
      </c>
      <c r="Q31" s="56">
        <v>48441</v>
      </c>
      <c r="R31" s="57">
        <v>-33.952643421894699</v>
      </c>
      <c r="S31" s="56">
        <v>28.8633717259486</v>
      </c>
      <c r="T31" s="56">
        <v>51.630317121859598</v>
      </c>
      <c r="U31" s="58">
        <v>-78.878329295960697</v>
      </c>
    </row>
    <row r="32" spans="1:21" ht="12" thickBot="1">
      <c r="A32" s="74"/>
      <c r="B32" s="69" t="s">
        <v>30</v>
      </c>
      <c r="C32" s="70"/>
      <c r="D32" s="56">
        <v>105225.9189</v>
      </c>
      <c r="E32" s="56">
        <v>90768.269400000005</v>
      </c>
      <c r="F32" s="57">
        <v>115.92808764072301</v>
      </c>
      <c r="G32" s="56">
        <v>127246.0739</v>
      </c>
      <c r="H32" s="57">
        <v>-17.305174395640002</v>
      </c>
      <c r="I32" s="56">
        <v>22803.167099999999</v>
      </c>
      <c r="J32" s="57">
        <v>21.670675189513599</v>
      </c>
      <c r="K32" s="56">
        <v>31267.415700000001</v>
      </c>
      <c r="L32" s="57">
        <v>24.572401129305099</v>
      </c>
      <c r="M32" s="57">
        <v>-0.27070509060331499</v>
      </c>
      <c r="N32" s="56">
        <v>1601142.5548</v>
      </c>
      <c r="O32" s="56">
        <v>32005391.282499999</v>
      </c>
      <c r="P32" s="56">
        <v>21063</v>
      </c>
      <c r="Q32" s="56">
        <v>22296</v>
      </c>
      <c r="R32" s="57">
        <v>-5.5301399354144198</v>
      </c>
      <c r="S32" s="56">
        <v>4.99577073066515</v>
      </c>
      <c r="T32" s="56">
        <v>5.0106522246142804</v>
      </c>
      <c r="U32" s="58">
        <v>-0.297881843491897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0</v>
      </c>
      <c r="O33" s="56">
        <v>493.45690000000002</v>
      </c>
      <c r="P33" s="59"/>
      <c r="Q33" s="56">
        <v>2</v>
      </c>
      <c r="R33" s="59"/>
      <c r="S33" s="59"/>
      <c r="T33" s="56">
        <v>0</v>
      </c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328321.33039999998</v>
      </c>
      <c r="E35" s="56">
        <v>285009.71909999999</v>
      </c>
      <c r="F35" s="57">
        <v>115.19653836254</v>
      </c>
      <c r="G35" s="56">
        <v>191986.93979999999</v>
      </c>
      <c r="H35" s="57">
        <v>71.012325495694995</v>
      </c>
      <c r="I35" s="56">
        <v>23256.695400000001</v>
      </c>
      <c r="J35" s="57">
        <v>7.0835164354584998</v>
      </c>
      <c r="K35" s="56">
        <v>26448.416099999999</v>
      </c>
      <c r="L35" s="57">
        <v>13.776153798561699</v>
      </c>
      <c r="M35" s="57">
        <v>-0.120677196242387</v>
      </c>
      <c r="N35" s="56">
        <v>3327802.6050999998</v>
      </c>
      <c r="O35" s="56">
        <v>52283296.142499998</v>
      </c>
      <c r="P35" s="56">
        <v>20865</v>
      </c>
      <c r="Q35" s="56">
        <v>18651</v>
      </c>
      <c r="R35" s="57">
        <v>11.8706771754866</v>
      </c>
      <c r="S35" s="56">
        <v>15.735505890246801</v>
      </c>
      <c r="T35" s="56">
        <v>14.392761991314099</v>
      </c>
      <c r="U35" s="58">
        <v>8.5332108690890305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184063.34</v>
      </c>
      <c r="E37" s="59"/>
      <c r="F37" s="59"/>
      <c r="G37" s="56">
        <v>55881.29</v>
      </c>
      <c r="H37" s="57">
        <v>229.38276836486801</v>
      </c>
      <c r="I37" s="56">
        <v>-3030.01</v>
      </c>
      <c r="J37" s="57">
        <v>-1.6461778863732499</v>
      </c>
      <c r="K37" s="56">
        <v>2570.81</v>
      </c>
      <c r="L37" s="57">
        <v>4.6004843481601796</v>
      </c>
      <c r="M37" s="57">
        <v>-2.17862074599056</v>
      </c>
      <c r="N37" s="56">
        <v>2456553.83</v>
      </c>
      <c r="O37" s="56">
        <v>42556963.329999998</v>
      </c>
      <c r="P37" s="56">
        <v>142</v>
      </c>
      <c r="Q37" s="56">
        <v>99</v>
      </c>
      <c r="R37" s="57">
        <v>43.434343434343397</v>
      </c>
      <c r="S37" s="56">
        <v>1296.2207042253499</v>
      </c>
      <c r="T37" s="56">
        <v>1271.5279797979799</v>
      </c>
      <c r="U37" s="58">
        <v>1.9049783996567999</v>
      </c>
    </row>
    <row r="38" spans="1:21" ht="12" thickBot="1">
      <c r="A38" s="74"/>
      <c r="B38" s="69" t="s">
        <v>35</v>
      </c>
      <c r="C38" s="70"/>
      <c r="D38" s="56">
        <v>221522.31</v>
      </c>
      <c r="E38" s="59"/>
      <c r="F38" s="59"/>
      <c r="G38" s="56">
        <v>217471.88</v>
      </c>
      <c r="H38" s="57">
        <v>1.8625074653329901</v>
      </c>
      <c r="I38" s="56">
        <v>-28069.78</v>
      </c>
      <c r="J38" s="57">
        <v>-12.6713106232957</v>
      </c>
      <c r="K38" s="56">
        <v>-30073.58</v>
      </c>
      <c r="L38" s="57">
        <v>-13.8287212121402</v>
      </c>
      <c r="M38" s="57">
        <v>-6.6629912368265001E-2</v>
      </c>
      <c r="N38" s="56">
        <v>5762576.6799999997</v>
      </c>
      <c r="O38" s="56">
        <v>100724434.81999999</v>
      </c>
      <c r="P38" s="56">
        <v>94</v>
      </c>
      <c r="Q38" s="56">
        <v>189</v>
      </c>
      <c r="R38" s="57">
        <v>-50.264550264550302</v>
      </c>
      <c r="S38" s="56">
        <v>2356.6203191489399</v>
      </c>
      <c r="T38" s="56">
        <v>1859.0606878306901</v>
      </c>
      <c r="U38" s="58">
        <v>21.113270868254901</v>
      </c>
    </row>
    <row r="39" spans="1:21" ht="12" thickBot="1">
      <c r="A39" s="74"/>
      <c r="B39" s="69" t="s">
        <v>36</v>
      </c>
      <c r="C39" s="70"/>
      <c r="D39" s="56">
        <v>110224.76</v>
      </c>
      <c r="E39" s="59"/>
      <c r="F39" s="59"/>
      <c r="G39" s="56">
        <v>54202.67</v>
      </c>
      <c r="H39" s="57">
        <v>103.356698110997</v>
      </c>
      <c r="I39" s="56">
        <v>-1589.85</v>
      </c>
      <c r="J39" s="57">
        <v>-1.4423710244413299</v>
      </c>
      <c r="K39" s="56">
        <v>-2552.02</v>
      </c>
      <c r="L39" s="57">
        <v>-4.7082920453918602</v>
      </c>
      <c r="M39" s="57">
        <v>-0.37702290734398602</v>
      </c>
      <c r="N39" s="56">
        <v>2808959.86</v>
      </c>
      <c r="O39" s="56">
        <v>93376956.040000007</v>
      </c>
      <c r="P39" s="56">
        <v>46</v>
      </c>
      <c r="Q39" s="56">
        <v>66</v>
      </c>
      <c r="R39" s="57">
        <v>-30.303030303030301</v>
      </c>
      <c r="S39" s="56">
        <v>2396.1904347826098</v>
      </c>
      <c r="T39" s="56">
        <v>2895.1056060606102</v>
      </c>
      <c r="U39" s="58">
        <v>-20.821181991040799</v>
      </c>
    </row>
    <row r="40" spans="1:21" ht="12" thickBot="1">
      <c r="A40" s="74"/>
      <c r="B40" s="69" t="s">
        <v>37</v>
      </c>
      <c r="C40" s="70"/>
      <c r="D40" s="56">
        <v>196655.68</v>
      </c>
      <c r="E40" s="59"/>
      <c r="F40" s="59"/>
      <c r="G40" s="56">
        <v>177793.24</v>
      </c>
      <c r="H40" s="57">
        <v>10.6091997648505</v>
      </c>
      <c r="I40" s="56">
        <v>-40223.949999999997</v>
      </c>
      <c r="J40" s="57">
        <v>-20.4539985827005</v>
      </c>
      <c r="K40" s="56">
        <v>-40711.980000000003</v>
      </c>
      <c r="L40" s="57">
        <v>-22.898497153210101</v>
      </c>
      <c r="M40" s="57">
        <v>-1.1987380618678E-2</v>
      </c>
      <c r="N40" s="56">
        <v>4919906.2699999996</v>
      </c>
      <c r="O40" s="56">
        <v>72416964.629999995</v>
      </c>
      <c r="P40" s="56">
        <v>95</v>
      </c>
      <c r="Q40" s="56">
        <v>145</v>
      </c>
      <c r="R40" s="57">
        <v>-34.482758620689701</v>
      </c>
      <c r="S40" s="56">
        <v>2070.0597894736802</v>
      </c>
      <c r="T40" s="56">
        <v>2008.47717241379</v>
      </c>
      <c r="U40" s="58">
        <v>2.9749197280697199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6">
        <v>0.86</v>
      </c>
      <c r="H41" s="59"/>
      <c r="I41" s="59"/>
      <c r="J41" s="59"/>
      <c r="K41" s="56">
        <v>0.77</v>
      </c>
      <c r="L41" s="57">
        <v>89.534883720930196</v>
      </c>
      <c r="M41" s="59"/>
      <c r="N41" s="56">
        <v>0.16</v>
      </c>
      <c r="O41" s="56">
        <v>1386.07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69" t="s">
        <v>32</v>
      </c>
      <c r="C42" s="70"/>
      <c r="D42" s="56">
        <v>53994.871700000003</v>
      </c>
      <c r="E42" s="59"/>
      <c r="F42" s="59"/>
      <c r="G42" s="56">
        <v>277233.33299999998</v>
      </c>
      <c r="H42" s="57">
        <v>-80.523672562851601</v>
      </c>
      <c r="I42" s="56">
        <v>3520.4310999999998</v>
      </c>
      <c r="J42" s="57">
        <v>6.5199360405184601</v>
      </c>
      <c r="K42" s="56">
        <v>23687.665199999999</v>
      </c>
      <c r="L42" s="57">
        <v>8.54430632264555</v>
      </c>
      <c r="M42" s="57">
        <v>-0.85138125390255903</v>
      </c>
      <c r="N42" s="56">
        <v>876573.07530000003</v>
      </c>
      <c r="O42" s="56">
        <v>18412272.208299998</v>
      </c>
      <c r="P42" s="56">
        <v>66</v>
      </c>
      <c r="Q42" s="56">
        <v>66</v>
      </c>
      <c r="R42" s="57">
        <v>0</v>
      </c>
      <c r="S42" s="56">
        <v>818.10411666666698</v>
      </c>
      <c r="T42" s="56">
        <v>506.16420757575798</v>
      </c>
      <c r="U42" s="58">
        <v>38.129610001462403</v>
      </c>
    </row>
    <row r="43" spans="1:21" ht="12" thickBot="1">
      <c r="A43" s="74"/>
      <c r="B43" s="69" t="s">
        <v>33</v>
      </c>
      <c r="C43" s="70"/>
      <c r="D43" s="56">
        <v>307895.55540000001</v>
      </c>
      <c r="E43" s="56">
        <v>769631.11120000004</v>
      </c>
      <c r="F43" s="57">
        <v>40.005601504327501</v>
      </c>
      <c r="G43" s="56">
        <v>368628.90289999999</v>
      </c>
      <c r="H43" s="57">
        <v>-16.475470865743699</v>
      </c>
      <c r="I43" s="56">
        <v>15180.4602</v>
      </c>
      <c r="J43" s="57">
        <v>4.9303927691578497</v>
      </c>
      <c r="K43" s="56">
        <v>22291.002700000001</v>
      </c>
      <c r="L43" s="57">
        <v>6.0470035107494002</v>
      </c>
      <c r="M43" s="57">
        <v>-0.31898710864182001</v>
      </c>
      <c r="N43" s="56">
        <v>5528857.1747000003</v>
      </c>
      <c r="O43" s="56">
        <v>120848568.08930001</v>
      </c>
      <c r="P43" s="56">
        <v>1508</v>
      </c>
      <c r="Q43" s="56">
        <v>1577</v>
      </c>
      <c r="R43" s="57">
        <v>-4.37539632213063</v>
      </c>
      <c r="S43" s="56">
        <v>204.17477148541099</v>
      </c>
      <c r="T43" s="56">
        <v>190.55400773620801</v>
      </c>
      <c r="U43" s="58">
        <v>6.6711296650949903</v>
      </c>
    </row>
    <row r="44" spans="1:21" ht="12" thickBot="1">
      <c r="A44" s="74"/>
      <c r="B44" s="69" t="s">
        <v>38</v>
      </c>
      <c r="C44" s="70"/>
      <c r="D44" s="56">
        <v>116783</v>
      </c>
      <c r="E44" s="59"/>
      <c r="F44" s="59"/>
      <c r="G44" s="56">
        <v>98136.74</v>
      </c>
      <c r="H44" s="57">
        <v>19.000284704790499</v>
      </c>
      <c r="I44" s="56">
        <v>-23198.37</v>
      </c>
      <c r="J44" s="57">
        <v>-19.864509389209001</v>
      </c>
      <c r="K44" s="56">
        <v>-10422.27</v>
      </c>
      <c r="L44" s="57">
        <v>-10.6201510260072</v>
      </c>
      <c r="M44" s="57">
        <v>1.2258461928159601</v>
      </c>
      <c r="N44" s="56">
        <v>3259993.09</v>
      </c>
      <c r="O44" s="56">
        <v>48193310.18</v>
      </c>
      <c r="P44" s="56">
        <v>95</v>
      </c>
      <c r="Q44" s="56">
        <v>114</v>
      </c>
      <c r="R44" s="57">
        <v>-16.6666666666667</v>
      </c>
      <c r="S44" s="56">
        <v>1229.2947368421101</v>
      </c>
      <c r="T44" s="56">
        <v>1589.8041228070199</v>
      </c>
      <c r="U44" s="58">
        <v>-29.3265215542216</v>
      </c>
    </row>
    <row r="45" spans="1:21" ht="12" thickBot="1">
      <c r="A45" s="74"/>
      <c r="B45" s="69" t="s">
        <v>39</v>
      </c>
      <c r="C45" s="70"/>
      <c r="D45" s="56">
        <v>47194.87</v>
      </c>
      <c r="E45" s="59"/>
      <c r="F45" s="59"/>
      <c r="G45" s="56">
        <v>63662.44</v>
      </c>
      <c r="H45" s="57">
        <v>-25.8670104381799</v>
      </c>
      <c r="I45" s="56">
        <v>2473.5500000000002</v>
      </c>
      <c r="J45" s="57">
        <v>5.2411416749320399</v>
      </c>
      <c r="K45" s="56">
        <v>8756.08</v>
      </c>
      <c r="L45" s="57">
        <v>13.7539183229546</v>
      </c>
      <c r="M45" s="57">
        <v>-0.71750486519081602</v>
      </c>
      <c r="N45" s="56">
        <v>1382929.89</v>
      </c>
      <c r="O45" s="56">
        <v>21338226.59</v>
      </c>
      <c r="P45" s="56">
        <v>56</v>
      </c>
      <c r="Q45" s="56">
        <v>47</v>
      </c>
      <c r="R45" s="57">
        <v>19.148936170212799</v>
      </c>
      <c r="S45" s="56">
        <v>842.76553571428599</v>
      </c>
      <c r="T45" s="56">
        <v>1330.49680851064</v>
      </c>
      <c r="U45" s="58">
        <v>-57.872712175276099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12965.0543</v>
      </c>
      <c r="E47" s="62"/>
      <c r="F47" s="62"/>
      <c r="G47" s="61">
        <v>33294.292399999998</v>
      </c>
      <c r="H47" s="63">
        <v>-61.059228578169197</v>
      </c>
      <c r="I47" s="61">
        <v>1329.8715</v>
      </c>
      <c r="J47" s="63">
        <v>10.2573538778006</v>
      </c>
      <c r="K47" s="61">
        <v>2767.6253000000002</v>
      </c>
      <c r="L47" s="63">
        <v>8.3126118637679802</v>
      </c>
      <c r="M47" s="63">
        <v>-0.51949004802058996</v>
      </c>
      <c r="N47" s="61">
        <v>250687.09109999999</v>
      </c>
      <c r="O47" s="61">
        <v>6541050.2240000004</v>
      </c>
      <c r="P47" s="61">
        <v>25</v>
      </c>
      <c r="Q47" s="61">
        <v>17</v>
      </c>
      <c r="R47" s="63">
        <v>47.058823529411796</v>
      </c>
      <c r="S47" s="61">
        <v>518.602172</v>
      </c>
      <c r="T47" s="61">
        <v>691.99121176470601</v>
      </c>
      <c r="U47" s="64">
        <v>-33.433920859997102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H35" sqref="H35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64360</v>
      </c>
      <c r="D2" s="37">
        <v>458553.61010341899</v>
      </c>
      <c r="E2" s="37">
        <v>334330.36978888902</v>
      </c>
      <c r="F2" s="37">
        <v>122427.821511111</v>
      </c>
      <c r="G2" s="37">
        <v>334330.36978888902</v>
      </c>
      <c r="H2" s="37">
        <v>0.26803640053539901</v>
      </c>
    </row>
    <row r="3" spans="1:8">
      <c r="A3" s="37">
        <v>2</v>
      </c>
      <c r="B3" s="37">
        <v>13</v>
      </c>
      <c r="C3" s="37">
        <v>6995</v>
      </c>
      <c r="D3" s="37">
        <v>67510.080594871804</v>
      </c>
      <c r="E3" s="37">
        <v>51177.448267521402</v>
      </c>
      <c r="F3" s="37">
        <v>16242.9192504274</v>
      </c>
      <c r="G3" s="37">
        <v>51177.448267521402</v>
      </c>
      <c r="H3" s="37">
        <v>0.240920063897651</v>
      </c>
    </row>
    <row r="4" spans="1:8">
      <c r="A4" s="37">
        <v>3</v>
      </c>
      <c r="B4" s="37">
        <v>14</v>
      </c>
      <c r="C4" s="37">
        <v>109135</v>
      </c>
      <c r="D4" s="37">
        <v>85230.7252379321</v>
      </c>
      <c r="E4" s="37">
        <v>55468.1136645066</v>
      </c>
      <c r="F4" s="37">
        <v>29509.551744365599</v>
      </c>
      <c r="G4" s="37">
        <v>55468.1136645066</v>
      </c>
      <c r="H4" s="37">
        <v>0.34726244363597902</v>
      </c>
    </row>
    <row r="5" spans="1:8">
      <c r="A5" s="37">
        <v>4</v>
      </c>
      <c r="B5" s="37">
        <v>15</v>
      </c>
      <c r="C5" s="37">
        <v>2181</v>
      </c>
      <c r="D5" s="37">
        <v>32997.521207745303</v>
      </c>
      <c r="E5" s="37">
        <v>25207.252011549801</v>
      </c>
      <c r="F5" s="37">
        <v>7742.9857834430104</v>
      </c>
      <c r="G5" s="37">
        <v>25207.252011549801</v>
      </c>
      <c r="H5" s="37">
        <v>0.234990285399993</v>
      </c>
    </row>
    <row r="6" spans="1:8">
      <c r="A6" s="37">
        <v>5</v>
      </c>
      <c r="B6" s="37">
        <v>16</v>
      </c>
      <c r="C6" s="37">
        <v>1778</v>
      </c>
      <c r="D6" s="37">
        <v>81379.327198290601</v>
      </c>
      <c r="E6" s="37">
        <v>64294.663590598298</v>
      </c>
      <c r="F6" s="37">
        <v>16413.261898290599</v>
      </c>
      <c r="G6" s="37">
        <v>64294.663590598298</v>
      </c>
      <c r="H6" s="37">
        <v>0.20336617251486899</v>
      </c>
    </row>
    <row r="7" spans="1:8">
      <c r="A7" s="37">
        <v>6</v>
      </c>
      <c r="B7" s="37">
        <v>17</v>
      </c>
      <c r="C7" s="37">
        <v>12317</v>
      </c>
      <c r="D7" s="37">
        <v>173333.31255042701</v>
      </c>
      <c r="E7" s="37">
        <v>114331.635355555</v>
      </c>
      <c r="F7" s="37">
        <v>58481.053263247901</v>
      </c>
      <c r="G7" s="37">
        <v>114331.635355555</v>
      </c>
      <c r="H7" s="37">
        <v>0.33840717212754901</v>
      </c>
    </row>
    <row r="8" spans="1:8">
      <c r="A8" s="37">
        <v>7</v>
      </c>
      <c r="B8" s="37">
        <v>18</v>
      </c>
      <c r="C8" s="37">
        <v>36805</v>
      </c>
      <c r="D8" s="37">
        <v>72024.649489743606</v>
      </c>
      <c r="E8" s="37">
        <v>57249.717613675202</v>
      </c>
      <c r="F8" s="37">
        <v>14437.034440170901</v>
      </c>
      <c r="G8" s="37">
        <v>57249.717613675202</v>
      </c>
      <c r="H8" s="37">
        <v>0.201390550227842</v>
      </c>
    </row>
    <row r="9" spans="1:8">
      <c r="A9" s="37">
        <v>8</v>
      </c>
      <c r="B9" s="37">
        <v>19</v>
      </c>
      <c r="C9" s="37">
        <v>18127</v>
      </c>
      <c r="D9" s="37">
        <v>57527.713630769198</v>
      </c>
      <c r="E9" s="37">
        <v>57088.841225641001</v>
      </c>
      <c r="F9" s="37">
        <v>342.51343076923098</v>
      </c>
      <c r="G9" s="37">
        <v>57088.841225641001</v>
      </c>
      <c r="H9" s="37">
        <v>5.9638751831357101E-3</v>
      </c>
    </row>
    <row r="10" spans="1:8">
      <c r="A10" s="37">
        <v>9</v>
      </c>
      <c r="B10" s="37">
        <v>21</v>
      </c>
      <c r="C10" s="37">
        <v>397403</v>
      </c>
      <c r="D10" s="37">
        <v>1682846.6005957201</v>
      </c>
      <c r="E10" s="37">
        <v>1859791.81426667</v>
      </c>
      <c r="F10" s="37">
        <v>-190204.75228376099</v>
      </c>
      <c r="G10" s="37">
        <v>1859791.81426667</v>
      </c>
      <c r="H10" s="37">
        <v>-0.113923230848388</v>
      </c>
    </row>
    <row r="11" spans="1:8">
      <c r="A11" s="37">
        <v>10</v>
      </c>
      <c r="B11" s="37">
        <v>22</v>
      </c>
      <c r="C11" s="37">
        <v>335607.408</v>
      </c>
      <c r="D11" s="37">
        <v>4361558.6220230795</v>
      </c>
      <c r="E11" s="37">
        <v>4173896.7463632501</v>
      </c>
      <c r="F11" s="37">
        <v>169848.78198461499</v>
      </c>
      <c r="G11" s="37">
        <v>4173896.7463632501</v>
      </c>
      <c r="H11" s="37">
        <v>3.91019181202397E-2</v>
      </c>
    </row>
    <row r="12" spans="1:8">
      <c r="A12" s="37">
        <v>11</v>
      </c>
      <c r="B12" s="37">
        <v>23</v>
      </c>
      <c r="C12" s="37">
        <v>146378.18299999999</v>
      </c>
      <c r="D12" s="37">
        <v>1493584.8737667401</v>
      </c>
      <c r="E12" s="37">
        <v>1308433.1857487201</v>
      </c>
      <c r="F12" s="37">
        <v>180210.550983761</v>
      </c>
      <c r="G12" s="37">
        <v>1308433.1857487201</v>
      </c>
      <c r="H12" s="37">
        <v>0.121056869778203</v>
      </c>
    </row>
    <row r="13" spans="1:8">
      <c r="A13" s="37">
        <v>12</v>
      </c>
      <c r="B13" s="37">
        <v>24</v>
      </c>
      <c r="C13" s="37">
        <v>20508</v>
      </c>
      <c r="D13" s="37">
        <v>706493.44941794896</v>
      </c>
      <c r="E13" s="37">
        <v>677228.648126496</v>
      </c>
      <c r="F13" s="37">
        <v>20944.613257264999</v>
      </c>
      <c r="G13" s="37">
        <v>677228.648126496</v>
      </c>
      <c r="H13" s="37">
        <v>2.9999162694591401E-2</v>
      </c>
    </row>
    <row r="14" spans="1:8">
      <c r="A14" s="37">
        <v>13</v>
      </c>
      <c r="B14" s="37">
        <v>25</v>
      </c>
      <c r="C14" s="37">
        <v>113719</v>
      </c>
      <c r="D14" s="37">
        <v>2083275.18424863</v>
      </c>
      <c r="E14" s="37">
        <v>2030113.9712</v>
      </c>
      <c r="F14" s="37">
        <v>37866.595999999998</v>
      </c>
      <c r="G14" s="37">
        <v>2030113.9712</v>
      </c>
      <c r="H14" s="37">
        <v>1.83109051412754E-2</v>
      </c>
    </row>
    <row r="15" spans="1:8">
      <c r="A15" s="37">
        <v>14</v>
      </c>
      <c r="B15" s="37">
        <v>26</v>
      </c>
      <c r="C15" s="37">
        <v>56582</v>
      </c>
      <c r="D15" s="37">
        <v>399041.01988124201</v>
      </c>
      <c r="E15" s="37">
        <v>350629.11270315398</v>
      </c>
      <c r="F15" s="37">
        <v>46907.462267718001</v>
      </c>
      <c r="G15" s="37">
        <v>350629.11270315398</v>
      </c>
      <c r="H15" s="37">
        <v>0.11799533733759</v>
      </c>
    </row>
    <row r="16" spans="1:8">
      <c r="A16" s="37">
        <v>15</v>
      </c>
      <c r="B16" s="37">
        <v>27</v>
      </c>
      <c r="C16" s="37">
        <v>156078.08900000001</v>
      </c>
      <c r="D16" s="37">
        <v>1278216.4655307101</v>
      </c>
      <c r="E16" s="37">
        <v>1215720.6180783999</v>
      </c>
      <c r="F16" s="37">
        <v>59140.859204825698</v>
      </c>
      <c r="G16" s="37">
        <v>1215720.6180783999</v>
      </c>
      <c r="H16" s="37">
        <v>4.6390027668619299E-2</v>
      </c>
    </row>
    <row r="17" spans="1:8">
      <c r="A17" s="37">
        <v>16</v>
      </c>
      <c r="B17" s="37">
        <v>29</v>
      </c>
      <c r="C17" s="37">
        <v>167756</v>
      </c>
      <c r="D17" s="37">
        <v>2333829.7568572601</v>
      </c>
      <c r="E17" s="37">
        <v>2129084.1570820501</v>
      </c>
      <c r="F17" s="37">
        <v>176424.04610000001</v>
      </c>
      <c r="G17" s="37">
        <v>2129084.1570820501</v>
      </c>
      <c r="H17" s="37">
        <v>7.6522844662404804E-2</v>
      </c>
    </row>
    <row r="18" spans="1:8">
      <c r="A18" s="37">
        <v>17</v>
      </c>
      <c r="B18" s="37">
        <v>31</v>
      </c>
      <c r="C18" s="37">
        <v>27461.816999999999</v>
      </c>
      <c r="D18" s="37">
        <v>418812.90385181899</v>
      </c>
      <c r="E18" s="37">
        <v>367697.24949079601</v>
      </c>
      <c r="F18" s="37">
        <v>50529.181369366001</v>
      </c>
      <c r="G18" s="37">
        <v>367697.24949079601</v>
      </c>
      <c r="H18" s="37">
        <v>0.120817761960771</v>
      </c>
    </row>
    <row r="19" spans="1:8">
      <c r="A19" s="37">
        <v>18</v>
      </c>
      <c r="B19" s="37">
        <v>32</v>
      </c>
      <c r="C19" s="37">
        <v>26516.214</v>
      </c>
      <c r="D19" s="37">
        <v>422996.40841555898</v>
      </c>
      <c r="E19" s="37">
        <v>394151.204142389</v>
      </c>
      <c r="F19" s="37">
        <v>27926.3215969419</v>
      </c>
      <c r="G19" s="37">
        <v>394151.204142389</v>
      </c>
      <c r="H19" s="37">
        <v>6.6163962528032805E-2</v>
      </c>
    </row>
    <row r="20" spans="1:8">
      <c r="A20" s="37">
        <v>19</v>
      </c>
      <c r="B20" s="37">
        <v>33</v>
      </c>
      <c r="C20" s="37">
        <v>33420.474999999999</v>
      </c>
      <c r="D20" s="37">
        <v>574359.16315298399</v>
      </c>
      <c r="E20" s="37">
        <v>449021.81618848903</v>
      </c>
      <c r="F20" s="37">
        <v>123835.938384343</v>
      </c>
      <c r="G20" s="37">
        <v>449021.81618848903</v>
      </c>
      <c r="H20" s="37">
        <v>0.21617223018423601</v>
      </c>
    </row>
    <row r="21" spans="1:8">
      <c r="A21" s="37">
        <v>20</v>
      </c>
      <c r="B21" s="37">
        <v>34</v>
      </c>
      <c r="C21" s="37">
        <v>102162.319</v>
      </c>
      <c r="D21" s="37">
        <v>526708.21771689004</v>
      </c>
      <c r="E21" s="37">
        <v>433596.56169298198</v>
      </c>
      <c r="F21" s="37">
        <v>92370.053791852493</v>
      </c>
      <c r="G21" s="37">
        <v>433596.56169298198</v>
      </c>
      <c r="H21" s="37">
        <v>0.17561961362643899</v>
      </c>
    </row>
    <row r="22" spans="1:8">
      <c r="A22" s="37">
        <v>21</v>
      </c>
      <c r="B22" s="37">
        <v>35</v>
      </c>
      <c r="C22" s="37">
        <v>44953.737999999998</v>
      </c>
      <c r="D22" s="37">
        <v>1492458.3579876099</v>
      </c>
      <c r="E22" s="37">
        <v>1441969.6623867301</v>
      </c>
      <c r="F22" s="37">
        <v>44060.664823008803</v>
      </c>
      <c r="G22" s="37">
        <v>1441969.6623867301</v>
      </c>
      <c r="H22" s="37">
        <v>2.9649909571993701E-2</v>
      </c>
    </row>
    <row r="23" spans="1:8">
      <c r="A23" s="37">
        <v>22</v>
      </c>
      <c r="B23" s="37">
        <v>36</v>
      </c>
      <c r="C23" s="37">
        <v>185608.12299999999</v>
      </c>
      <c r="D23" s="37">
        <v>934104.62310796499</v>
      </c>
      <c r="E23" s="37">
        <v>820692.96715723199</v>
      </c>
      <c r="F23" s="37">
        <v>111478.25880471501</v>
      </c>
      <c r="G23" s="37">
        <v>820692.96715723199</v>
      </c>
      <c r="H23" s="37">
        <v>0.11958989475316099</v>
      </c>
    </row>
    <row r="24" spans="1:8">
      <c r="A24" s="37">
        <v>23</v>
      </c>
      <c r="B24" s="37">
        <v>37</v>
      </c>
      <c r="C24" s="37">
        <v>186081.59</v>
      </c>
      <c r="D24" s="37">
        <v>1657802.03805172</v>
      </c>
      <c r="E24" s="37">
        <v>1465576.72622053</v>
      </c>
      <c r="F24" s="37">
        <v>189026.79949097001</v>
      </c>
      <c r="G24" s="37">
        <v>1465576.72622053</v>
      </c>
      <c r="H24" s="37">
        <v>0.114242957030861</v>
      </c>
    </row>
    <row r="25" spans="1:8">
      <c r="A25" s="37">
        <v>24</v>
      </c>
      <c r="B25" s="37">
        <v>38</v>
      </c>
      <c r="C25" s="37">
        <v>186245.88500000001</v>
      </c>
      <c r="D25" s="37">
        <v>923454.65871061897</v>
      </c>
      <c r="E25" s="37">
        <v>890491.57221504406</v>
      </c>
      <c r="F25" s="37">
        <v>30329.518928318601</v>
      </c>
      <c r="G25" s="37">
        <v>890491.57221504406</v>
      </c>
      <c r="H25" s="37">
        <v>3.2937472023647003E-2</v>
      </c>
    </row>
    <row r="26" spans="1:8">
      <c r="A26" s="37">
        <v>25</v>
      </c>
      <c r="B26" s="37">
        <v>39</v>
      </c>
      <c r="C26" s="37">
        <v>68197.195999999996</v>
      </c>
      <c r="D26" s="37">
        <v>105225.865294335</v>
      </c>
      <c r="E26" s="37">
        <v>82422.753996810396</v>
      </c>
      <c r="F26" s="37">
        <v>22601.740237846599</v>
      </c>
      <c r="G26" s="37">
        <v>82422.753996810396</v>
      </c>
      <c r="H26" s="37">
        <v>0.21520446637283899</v>
      </c>
    </row>
    <row r="27" spans="1:8">
      <c r="A27" s="37">
        <v>26</v>
      </c>
      <c r="B27" s="37">
        <v>42</v>
      </c>
      <c r="C27" s="37">
        <v>17086.675999999999</v>
      </c>
      <c r="D27" s="37">
        <v>328321.32990000001</v>
      </c>
      <c r="E27" s="37">
        <v>305064.6286</v>
      </c>
      <c r="F27" s="37">
        <v>22560.9054</v>
      </c>
      <c r="G27" s="37">
        <v>305064.6286</v>
      </c>
      <c r="H27" s="37">
        <v>6.8861865327016894E-2</v>
      </c>
    </row>
    <row r="28" spans="1:8">
      <c r="A28" s="37">
        <v>27</v>
      </c>
      <c r="B28" s="37">
        <v>75</v>
      </c>
      <c r="C28" s="37">
        <v>63</v>
      </c>
      <c r="D28" s="37">
        <v>53994.871794871797</v>
      </c>
      <c r="E28" s="37">
        <v>50474.440170940201</v>
      </c>
      <c r="F28" s="37">
        <v>3520.4316239316199</v>
      </c>
      <c r="G28" s="37">
        <v>50474.440170940201</v>
      </c>
      <c r="H28" s="37">
        <v>6.5199369993984901E-2</v>
      </c>
    </row>
    <row r="29" spans="1:8">
      <c r="A29" s="37">
        <v>28</v>
      </c>
      <c r="B29" s="37">
        <v>76</v>
      </c>
      <c r="C29" s="37">
        <v>1872</v>
      </c>
      <c r="D29" s="37">
        <v>307895.55041452998</v>
      </c>
      <c r="E29" s="37">
        <v>292715.09498803399</v>
      </c>
      <c r="F29" s="37">
        <v>14659.087905128201</v>
      </c>
      <c r="G29" s="37">
        <v>292715.09498803399</v>
      </c>
      <c r="H29" s="37">
        <v>4.7691344039207897E-2</v>
      </c>
    </row>
    <row r="30" spans="1:8">
      <c r="A30" s="37">
        <v>29</v>
      </c>
      <c r="B30" s="37">
        <v>99</v>
      </c>
      <c r="C30" s="37">
        <v>25</v>
      </c>
      <c r="D30" s="37">
        <v>12965.0543831783</v>
      </c>
      <c r="E30" s="37">
        <v>11635.182884804501</v>
      </c>
      <c r="F30" s="37">
        <v>1329.8714983738</v>
      </c>
      <c r="G30" s="37">
        <v>11635.182884804501</v>
      </c>
      <c r="H30" s="37">
        <v>0.102573537994508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118</v>
      </c>
      <c r="D34" s="34">
        <v>184063.34</v>
      </c>
      <c r="E34" s="34">
        <v>187093.35</v>
      </c>
      <c r="F34" s="30"/>
      <c r="G34" s="30"/>
      <c r="H34" s="30"/>
    </row>
    <row r="35" spans="1:8">
      <c r="A35" s="30"/>
      <c r="B35" s="33">
        <v>71</v>
      </c>
      <c r="C35" s="34">
        <v>84</v>
      </c>
      <c r="D35" s="34">
        <v>221522.31</v>
      </c>
      <c r="E35" s="34">
        <v>249592.09</v>
      </c>
      <c r="F35" s="30"/>
      <c r="G35" s="30"/>
      <c r="H35" s="30"/>
    </row>
    <row r="36" spans="1:8">
      <c r="A36" s="30"/>
      <c r="B36" s="33">
        <v>72</v>
      </c>
      <c r="C36" s="34">
        <v>40</v>
      </c>
      <c r="D36" s="34">
        <v>110224.76</v>
      </c>
      <c r="E36" s="34">
        <v>111814.61</v>
      </c>
      <c r="F36" s="30"/>
      <c r="G36" s="30"/>
      <c r="H36" s="30"/>
    </row>
    <row r="37" spans="1:8">
      <c r="A37" s="30"/>
      <c r="B37" s="33">
        <v>73</v>
      </c>
      <c r="C37" s="34">
        <v>87</v>
      </c>
      <c r="D37" s="34">
        <v>196655.68</v>
      </c>
      <c r="E37" s="34">
        <v>236879.63</v>
      </c>
      <c r="F37" s="30"/>
      <c r="G37" s="30"/>
      <c r="H37" s="30"/>
    </row>
    <row r="38" spans="1:8">
      <c r="A38" s="30"/>
      <c r="B38" s="33">
        <v>77</v>
      </c>
      <c r="C38" s="34">
        <v>81</v>
      </c>
      <c r="D38" s="34">
        <v>116783</v>
      </c>
      <c r="E38" s="34">
        <v>139981.37</v>
      </c>
      <c r="F38" s="30"/>
      <c r="G38" s="30"/>
      <c r="H38" s="30"/>
    </row>
    <row r="39" spans="1:8">
      <c r="A39" s="30"/>
      <c r="B39" s="33">
        <v>78</v>
      </c>
      <c r="C39" s="34">
        <v>32</v>
      </c>
      <c r="D39" s="34">
        <v>47194.87</v>
      </c>
      <c r="E39" s="34">
        <v>44721.32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2016-09-13T23:53:44Z</dcterms:modified>
</cp:coreProperties>
</file>