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<sst xmlns="http://schemas.openxmlformats.org/spreadsheetml/2006/main" count="121" uniqueCount="80">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</sst>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42429591.939900003</v>
      </c>
      <c r="F3" s="25">
        <f>RA!I7</f>
        <v>1459454.4907</v>
      </c>
      <c r="G3" s="16">
        <f>SUM(G4:G42)</f>
        <v>40970137.449200004</v>
      </c>
      <c r="H3" s="27">
        <f>RA!J7</f>
        <v>3.4397089954748199</v>
      </c>
      <c r="I3" s="20">
        <f>SUM(I4:I42)</f>
        <v>42429600.831843831</v>
      </c>
      <c r="J3" s="21">
        <f>SUM(J4:J42)</f>
        <v>40970137.362293482</v>
      </c>
      <c r="K3" s="22">
        <f>E3-I3</f>
        <v>-8.8919438272714615</v>
      </c>
      <c r="L3" s="22">
        <f>G3-J3</f>
        <v>8.6906522512435913E-2</v>
      </c>
    </row>
    <row r="4" spans="1:13">
      <c r="A4" s="70">
        <f>RA!A8</f>
        <v>42627</v>
      </c>
      <c r="B4" s="12">
        <v>12</v>
      </c>
      <c r="C4" s="65" t="s">
        <v>6</v>
      </c>
      <c r="D4" s="65"/>
      <c r="E4" s="15">
        <f>VLOOKUP(C4,RA!B8:D35,3,0)</f>
        <v>602671.07979999995</v>
      </c>
      <c r="F4" s="25">
        <f>VLOOKUP(C4,RA!B8:I38,8,0)</f>
        <v>150716.9472</v>
      </c>
      <c r="G4" s="16">
        <f t="shared" ref="G4:G42" si="0">E4-F4</f>
        <v>451954.13259999995</v>
      </c>
      <c r="H4" s="27">
        <f>RA!J8</f>
        <v>25.008159882172599</v>
      </c>
      <c r="I4" s="20">
        <f>VLOOKUP(B4,RMS!B:D,3,FALSE)</f>
        <v>602671.88584017102</v>
      </c>
      <c r="J4" s="21">
        <f>VLOOKUP(B4,RMS!B:E,4,FALSE)</f>
        <v>451954.14914359001</v>
      </c>
      <c r="K4" s="22">
        <f t="shared" ref="K4:K42" si="1">E4-I4</f>
        <v>-0.80604017106816173</v>
      </c>
      <c r="L4" s="22">
        <f t="shared" ref="L4:L42" si="2">G4-J4</f>
        <v>-1.6543590056244284E-2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90795.042600000001</v>
      </c>
      <c r="F5" s="25">
        <f>VLOOKUP(C5,RA!B9:I39,8,0)</f>
        <v>20769.809300000001</v>
      </c>
      <c r="G5" s="16">
        <f t="shared" si="0"/>
        <v>70025.233299999993</v>
      </c>
      <c r="H5" s="27">
        <f>RA!J9</f>
        <v>22.875488248297799</v>
      </c>
      <c r="I5" s="20">
        <f>VLOOKUP(B5,RMS!B:D,3,FALSE)</f>
        <v>90795.089690598295</v>
      </c>
      <c r="J5" s="21">
        <f>VLOOKUP(B5,RMS!B:E,4,FALSE)</f>
        <v>70025.232905982906</v>
      </c>
      <c r="K5" s="22">
        <f t="shared" si="1"/>
        <v>-4.7090598294744268E-2</v>
      </c>
      <c r="L5" s="22">
        <f t="shared" si="2"/>
        <v>3.9401708636432886E-4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145645.51250000001</v>
      </c>
      <c r="F6" s="25">
        <f>VLOOKUP(C6,RA!B10:I40,8,0)</f>
        <v>48047.340499999998</v>
      </c>
      <c r="G6" s="16">
        <f t="shared" si="0"/>
        <v>97598.17200000002</v>
      </c>
      <c r="H6" s="27">
        <f>RA!J10</f>
        <v>32.989235078561002</v>
      </c>
      <c r="I6" s="20">
        <f>VLOOKUP(B6,RMS!B:D,3,FALSE)</f>
        <v>145648.17579125601</v>
      </c>
      <c r="J6" s="21">
        <f>VLOOKUP(B6,RMS!B:E,4,FALSE)</f>
        <v>97598.171508586704</v>
      </c>
      <c r="K6" s="22">
        <f>E6-I6</f>
        <v>-2.6632912560016848</v>
      </c>
      <c r="L6" s="22">
        <f t="shared" si="2"/>
        <v>4.9141331692226231E-4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37292.418799999999</v>
      </c>
      <c r="F7" s="25">
        <f>VLOOKUP(C7,RA!B11:I41,8,0)</f>
        <v>8948.8482999999997</v>
      </c>
      <c r="G7" s="16">
        <f t="shared" si="0"/>
        <v>28343.570500000002</v>
      </c>
      <c r="H7" s="27">
        <f>RA!J11</f>
        <v>23.996427659983301</v>
      </c>
      <c r="I7" s="20">
        <f>VLOOKUP(B7,RMS!B:D,3,FALSE)</f>
        <v>37292.448646070603</v>
      </c>
      <c r="J7" s="21">
        <f>VLOOKUP(B7,RMS!B:E,4,FALSE)</f>
        <v>28343.570236351301</v>
      </c>
      <c r="K7" s="22">
        <f t="shared" si="1"/>
        <v>-2.9846070603525732E-2</v>
      </c>
      <c r="L7" s="22">
        <f t="shared" si="2"/>
        <v>2.6364870063844137E-4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121386.6798</v>
      </c>
      <c r="F8" s="25">
        <f>VLOOKUP(C8,RA!B12:I42,8,0)</f>
        <v>21272.347699999998</v>
      </c>
      <c r="G8" s="16">
        <f t="shared" si="0"/>
        <v>100114.3321</v>
      </c>
      <c r="H8" s="27">
        <f>RA!J12</f>
        <v>17.524449746091499</v>
      </c>
      <c r="I8" s="20">
        <f>VLOOKUP(B8,RMS!B:D,3,FALSE)</f>
        <v>121386.676876923</v>
      </c>
      <c r="J8" s="21">
        <f>VLOOKUP(B8,RMS!B:E,4,FALSE)</f>
        <v>100114.332290598</v>
      </c>
      <c r="K8" s="22">
        <f t="shared" si="1"/>
        <v>2.9230770014692098E-3</v>
      </c>
      <c r="L8" s="22">
        <f t="shared" si="2"/>
        <v>-1.9059800251852721E-4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232918.4167</v>
      </c>
      <c r="F9" s="25">
        <f>VLOOKUP(C9,RA!B13:I43,8,0)</f>
        <v>73574.895300000004</v>
      </c>
      <c r="G9" s="16">
        <f t="shared" si="0"/>
        <v>159343.5214</v>
      </c>
      <c r="H9" s="27">
        <f>RA!J13</f>
        <v>31.588268691850502</v>
      </c>
      <c r="I9" s="20">
        <f>VLOOKUP(B9,RMS!B:D,3,FALSE)</f>
        <v>232918.67013846201</v>
      </c>
      <c r="J9" s="21">
        <f>VLOOKUP(B9,RMS!B:E,4,FALSE)</f>
        <v>159343.52017179501</v>
      </c>
      <c r="K9" s="22">
        <f t="shared" si="1"/>
        <v>-0.2534384620084893</v>
      </c>
      <c r="L9" s="22">
        <f t="shared" si="2"/>
        <v>1.2282049865461886E-3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97698.644400000005</v>
      </c>
      <c r="F10" s="25">
        <f>VLOOKUP(C10,RA!B14:I43,8,0)</f>
        <v>20373.951400000002</v>
      </c>
      <c r="G10" s="16">
        <f t="shared" si="0"/>
        <v>77324.692999999999</v>
      </c>
      <c r="H10" s="27">
        <f>RA!J14</f>
        <v>20.8538731782035</v>
      </c>
      <c r="I10" s="20">
        <f>VLOOKUP(B10,RMS!B:D,3,FALSE)</f>
        <v>97698.640582051303</v>
      </c>
      <c r="J10" s="21">
        <f>VLOOKUP(B10,RMS!B:E,4,FALSE)</f>
        <v>77324.689365811995</v>
      </c>
      <c r="K10" s="22">
        <f t="shared" si="1"/>
        <v>3.8179487019078806E-3</v>
      </c>
      <c r="L10" s="22">
        <f t="shared" si="2"/>
        <v>3.6341880040708929E-3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74226.5046</v>
      </c>
      <c r="F11" s="25">
        <f>VLOOKUP(C11,RA!B15:I44,8,0)</f>
        <v>2044.7755999999999</v>
      </c>
      <c r="G11" s="16">
        <f t="shared" si="0"/>
        <v>72181.729000000007</v>
      </c>
      <c r="H11" s="27">
        <f>RA!J15</f>
        <v>2.7547782439966899</v>
      </c>
      <c r="I11" s="20">
        <f>VLOOKUP(B11,RMS!B:D,3,FALSE)</f>
        <v>74226.536931623894</v>
      </c>
      <c r="J11" s="21">
        <f>VLOOKUP(B11,RMS!B:E,4,FALSE)</f>
        <v>72181.729012820506</v>
      </c>
      <c r="K11" s="22">
        <f t="shared" si="1"/>
        <v>-3.2331623893696815E-2</v>
      </c>
      <c r="L11" s="22">
        <f t="shared" si="2"/>
        <v>-1.2820499250665307E-5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3560270.1184999999</v>
      </c>
      <c r="F12" s="25">
        <f>VLOOKUP(C12,RA!B16:I45,8,0)</f>
        <v>-441385.82419999997</v>
      </c>
      <c r="G12" s="16">
        <f t="shared" si="0"/>
        <v>4001655.9427</v>
      </c>
      <c r="H12" s="27">
        <f>RA!J16</f>
        <v>-12.397537532516299</v>
      </c>
      <c r="I12" s="20">
        <f>VLOOKUP(B12,RMS!B:D,3,FALSE)</f>
        <v>3560269.51494249</v>
      </c>
      <c r="J12" s="21">
        <f>VLOOKUP(B12,RMS!B:E,4,FALSE)</f>
        <v>4001655.9426666698</v>
      </c>
      <c r="K12" s="22">
        <f t="shared" si="1"/>
        <v>0.60355750983580947</v>
      </c>
      <c r="L12" s="22">
        <f t="shared" si="2"/>
        <v>3.3330172300338745E-5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11081698.488600001</v>
      </c>
      <c r="F13" s="25">
        <f>VLOOKUP(C13,RA!B17:I46,8,0)</f>
        <v>-16616.443800000001</v>
      </c>
      <c r="G13" s="16">
        <f t="shared" si="0"/>
        <v>11098314.932400001</v>
      </c>
      <c r="H13" s="27">
        <f>RA!J17</f>
        <v>-0.14994491879646199</v>
      </c>
      <c r="I13" s="20">
        <f>VLOOKUP(B13,RMS!B:D,3,FALSE)</f>
        <v>11081698.2392658</v>
      </c>
      <c r="J13" s="21">
        <f>VLOOKUP(B13,RMS!B:E,4,FALSE)</f>
        <v>11098314.927401699</v>
      </c>
      <c r="K13" s="22">
        <f t="shared" si="1"/>
        <v>0.24933420121669769</v>
      </c>
      <c r="L13" s="22">
        <f t="shared" si="2"/>
        <v>4.998302087187767E-3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2804281.9704</v>
      </c>
      <c r="F14" s="25">
        <f>VLOOKUP(C14,RA!B18:I47,8,0)</f>
        <v>252578.22330000001</v>
      </c>
      <c r="G14" s="16">
        <f t="shared" si="0"/>
        <v>2551703.7470999998</v>
      </c>
      <c r="H14" s="27">
        <f>RA!J18</f>
        <v>9.0068768392777692</v>
      </c>
      <c r="I14" s="20">
        <f>VLOOKUP(B14,RMS!B:D,3,FALSE)</f>
        <v>2804282.51805571</v>
      </c>
      <c r="J14" s="21">
        <f>VLOOKUP(B14,RMS!B:E,4,FALSE)</f>
        <v>2551703.7256196602</v>
      </c>
      <c r="K14" s="22">
        <f t="shared" si="1"/>
        <v>-0.54765571001917124</v>
      </c>
      <c r="L14" s="22">
        <f t="shared" si="2"/>
        <v>2.1480339579284191E-2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1290550.9990000001</v>
      </c>
      <c r="F15" s="25">
        <f>VLOOKUP(C15,RA!B19:I48,8,0)</f>
        <v>21914.386900000001</v>
      </c>
      <c r="G15" s="16">
        <f t="shared" si="0"/>
        <v>1268636.6121</v>
      </c>
      <c r="H15" s="27">
        <f>RA!J19</f>
        <v>1.69806438621803</v>
      </c>
      <c r="I15" s="20">
        <f>VLOOKUP(B15,RMS!B:D,3,FALSE)</f>
        <v>1290550.98098198</v>
      </c>
      <c r="J15" s="21">
        <f>VLOOKUP(B15,RMS!B:E,4,FALSE)</f>
        <v>1268636.6132042699</v>
      </c>
      <c r="K15" s="22">
        <f t="shared" si="1"/>
        <v>1.8018020084127784E-2</v>
      </c>
      <c r="L15" s="22">
        <f t="shared" si="2"/>
        <v>-1.1042698752135038E-3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3122301.5482000001</v>
      </c>
      <c r="F16" s="25">
        <f>VLOOKUP(C16,RA!B20:I49,8,0)</f>
        <v>-172564.9117</v>
      </c>
      <c r="G16" s="16">
        <f t="shared" si="0"/>
        <v>3294866.4599000001</v>
      </c>
      <c r="H16" s="27">
        <f>RA!J20</f>
        <v>-5.5268496343501301</v>
      </c>
      <c r="I16" s="20">
        <f>VLOOKUP(B16,RMS!B:D,3,FALSE)</f>
        <v>3122301.9606630998</v>
      </c>
      <c r="J16" s="21">
        <f>VLOOKUP(B16,RMS!B:E,4,FALSE)</f>
        <v>3294866.4599000001</v>
      </c>
      <c r="K16" s="22">
        <f t="shared" si="1"/>
        <v>-0.41246309969574213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559130.15749999997</v>
      </c>
      <c r="F17" s="25">
        <f>VLOOKUP(C17,RA!B21:I50,8,0)</f>
        <v>60891.274599999997</v>
      </c>
      <c r="G17" s="16">
        <f t="shared" si="0"/>
        <v>498238.88289999997</v>
      </c>
      <c r="H17" s="27">
        <f>RA!J21</f>
        <v>10.890357778635799</v>
      </c>
      <c r="I17" s="20">
        <f>VLOOKUP(B17,RMS!B:D,3,FALSE)</f>
        <v>559129.65094180498</v>
      </c>
      <c r="J17" s="21">
        <f>VLOOKUP(B17,RMS!B:E,4,FALSE)</f>
        <v>498238.88289786701</v>
      </c>
      <c r="K17" s="22">
        <f t="shared" si="1"/>
        <v>0.50655819498933852</v>
      </c>
      <c r="L17" s="22">
        <f t="shared" si="2"/>
        <v>2.1329615265130997E-6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1891830.7442999999</v>
      </c>
      <c r="F18" s="25">
        <f>VLOOKUP(C18,RA!B22:I51,8,0)</f>
        <v>66877.951499999996</v>
      </c>
      <c r="G18" s="16">
        <f t="shared" si="0"/>
        <v>1824952.7927999999</v>
      </c>
      <c r="H18" s="27">
        <f>RA!J22</f>
        <v>3.5350916936676402</v>
      </c>
      <c r="I18" s="20">
        <f>VLOOKUP(B18,RMS!B:D,3,FALSE)</f>
        <v>1891833.3922621999</v>
      </c>
      <c r="J18" s="21">
        <f>VLOOKUP(B18,RMS!B:E,4,FALSE)</f>
        <v>1824952.79132228</v>
      </c>
      <c r="K18" s="22">
        <f t="shared" si="1"/>
        <v>-2.6479621999897063</v>
      </c>
      <c r="L18" s="22">
        <f t="shared" si="2"/>
        <v>1.47771998308599E-3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3031250.8627999998</v>
      </c>
      <c r="F19" s="25">
        <f>VLOOKUP(C19,RA!B23:I52,8,0)</f>
        <v>235762.37590000001</v>
      </c>
      <c r="G19" s="16">
        <f t="shared" si="0"/>
        <v>2795488.4868999999</v>
      </c>
      <c r="H19" s="27">
        <f>RA!J23</f>
        <v>7.7777256509289296</v>
      </c>
      <c r="I19" s="20">
        <f>VLOOKUP(B19,RMS!B:D,3,FALSE)</f>
        <v>3031253.0858239299</v>
      </c>
      <c r="J19" s="21">
        <f>VLOOKUP(B19,RMS!B:E,4,FALSE)</f>
        <v>2795488.5141811999</v>
      </c>
      <c r="K19" s="22">
        <f t="shared" si="1"/>
        <v>-2.2230239300988615</v>
      </c>
      <c r="L19" s="22">
        <f t="shared" si="2"/>
        <v>-2.7281200047582388E-2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789800.39339999994</v>
      </c>
      <c r="F20" s="25">
        <f>VLOOKUP(C20,RA!B24:I53,8,0)</f>
        <v>98491.145399999994</v>
      </c>
      <c r="G20" s="16">
        <f t="shared" si="0"/>
        <v>691309.24799999991</v>
      </c>
      <c r="H20" s="27">
        <f>RA!J24</f>
        <v>12.470384444354</v>
      </c>
      <c r="I20" s="20">
        <f>VLOOKUP(B20,RMS!B:D,3,FALSE)</f>
        <v>789800.66253815102</v>
      </c>
      <c r="J20" s="21">
        <f>VLOOKUP(B20,RMS!B:E,4,FALSE)</f>
        <v>691309.24442495999</v>
      </c>
      <c r="K20" s="22">
        <f t="shared" si="1"/>
        <v>-0.26913815108127892</v>
      </c>
      <c r="L20" s="22">
        <f t="shared" si="2"/>
        <v>3.5750399110838771E-3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878531.92509999999</v>
      </c>
      <c r="F21" s="25">
        <f>VLOOKUP(C21,RA!B25:I54,8,0)</f>
        <v>40682.356099999997</v>
      </c>
      <c r="G21" s="16">
        <f t="shared" si="0"/>
        <v>837849.56900000002</v>
      </c>
      <c r="H21" s="27">
        <f>RA!J25</f>
        <v>4.63072028889209</v>
      </c>
      <c r="I21" s="20">
        <f>VLOOKUP(B21,RMS!B:D,3,FALSE)</f>
        <v>878531.91282396205</v>
      </c>
      <c r="J21" s="21">
        <f>VLOOKUP(B21,RMS!B:E,4,FALSE)</f>
        <v>837849.60176945501</v>
      </c>
      <c r="K21" s="22">
        <f t="shared" si="1"/>
        <v>1.2276037945412099E-2</v>
      </c>
      <c r="L21" s="22">
        <f t="shared" si="2"/>
        <v>-3.2769454992376268E-2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787700.72019999998</v>
      </c>
      <c r="F22" s="25">
        <f>VLOOKUP(C22,RA!B26:I55,8,0)</f>
        <v>159412.74789999999</v>
      </c>
      <c r="G22" s="16">
        <f t="shared" si="0"/>
        <v>628287.97230000002</v>
      </c>
      <c r="H22" s="27">
        <f>RA!J26</f>
        <v>20.237730372967601</v>
      </c>
      <c r="I22" s="20">
        <f>VLOOKUP(B22,RMS!B:D,3,FALSE)</f>
        <v>787700.70015348296</v>
      </c>
      <c r="J22" s="21">
        <f>VLOOKUP(B22,RMS!B:E,4,FALSE)</f>
        <v>628287.90450804599</v>
      </c>
      <c r="K22" s="22">
        <f t="shared" si="1"/>
        <v>2.0046517020091414E-2</v>
      </c>
      <c r="L22" s="22">
        <f t="shared" si="2"/>
        <v>6.7791954032145441E-2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1032495.2409</v>
      </c>
      <c r="F23" s="25">
        <f>VLOOKUP(C23,RA!B27:I56,8,0)</f>
        <v>107417.5904</v>
      </c>
      <c r="G23" s="16">
        <f t="shared" si="0"/>
        <v>925077.65049999999</v>
      </c>
      <c r="H23" s="27">
        <f>RA!J27</f>
        <v>10.403688670406501</v>
      </c>
      <c r="I23" s="20">
        <f>VLOOKUP(B23,RMS!B:D,3,FALSE)</f>
        <v>1032494.26407166</v>
      </c>
      <c r="J23" s="21">
        <f>VLOOKUP(B23,RMS!B:E,4,FALSE)</f>
        <v>925077.64075181202</v>
      </c>
      <c r="K23" s="22">
        <f t="shared" si="1"/>
        <v>0.97682833997532725</v>
      </c>
      <c r="L23" s="22">
        <f t="shared" si="2"/>
        <v>9.7481879638507962E-3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2633283.2349999999</v>
      </c>
      <c r="F24" s="25">
        <f>VLOOKUP(C24,RA!B28:I57,8,0)</f>
        <v>120448.4651</v>
      </c>
      <c r="G24" s="16">
        <f t="shared" si="0"/>
        <v>2512834.7698999997</v>
      </c>
      <c r="H24" s="27">
        <f>RA!J28</f>
        <v>4.57407936598206</v>
      </c>
      <c r="I24" s="20">
        <f>VLOOKUP(B24,RMS!B:D,3,FALSE)</f>
        <v>2633284.62914726</v>
      </c>
      <c r="J24" s="21">
        <f>VLOOKUP(B24,RMS!B:E,4,FALSE)</f>
        <v>2512834.7695823</v>
      </c>
      <c r="K24" s="22">
        <f t="shared" si="1"/>
        <v>-1.3941472601145506</v>
      </c>
      <c r="L24" s="22">
        <f t="shared" si="2"/>
        <v>3.1769974157214165E-4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1112307.2504</v>
      </c>
      <c r="F25" s="25">
        <f>VLOOKUP(C25,RA!B29:I58,8,0)</f>
        <v>159282.81839999999</v>
      </c>
      <c r="G25" s="16">
        <f t="shared" si="0"/>
        <v>953024.43200000003</v>
      </c>
      <c r="H25" s="27">
        <f>RA!J29</f>
        <v>14.320037772182101</v>
      </c>
      <c r="I25" s="20">
        <f>VLOOKUP(B25,RMS!B:D,3,FALSE)</f>
        <v>1112307.2639637201</v>
      </c>
      <c r="J25" s="21">
        <f>VLOOKUP(B25,RMS!B:E,4,FALSE)</f>
        <v>953024.39376256103</v>
      </c>
      <c r="K25" s="22">
        <f t="shared" si="1"/>
        <v>-1.3563720043748617E-2</v>
      </c>
      <c r="L25" s="22">
        <f t="shared" si="2"/>
        <v>3.8237439002841711E-2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3102521.7694999999</v>
      </c>
      <c r="F26" s="25">
        <f>VLOOKUP(C26,RA!B30:I59,8,0)</f>
        <v>376948.46260000003</v>
      </c>
      <c r="G26" s="16">
        <f t="shared" si="0"/>
        <v>2725573.3068999997</v>
      </c>
      <c r="H26" s="27">
        <f>RA!J30</f>
        <v>12.1497443243001</v>
      </c>
      <c r="I26" s="20">
        <f>VLOOKUP(B26,RMS!B:D,3,FALSE)</f>
        <v>3102521.86520503</v>
      </c>
      <c r="J26" s="21">
        <f>VLOOKUP(B26,RMS!B:E,4,FALSE)</f>
        <v>2725573.3348943</v>
      </c>
      <c r="K26" s="22">
        <f t="shared" si="1"/>
        <v>-9.5705030020326376E-2</v>
      </c>
      <c r="L26" s="22">
        <f t="shared" si="2"/>
        <v>-2.7994300238788128E-2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1067167.6799000001</v>
      </c>
      <c r="F27" s="25">
        <f>VLOOKUP(C27,RA!B31:I60,8,0)</f>
        <v>39951.5383</v>
      </c>
      <c r="G27" s="16">
        <f t="shared" si="0"/>
        <v>1027216.1416000001</v>
      </c>
      <c r="H27" s="27">
        <f>RA!J31</f>
        <v>3.7436983008840499</v>
      </c>
      <c r="I27" s="20">
        <f>VLOOKUP(B27,RMS!B:D,3,FALSE)</f>
        <v>1067167.58992301</v>
      </c>
      <c r="J27" s="21">
        <f>VLOOKUP(B27,RMS!B:E,4,FALSE)</f>
        <v>1027216.09640088</v>
      </c>
      <c r="K27" s="22">
        <f t="shared" si="1"/>
        <v>8.9976990129798651E-2</v>
      </c>
      <c r="L27" s="22">
        <f t="shared" si="2"/>
        <v>4.5199120067991316E-2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137581.8156</v>
      </c>
      <c r="F28" s="25">
        <f>VLOOKUP(C28,RA!B32:I61,8,0)</f>
        <v>27755.933300000001</v>
      </c>
      <c r="G28" s="16">
        <f t="shared" si="0"/>
        <v>109825.8823</v>
      </c>
      <c r="H28" s="27">
        <f>RA!J32</f>
        <v>20.1741292473538</v>
      </c>
      <c r="I28" s="20">
        <f>VLOOKUP(B28,RMS!B:D,3,FALSE)</f>
        <v>137581.760991755</v>
      </c>
      <c r="J28" s="21">
        <f>VLOOKUP(B28,RMS!B:E,4,FALSE)</f>
        <v>109825.90825476599</v>
      </c>
      <c r="K28" s="22">
        <f t="shared" si="1"/>
        <v>5.4608245001873001E-2</v>
      </c>
      <c r="L28" s="22">
        <f t="shared" si="2"/>
        <v>-2.5954765995265916E-2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492395.09129999997</v>
      </c>
      <c r="F30" s="25">
        <f>VLOOKUP(C30,RA!B34:I64,8,0)</f>
        <v>40858.750099999997</v>
      </c>
      <c r="G30" s="16">
        <f t="shared" si="0"/>
        <v>451536.34119999997</v>
      </c>
      <c r="H30" s="27">
        <f>RA!J34</f>
        <v>0</v>
      </c>
      <c r="I30" s="20">
        <f>VLOOKUP(B30,RMS!B:D,3,FALSE)</f>
        <v>492395.09120000002</v>
      </c>
      <c r="J30" s="21">
        <f>VLOOKUP(B30,RMS!B:E,4,FALSE)</f>
        <v>451536.32400000002</v>
      </c>
      <c r="K30" s="22">
        <f t="shared" si="1"/>
        <v>9.9999946542084217E-5</v>
      </c>
      <c r="L30" s="22">
        <f t="shared" si="2"/>
        <v>1.7199999943841249E-2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8.2979604837502592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125285.47</v>
      </c>
      <c r="F32" s="25">
        <f>VLOOKUP(C32,RA!B34:I65,8,0)</f>
        <v>1521.09</v>
      </c>
      <c r="G32" s="16">
        <f t="shared" si="0"/>
        <v>123764.38</v>
      </c>
      <c r="H32" s="27">
        <f>RA!J34</f>
        <v>0</v>
      </c>
      <c r="I32" s="20">
        <f>VLOOKUP(B32,RMS!B:D,3,FALSE)</f>
        <v>125285.47</v>
      </c>
      <c r="J32" s="21">
        <f>VLOOKUP(B32,RMS!B:E,4,FALSE)</f>
        <v>123764.38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290529.17</v>
      </c>
      <c r="F33" s="25">
        <f>VLOOKUP(C33,RA!B34:I65,8,0)</f>
        <v>-30178.34</v>
      </c>
      <c r="G33" s="16">
        <f t="shared" si="0"/>
        <v>320707.51</v>
      </c>
      <c r="H33" s="27">
        <f>RA!J34</f>
        <v>0</v>
      </c>
      <c r="I33" s="20">
        <f>VLOOKUP(B33,RMS!B:D,3,FALSE)</f>
        <v>290529.17</v>
      </c>
      <c r="J33" s="21">
        <f>VLOOKUP(B33,RMS!B:E,4,FALSE)</f>
        <v>320707.51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117200.87</v>
      </c>
      <c r="F34" s="25">
        <f>VLOOKUP(C34,RA!B34:I66,8,0)</f>
        <v>-2944.46</v>
      </c>
      <c r="G34" s="16">
        <f t="shared" si="0"/>
        <v>120145.33</v>
      </c>
      <c r="H34" s="27">
        <f>RA!J35</f>
        <v>8.2979604837502592</v>
      </c>
      <c r="I34" s="20">
        <f>VLOOKUP(B34,RMS!B:D,3,FALSE)</f>
        <v>117200.87</v>
      </c>
      <c r="J34" s="21">
        <f>VLOOKUP(B34,RMS!B:E,4,FALSE)</f>
        <v>120145.33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241276.14</v>
      </c>
      <c r="F35" s="25">
        <f>VLOOKUP(C35,RA!B34:I67,8,0)</f>
        <v>-41890.93</v>
      </c>
      <c r="G35" s="16">
        <f t="shared" si="0"/>
        <v>283167.07</v>
      </c>
      <c r="H35" s="27">
        <f>RA!J34</f>
        <v>0</v>
      </c>
      <c r="I35" s="20">
        <f>VLOOKUP(B35,RMS!B:D,3,FALSE)</f>
        <v>241276.14</v>
      </c>
      <c r="J35" s="21">
        <f>VLOOKUP(B35,RMS!B:E,4,FALSE)</f>
        <v>283167.07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8.2979604837502592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56776.068200000002</v>
      </c>
      <c r="F37" s="25">
        <f>VLOOKUP(C37,RA!B8:I68,8,0)</f>
        <v>4127.7903999999999</v>
      </c>
      <c r="G37" s="16">
        <f t="shared" si="0"/>
        <v>52648.277800000003</v>
      </c>
      <c r="H37" s="27">
        <f>RA!J35</f>
        <v>8.2979604837502592</v>
      </c>
      <c r="I37" s="20">
        <f>VLOOKUP(B37,RMS!B:D,3,FALSE)</f>
        <v>56776.068376068397</v>
      </c>
      <c r="J37" s="21">
        <f>VLOOKUP(B37,RMS!B:E,4,FALSE)</f>
        <v>52648.277777777803</v>
      </c>
      <c r="K37" s="22">
        <f t="shared" si="1"/>
        <v>-1.7606839537620544E-4</v>
      </c>
      <c r="L37" s="22">
        <f t="shared" si="2"/>
        <v>2.2222200641408563E-5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614770.17579999997</v>
      </c>
      <c r="F38" s="25">
        <f>VLOOKUP(C38,RA!B8:I69,8,0)</f>
        <v>17897.204000000002</v>
      </c>
      <c r="G38" s="16">
        <f t="shared" si="0"/>
        <v>596872.97179999994</v>
      </c>
      <c r="H38" s="27">
        <f>RA!J36</f>
        <v>0</v>
      </c>
      <c r="I38" s="20">
        <f>VLOOKUP(B38,RMS!B:D,3,FALSE)</f>
        <v>614770.16973162396</v>
      </c>
      <c r="J38" s="21">
        <f>VLOOKUP(B38,RMS!B:E,4,FALSE)</f>
        <v>596872.96859658102</v>
      </c>
      <c r="K38" s="22">
        <f t="shared" si="1"/>
        <v>6.0683760093525052E-3</v>
      </c>
      <c r="L38" s="22">
        <f t="shared" si="2"/>
        <v>3.2034189207479358E-3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145759.07</v>
      </c>
      <c r="F39" s="25">
        <f>VLOOKUP(C39,RA!B9:I70,8,0)</f>
        <v>-20123.48</v>
      </c>
      <c r="G39" s="16">
        <f t="shared" si="0"/>
        <v>165882.55000000002</v>
      </c>
      <c r="H39" s="27">
        <f>RA!J37</f>
        <v>1.2140992886086499</v>
      </c>
      <c r="I39" s="20">
        <f>VLOOKUP(B39,RMS!B:D,3,FALSE)</f>
        <v>145759.07</v>
      </c>
      <c r="J39" s="21">
        <f>VLOOKUP(B39,RMS!B:E,4,FALSE)</f>
        <v>165882.54999999999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45458.14</v>
      </c>
      <c r="F40" s="25">
        <f>VLOOKUP(C40,RA!B10:I71,8,0)</f>
        <v>5370.04</v>
      </c>
      <c r="G40" s="16">
        <f t="shared" si="0"/>
        <v>40088.1</v>
      </c>
      <c r="H40" s="27">
        <f>RA!J38</f>
        <v>-10.387370053065601</v>
      </c>
      <c r="I40" s="20">
        <f>VLOOKUP(B40,RMS!B:D,3,FALSE)</f>
        <v>45458.14</v>
      </c>
      <c r="J40" s="21">
        <f>VLOOKUP(B40,RMS!B:E,4,FALSE)</f>
        <v>40088.1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-2.5123192344903198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14802.526099999999</v>
      </c>
      <c r="F42" s="25">
        <f>VLOOKUP(C42,RA!B8:I72,8,0)</f>
        <v>1219.8208999999999</v>
      </c>
      <c r="G42" s="16">
        <f t="shared" si="0"/>
        <v>13582.705199999999</v>
      </c>
      <c r="H42" s="27">
        <f>RA!J39</f>
        <v>-2.5123192344903198</v>
      </c>
      <c r="I42" s="20">
        <f>VLOOKUP(B42,RMS!B:D,3,FALSE)</f>
        <v>14802.526283942199</v>
      </c>
      <c r="J42" s="21">
        <f>VLOOKUP(B42,RMS!B:E,4,FALSE)</f>
        <v>13582.705740866801</v>
      </c>
      <c r="K42" s="22">
        <f t="shared" si="1"/>
        <v>-1.8394220023765229E-4</v>
      </c>
      <c r="L42" s="22">
        <f t="shared" si="2"/>
        <v>-5.4086680211185012E-4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42429591.939900003</v>
      </c>
      <c r="E7" s="53">
        <v>28745904.390999999</v>
      </c>
      <c r="F7" s="54">
        <v>147.602216172347</v>
      </c>
      <c r="G7" s="53">
        <v>13275244.7991</v>
      </c>
      <c r="H7" s="54">
        <v>219.6143843824</v>
      </c>
      <c r="I7" s="53">
        <v>1459454.4907</v>
      </c>
      <c r="J7" s="54">
        <v>3.4397089954748199</v>
      </c>
      <c r="K7" s="53">
        <v>1576789.875</v>
      </c>
      <c r="L7" s="54">
        <v>11.877670799011501</v>
      </c>
      <c r="M7" s="54">
        <v>-7.4414090399964994E-2</v>
      </c>
      <c r="N7" s="53">
        <v>361244956.67040002</v>
      </c>
      <c r="O7" s="53">
        <v>5665495075.3649998</v>
      </c>
      <c r="P7" s="53">
        <v>1396510</v>
      </c>
      <c r="Q7" s="53">
        <v>985874</v>
      </c>
      <c r="R7" s="54">
        <v>41.6519758102963</v>
      </c>
      <c r="S7" s="53">
        <v>30.382590844247499</v>
      </c>
      <c r="T7" s="53">
        <v>24.346862781045001</v>
      </c>
      <c r="U7" s="55">
        <v>19.865745137219601</v>
      </c>
    </row>
    <row r="8" spans="1:23" ht="12" thickBot="1">
      <c r="A8" s="73">
        <v>42627</v>
      </c>
      <c r="B8" s="71" t="s">
        <v>6</v>
      </c>
      <c r="C8" s="72"/>
      <c r="D8" s="56">
        <v>602671.07979999995</v>
      </c>
      <c r="E8" s="56">
        <v>862738.38130000001</v>
      </c>
      <c r="F8" s="57">
        <v>69.855600824421103</v>
      </c>
      <c r="G8" s="56">
        <v>467794.9301</v>
      </c>
      <c r="H8" s="57">
        <v>28.8323239568175</v>
      </c>
      <c r="I8" s="56">
        <v>150716.9472</v>
      </c>
      <c r="J8" s="57">
        <v>25.008159882172599</v>
      </c>
      <c r="K8" s="56">
        <v>127889.49770000001</v>
      </c>
      <c r="L8" s="57">
        <v>27.338795158096602</v>
      </c>
      <c r="M8" s="57">
        <v>0.17849354255458899</v>
      </c>
      <c r="N8" s="56">
        <v>23969716.363600001</v>
      </c>
      <c r="O8" s="56">
        <v>213975480.14809999</v>
      </c>
      <c r="P8" s="56">
        <v>23788</v>
      </c>
      <c r="Q8" s="56">
        <v>19647</v>
      </c>
      <c r="R8" s="57">
        <v>21.077009212602398</v>
      </c>
      <c r="S8" s="56">
        <v>25.3350882713973</v>
      </c>
      <c r="T8" s="56">
        <v>23.3395930421947</v>
      </c>
      <c r="U8" s="58">
        <v>7.8764092227595102</v>
      </c>
    </row>
    <row r="9" spans="1:23" ht="12" thickBot="1">
      <c r="A9" s="74"/>
      <c r="B9" s="71" t="s">
        <v>7</v>
      </c>
      <c r="C9" s="72"/>
      <c r="D9" s="56">
        <v>90795.042600000001</v>
      </c>
      <c r="E9" s="56">
        <v>88123.394</v>
      </c>
      <c r="F9" s="57">
        <v>103.03171323610199</v>
      </c>
      <c r="G9" s="56">
        <v>62616.914299999997</v>
      </c>
      <c r="H9" s="57">
        <v>45.000825439908297</v>
      </c>
      <c r="I9" s="56">
        <v>20769.809300000001</v>
      </c>
      <c r="J9" s="57">
        <v>22.875488248297799</v>
      </c>
      <c r="K9" s="56">
        <v>15086.7978</v>
      </c>
      <c r="L9" s="57">
        <v>24.093805912758</v>
      </c>
      <c r="M9" s="57">
        <v>0.37668772229452202</v>
      </c>
      <c r="N9" s="56">
        <v>2136978.1272</v>
      </c>
      <c r="O9" s="56">
        <v>30572609.175500002</v>
      </c>
      <c r="P9" s="56">
        <v>5171</v>
      </c>
      <c r="Q9" s="56">
        <v>3955</v>
      </c>
      <c r="R9" s="57">
        <v>30.7458912768647</v>
      </c>
      <c r="S9" s="56">
        <v>17.558507561400098</v>
      </c>
      <c r="T9" s="56">
        <v>17.0695439443742</v>
      </c>
      <c r="U9" s="58">
        <v>2.7847675283110198</v>
      </c>
    </row>
    <row r="10" spans="1:23" ht="12" thickBot="1">
      <c r="A10" s="74"/>
      <c r="B10" s="71" t="s">
        <v>8</v>
      </c>
      <c r="C10" s="72"/>
      <c r="D10" s="56">
        <v>145645.51250000001</v>
      </c>
      <c r="E10" s="56">
        <v>146375.7954</v>
      </c>
      <c r="F10" s="57">
        <v>99.501090396807498</v>
      </c>
      <c r="G10" s="56">
        <v>88271.384900000005</v>
      </c>
      <c r="H10" s="57">
        <v>64.997425456729204</v>
      </c>
      <c r="I10" s="56">
        <v>48047.340499999998</v>
      </c>
      <c r="J10" s="57">
        <v>32.989235078561002</v>
      </c>
      <c r="K10" s="56">
        <v>24398.7778</v>
      </c>
      <c r="L10" s="57">
        <v>27.640642352717901</v>
      </c>
      <c r="M10" s="57">
        <v>0.96925193933279696</v>
      </c>
      <c r="N10" s="56">
        <v>3577077.4931000001</v>
      </c>
      <c r="O10" s="56">
        <v>49772517.730599999</v>
      </c>
      <c r="P10" s="56">
        <v>140888</v>
      </c>
      <c r="Q10" s="56">
        <v>95628</v>
      </c>
      <c r="R10" s="57">
        <v>47.329234115531001</v>
      </c>
      <c r="S10" s="56">
        <v>1.0337680462495</v>
      </c>
      <c r="T10" s="56">
        <v>0.89125225979838596</v>
      </c>
      <c r="U10" s="58">
        <v>13.7860506491919</v>
      </c>
    </row>
    <row r="11" spans="1:23" ht="12" thickBot="1">
      <c r="A11" s="74"/>
      <c r="B11" s="71" t="s">
        <v>9</v>
      </c>
      <c r="C11" s="72"/>
      <c r="D11" s="56">
        <v>37292.418799999999</v>
      </c>
      <c r="E11" s="56">
        <v>44599.275800000003</v>
      </c>
      <c r="F11" s="57">
        <v>83.616646528596803</v>
      </c>
      <c r="G11" s="56">
        <v>37102.783100000001</v>
      </c>
      <c r="H11" s="57">
        <v>0.51110909790483805</v>
      </c>
      <c r="I11" s="56">
        <v>8948.8482999999997</v>
      </c>
      <c r="J11" s="57">
        <v>23.996427659983301</v>
      </c>
      <c r="K11" s="56">
        <v>8663.2474000000002</v>
      </c>
      <c r="L11" s="57">
        <v>23.349319582443901</v>
      </c>
      <c r="M11" s="57">
        <v>3.2966956478699003E-2</v>
      </c>
      <c r="N11" s="56">
        <v>1876658.7831999999</v>
      </c>
      <c r="O11" s="56">
        <v>17599085.0011</v>
      </c>
      <c r="P11" s="56">
        <v>1923</v>
      </c>
      <c r="Q11" s="56">
        <v>1691</v>
      </c>
      <c r="R11" s="57">
        <v>13.7196924896511</v>
      </c>
      <c r="S11" s="56">
        <v>19.392833489339601</v>
      </c>
      <c r="T11" s="56">
        <v>19.513599172087499</v>
      </c>
      <c r="U11" s="58">
        <v>-0.62273356193326301</v>
      </c>
    </row>
    <row r="12" spans="1:23" ht="12" thickBot="1">
      <c r="A12" s="74"/>
      <c r="B12" s="71" t="s">
        <v>10</v>
      </c>
      <c r="C12" s="72"/>
      <c r="D12" s="56">
        <v>121386.6798</v>
      </c>
      <c r="E12" s="56">
        <v>178764.18979999999</v>
      </c>
      <c r="F12" s="57">
        <v>67.903241659197207</v>
      </c>
      <c r="G12" s="56">
        <v>99067.823099999994</v>
      </c>
      <c r="H12" s="57">
        <v>22.528865580776099</v>
      </c>
      <c r="I12" s="56">
        <v>21272.347699999998</v>
      </c>
      <c r="J12" s="57">
        <v>17.524449746091499</v>
      </c>
      <c r="K12" s="56">
        <v>24799.159500000002</v>
      </c>
      <c r="L12" s="57">
        <v>25.0325067453713</v>
      </c>
      <c r="M12" s="57">
        <v>-0.142214973051809</v>
      </c>
      <c r="N12" s="56">
        <v>6663382.3649000004</v>
      </c>
      <c r="O12" s="56">
        <v>62711909.1888</v>
      </c>
      <c r="P12" s="56">
        <v>970</v>
      </c>
      <c r="Q12" s="56">
        <v>780</v>
      </c>
      <c r="R12" s="57">
        <v>24.3589743589744</v>
      </c>
      <c r="S12" s="56">
        <v>125.14090701030899</v>
      </c>
      <c r="T12" s="56">
        <v>104.332473717949</v>
      </c>
      <c r="U12" s="58">
        <v>16.6280026167993</v>
      </c>
    </row>
    <row r="13" spans="1:23" ht="12" thickBot="1">
      <c r="A13" s="74"/>
      <c r="B13" s="71" t="s">
        <v>11</v>
      </c>
      <c r="C13" s="72"/>
      <c r="D13" s="56">
        <v>232918.4167</v>
      </c>
      <c r="E13" s="56">
        <v>281726.07909999997</v>
      </c>
      <c r="F13" s="57">
        <v>82.675490122916301</v>
      </c>
      <c r="G13" s="56">
        <v>192806.82190000001</v>
      </c>
      <c r="H13" s="57">
        <v>20.804032971822998</v>
      </c>
      <c r="I13" s="56">
        <v>73574.895300000004</v>
      </c>
      <c r="J13" s="57">
        <v>31.588268691850502</v>
      </c>
      <c r="K13" s="56">
        <v>55543.605000000003</v>
      </c>
      <c r="L13" s="57">
        <v>28.807904436497498</v>
      </c>
      <c r="M13" s="57">
        <v>0.32463305721693803</v>
      </c>
      <c r="N13" s="56">
        <v>9183487.6040000003</v>
      </c>
      <c r="O13" s="56">
        <v>90379161.368300006</v>
      </c>
      <c r="P13" s="56">
        <v>9122</v>
      </c>
      <c r="Q13" s="56">
        <v>7181</v>
      </c>
      <c r="R13" s="57">
        <v>27.0296616070185</v>
      </c>
      <c r="S13" s="56">
        <v>25.533700581012901</v>
      </c>
      <c r="T13" s="56">
        <v>24.137742180754799</v>
      </c>
      <c r="U13" s="58">
        <v>5.4671213670305701</v>
      </c>
    </row>
    <row r="14" spans="1:23" ht="12" thickBot="1">
      <c r="A14" s="74"/>
      <c r="B14" s="71" t="s">
        <v>12</v>
      </c>
      <c r="C14" s="72"/>
      <c r="D14" s="56">
        <v>97698.644400000005</v>
      </c>
      <c r="E14" s="56">
        <v>131505.94209999999</v>
      </c>
      <c r="F14" s="57">
        <v>74.2921900256855</v>
      </c>
      <c r="G14" s="56">
        <v>93043.853199999998</v>
      </c>
      <c r="H14" s="57">
        <v>5.0027928121102203</v>
      </c>
      <c r="I14" s="56">
        <v>20373.951400000002</v>
      </c>
      <c r="J14" s="57">
        <v>20.8538731782035</v>
      </c>
      <c r="K14" s="56">
        <v>20217.820400000001</v>
      </c>
      <c r="L14" s="57">
        <v>21.729345577016598</v>
      </c>
      <c r="M14" s="57">
        <v>7.7224447003200001E-3</v>
      </c>
      <c r="N14" s="56">
        <v>1811956.9578</v>
      </c>
      <c r="O14" s="56">
        <v>37535170.784999996</v>
      </c>
      <c r="P14" s="56">
        <v>1287</v>
      </c>
      <c r="Q14" s="56">
        <v>1050</v>
      </c>
      <c r="R14" s="57">
        <v>22.571428571428601</v>
      </c>
      <c r="S14" s="56">
        <v>75.911922610722598</v>
      </c>
      <c r="T14" s="56">
        <v>68.594904952381</v>
      </c>
      <c r="U14" s="58">
        <v>9.6388253737998593</v>
      </c>
    </row>
    <row r="15" spans="1:23" ht="12" thickBot="1">
      <c r="A15" s="74"/>
      <c r="B15" s="71" t="s">
        <v>13</v>
      </c>
      <c r="C15" s="72"/>
      <c r="D15" s="56">
        <v>74226.5046</v>
      </c>
      <c r="E15" s="56">
        <v>98292.747600000002</v>
      </c>
      <c r="F15" s="57">
        <v>75.515749037826296</v>
      </c>
      <c r="G15" s="56">
        <v>53529.983099999998</v>
      </c>
      <c r="H15" s="57">
        <v>38.663418707486997</v>
      </c>
      <c r="I15" s="56">
        <v>2044.7755999999999</v>
      </c>
      <c r="J15" s="57">
        <v>2.7547782439966899</v>
      </c>
      <c r="K15" s="56">
        <v>9738.0256000000008</v>
      </c>
      <c r="L15" s="57">
        <v>18.191721790399701</v>
      </c>
      <c r="M15" s="57">
        <v>-0.79002154194378005</v>
      </c>
      <c r="N15" s="56">
        <v>2386473.9703000002</v>
      </c>
      <c r="O15" s="56">
        <v>33232260.456900001</v>
      </c>
      <c r="P15" s="56">
        <v>3332</v>
      </c>
      <c r="Q15" s="56">
        <v>2716</v>
      </c>
      <c r="R15" s="57">
        <v>22.680412371134</v>
      </c>
      <c r="S15" s="56">
        <v>22.276862124849899</v>
      </c>
      <c r="T15" s="56">
        <v>21.1810352724595</v>
      </c>
      <c r="U15" s="58">
        <v>4.9191257110131401</v>
      </c>
    </row>
    <row r="16" spans="1:23" ht="12" thickBot="1">
      <c r="A16" s="74"/>
      <c r="B16" s="71" t="s">
        <v>14</v>
      </c>
      <c r="C16" s="72"/>
      <c r="D16" s="56">
        <v>3560270.1184999999</v>
      </c>
      <c r="E16" s="56">
        <v>2184083.4707999998</v>
      </c>
      <c r="F16" s="57">
        <v>163.00980095764899</v>
      </c>
      <c r="G16" s="56">
        <v>706218.76190000004</v>
      </c>
      <c r="H16" s="57">
        <v>404.13134152957201</v>
      </c>
      <c r="I16" s="56">
        <v>-441385.82419999997</v>
      </c>
      <c r="J16" s="57">
        <v>-12.397537532516299</v>
      </c>
      <c r="K16" s="56">
        <v>19066.1842</v>
      </c>
      <c r="L16" s="57">
        <v>2.69975611363038</v>
      </c>
      <c r="M16" s="57">
        <v>-24.150191961326001</v>
      </c>
      <c r="N16" s="56">
        <v>22153928.810699999</v>
      </c>
      <c r="O16" s="56">
        <v>297901054.81779999</v>
      </c>
      <c r="P16" s="56">
        <v>97664</v>
      </c>
      <c r="Q16" s="56">
        <v>55412</v>
      </c>
      <c r="R16" s="57">
        <v>76.250631632137399</v>
      </c>
      <c r="S16" s="56">
        <v>36.454273002334503</v>
      </c>
      <c r="T16" s="56">
        <v>30.369724355735201</v>
      </c>
      <c r="U16" s="58">
        <v>16.6909065672758</v>
      </c>
    </row>
    <row r="17" spans="1:21" ht="12" thickBot="1">
      <c r="A17" s="74"/>
      <c r="B17" s="71" t="s">
        <v>15</v>
      </c>
      <c r="C17" s="72"/>
      <c r="D17" s="56">
        <v>11081698.488600001</v>
      </c>
      <c r="E17" s="56">
        <v>2492799.9221999999</v>
      </c>
      <c r="F17" s="57">
        <v>444.54825234509599</v>
      </c>
      <c r="G17" s="56">
        <v>620289.32770000002</v>
      </c>
      <c r="H17" s="57">
        <v>1686.5370229228899</v>
      </c>
      <c r="I17" s="56">
        <v>-16616.443800000001</v>
      </c>
      <c r="J17" s="57">
        <v>-0.14994491879646199</v>
      </c>
      <c r="K17" s="56">
        <v>93995.230200000005</v>
      </c>
      <c r="L17" s="57">
        <v>15.1534495279049</v>
      </c>
      <c r="M17" s="57">
        <v>-1.17677964897415</v>
      </c>
      <c r="N17" s="56">
        <v>31920399.068500001</v>
      </c>
      <c r="O17" s="56">
        <v>304455642.6214</v>
      </c>
      <c r="P17" s="56">
        <v>81122</v>
      </c>
      <c r="Q17" s="56">
        <v>42879</v>
      </c>
      <c r="R17" s="57">
        <v>89.188180694512496</v>
      </c>
      <c r="S17" s="56">
        <v>136.60534119720899</v>
      </c>
      <c r="T17" s="56">
        <v>101.71782832622</v>
      </c>
      <c r="U17" s="58">
        <v>25.5389083364052</v>
      </c>
    </row>
    <row r="18" spans="1:21" ht="12" thickBot="1">
      <c r="A18" s="74"/>
      <c r="B18" s="71" t="s">
        <v>16</v>
      </c>
      <c r="C18" s="72"/>
      <c r="D18" s="56">
        <v>2804281.9704</v>
      </c>
      <c r="E18" s="56">
        <v>2087464.1416</v>
      </c>
      <c r="F18" s="57">
        <v>134.339168492282</v>
      </c>
      <c r="G18" s="56">
        <v>1070101.8426999999</v>
      </c>
      <c r="H18" s="57">
        <v>162.057484484322</v>
      </c>
      <c r="I18" s="56">
        <v>252578.22330000001</v>
      </c>
      <c r="J18" s="57">
        <v>9.0068768392777692</v>
      </c>
      <c r="K18" s="56">
        <v>150510.26310000001</v>
      </c>
      <c r="L18" s="57">
        <v>14.065041017053501</v>
      </c>
      <c r="M18" s="57">
        <v>0.67814618151444905</v>
      </c>
      <c r="N18" s="56">
        <v>24078848.119199999</v>
      </c>
      <c r="O18" s="56">
        <v>572584918.30270004</v>
      </c>
      <c r="P18" s="56">
        <v>99018</v>
      </c>
      <c r="Q18" s="56">
        <v>62439</v>
      </c>
      <c r="R18" s="57">
        <v>58.583577571710002</v>
      </c>
      <c r="S18" s="56">
        <v>28.320931248863801</v>
      </c>
      <c r="T18" s="56">
        <v>23.920701290859899</v>
      </c>
      <c r="U18" s="58">
        <v>15.537024257210801</v>
      </c>
    </row>
    <row r="19" spans="1:21" ht="12" thickBot="1">
      <c r="A19" s="74"/>
      <c r="B19" s="71" t="s">
        <v>17</v>
      </c>
      <c r="C19" s="72"/>
      <c r="D19" s="56">
        <v>1290550.9990000001</v>
      </c>
      <c r="E19" s="56">
        <v>913586.05920000002</v>
      </c>
      <c r="F19" s="57">
        <v>141.26211603207901</v>
      </c>
      <c r="G19" s="56">
        <v>422850.73599999998</v>
      </c>
      <c r="H19" s="57">
        <v>205.20249561538</v>
      </c>
      <c r="I19" s="56">
        <v>21914.386900000001</v>
      </c>
      <c r="J19" s="57">
        <v>1.69806438621803</v>
      </c>
      <c r="K19" s="56">
        <v>31260.232199999999</v>
      </c>
      <c r="L19" s="57">
        <v>7.3927344896474301</v>
      </c>
      <c r="M19" s="57">
        <v>-0.29896915800900498</v>
      </c>
      <c r="N19" s="56">
        <v>9563455.3257999998</v>
      </c>
      <c r="O19" s="56">
        <v>167697868.98480001</v>
      </c>
      <c r="P19" s="56">
        <v>18954</v>
      </c>
      <c r="Q19" s="56">
        <v>11449</v>
      </c>
      <c r="R19" s="57">
        <v>65.551576556904493</v>
      </c>
      <c r="S19" s="56">
        <v>68.088582832119897</v>
      </c>
      <c r="T19" s="56">
        <v>61.707874032666602</v>
      </c>
      <c r="U19" s="58">
        <v>9.3711875531109499</v>
      </c>
    </row>
    <row r="20" spans="1:21" ht="12" thickBot="1">
      <c r="A20" s="74"/>
      <c r="B20" s="71" t="s">
        <v>18</v>
      </c>
      <c r="C20" s="72"/>
      <c r="D20" s="56">
        <v>3122301.5482000001</v>
      </c>
      <c r="E20" s="56">
        <v>2027329.7102999999</v>
      </c>
      <c r="F20" s="57">
        <v>154.01054561263101</v>
      </c>
      <c r="G20" s="56">
        <v>881240.64709999994</v>
      </c>
      <c r="H20" s="57">
        <v>254.30748212476601</v>
      </c>
      <c r="I20" s="56">
        <v>-172564.9117</v>
      </c>
      <c r="J20" s="57">
        <v>-5.5268496343501301</v>
      </c>
      <c r="K20" s="56">
        <v>60905.656600000002</v>
      </c>
      <c r="L20" s="57">
        <v>6.9113535332748501</v>
      </c>
      <c r="M20" s="57">
        <v>-3.8333150208580098</v>
      </c>
      <c r="N20" s="56">
        <v>22368322.5383</v>
      </c>
      <c r="O20" s="56">
        <v>327424417.12370002</v>
      </c>
      <c r="P20" s="56">
        <v>61000</v>
      </c>
      <c r="Q20" s="56">
        <v>45558</v>
      </c>
      <c r="R20" s="57">
        <v>33.895254400983397</v>
      </c>
      <c r="S20" s="56">
        <v>51.185271281967204</v>
      </c>
      <c r="T20" s="56">
        <v>45.727970336713597</v>
      </c>
      <c r="U20" s="58">
        <v>10.6618580083138</v>
      </c>
    </row>
    <row r="21" spans="1:21" ht="12" thickBot="1">
      <c r="A21" s="74"/>
      <c r="B21" s="71" t="s">
        <v>19</v>
      </c>
      <c r="C21" s="72"/>
      <c r="D21" s="56">
        <v>559130.15749999997</v>
      </c>
      <c r="E21" s="56">
        <v>625272.87329999998</v>
      </c>
      <c r="F21" s="57">
        <v>89.421783892379807</v>
      </c>
      <c r="G21" s="56">
        <v>276776.39840000001</v>
      </c>
      <c r="H21" s="57">
        <v>102.015114269946</v>
      </c>
      <c r="I21" s="56">
        <v>60891.274599999997</v>
      </c>
      <c r="J21" s="57">
        <v>10.890357778635799</v>
      </c>
      <c r="K21" s="56">
        <v>36972.202799999999</v>
      </c>
      <c r="L21" s="57">
        <v>13.3581486765961</v>
      </c>
      <c r="M21" s="57">
        <v>0.64694743587201098</v>
      </c>
      <c r="N21" s="56">
        <v>5555232.1277999999</v>
      </c>
      <c r="O21" s="56">
        <v>106746602.18089999</v>
      </c>
      <c r="P21" s="56">
        <v>34074</v>
      </c>
      <c r="Q21" s="56">
        <v>26249</v>
      </c>
      <c r="R21" s="57">
        <v>29.8106594536935</v>
      </c>
      <c r="S21" s="56">
        <v>16.409290294652799</v>
      </c>
      <c r="T21" s="56">
        <v>15.2021558268886</v>
      </c>
      <c r="U21" s="58">
        <v>7.3564087543599097</v>
      </c>
    </row>
    <row r="22" spans="1:21" ht="12" thickBot="1">
      <c r="A22" s="74"/>
      <c r="B22" s="71" t="s">
        <v>20</v>
      </c>
      <c r="C22" s="72"/>
      <c r="D22" s="56">
        <v>1891830.7442999999</v>
      </c>
      <c r="E22" s="56">
        <v>1515960.5743</v>
      </c>
      <c r="F22" s="57">
        <v>124.794191641399</v>
      </c>
      <c r="G22" s="56">
        <v>1009973.8417</v>
      </c>
      <c r="H22" s="57">
        <v>87.314826007339803</v>
      </c>
      <c r="I22" s="56">
        <v>66877.951499999996</v>
      </c>
      <c r="J22" s="57">
        <v>3.5350916936676402</v>
      </c>
      <c r="K22" s="56">
        <v>121962.8159</v>
      </c>
      <c r="L22" s="57">
        <v>12.0758390825955</v>
      </c>
      <c r="M22" s="57">
        <v>-0.45165294023028502</v>
      </c>
      <c r="N22" s="56">
        <v>20406793.843400002</v>
      </c>
      <c r="O22" s="56">
        <v>379678843.3944</v>
      </c>
      <c r="P22" s="56">
        <v>103489</v>
      </c>
      <c r="Q22" s="56">
        <v>72478</v>
      </c>
      <c r="R22" s="57">
        <v>42.786776677060601</v>
      </c>
      <c r="S22" s="56">
        <v>18.280500771096399</v>
      </c>
      <c r="T22" s="56">
        <v>17.6358991238721</v>
      </c>
      <c r="U22" s="58">
        <v>3.5261706191526301</v>
      </c>
    </row>
    <row r="23" spans="1:21" ht="12" thickBot="1">
      <c r="A23" s="74"/>
      <c r="B23" s="71" t="s">
        <v>21</v>
      </c>
      <c r="C23" s="72"/>
      <c r="D23" s="56">
        <v>3031250.8627999998</v>
      </c>
      <c r="E23" s="56">
        <v>5571686.1739999996</v>
      </c>
      <c r="F23" s="57">
        <v>54.404551299841401</v>
      </c>
      <c r="G23" s="56">
        <v>2025210.9424999999</v>
      </c>
      <c r="H23" s="57">
        <v>49.675809032421398</v>
      </c>
      <c r="I23" s="56">
        <v>235762.37590000001</v>
      </c>
      <c r="J23" s="57">
        <v>7.7777256509289296</v>
      </c>
      <c r="K23" s="56">
        <v>223911.954</v>
      </c>
      <c r="L23" s="57">
        <v>11.056228726652799</v>
      </c>
      <c r="M23" s="57">
        <v>5.2924471821633998E-2</v>
      </c>
      <c r="N23" s="56">
        <v>41633616.104000002</v>
      </c>
      <c r="O23" s="56">
        <v>826667331.33290005</v>
      </c>
      <c r="P23" s="56">
        <v>85707</v>
      </c>
      <c r="Q23" s="56">
        <v>67661</v>
      </c>
      <c r="R23" s="57">
        <v>26.671199065931599</v>
      </c>
      <c r="S23" s="56">
        <v>35.367599645303201</v>
      </c>
      <c r="T23" s="56">
        <v>34.492958150189899</v>
      </c>
      <c r="U23" s="58">
        <v>2.4730021372242601</v>
      </c>
    </row>
    <row r="24" spans="1:21" ht="12" thickBot="1">
      <c r="A24" s="74"/>
      <c r="B24" s="71" t="s">
        <v>22</v>
      </c>
      <c r="C24" s="72"/>
      <c r="D24" s="56">
        <v>789800.39339999994</v>
      </c>
      <c r="E24" s="56">
        <v>458969.87280000001</v>
      </c>
      <c r="F24" s="57">
        <v>172.081097302036</v>
      </c>
      <c r="G24" s="56">
        <v>197288.77770000001</v>
      </c>
      <c r="H24" s="57">
        <v>300.32707516743898</v>
      </c>
      <c r="I24" s="56">
        <v>98491.145399999994</v>
      </c>
      <c r="J24" s="57">
        <v>12.470384444354</v>
      </c>
      <c r="K24" s="56">
        <v>35637.594899999996</v>
      </c>
      <c r="L24" s="57">
        <v>18.063670582515901</v>
      </c>
      <c r="M24" s="57">
        <v>1.76368665383757</v>
      </c>
      <c r="N24" s="56">
        <v>5050889.5772000002</v>
      </c>
      <c r="O24" s="56">
        <v>79960000.205500007</v>
      </c>
      <c r="P24" s="56">
        <v>44375</v>
      </c>
      <c r="Q24" s="56">
        <v>28342</v>
      </c>
      <c r="R24" s="57">
        <v>56.569755133723802</v>
      </c>
      <c r="S24" s="56">
        <v>17.798318724506998</v>
      </c>
      <c r="T24" s="56">
        <v>14.7771081257498</v>
      </c>
      <c r="U24" s="58">
        <v>16.9746965739931</v>
      </c>
    </row>
    <row r="25" spans="1:21" ht="12" thickBot="1">
      <c r="A25" s="74"/>
      <c r="B25" s="71" t="s">
        <v>23</v>
      </c>
      <c r="C25" s="72"/>
      <c r="D25" s="56">
        <v>878531.92509999999</v>
      </c>
      <c r="E25" s="56">
        <v>567018.9325</v>
      </c>
      <c r="F25" s="57">
        <v>154.93872862878399</v>
      </c>
      <c r="G25" s="56">
        <v>201950.0318</v>
      </c>
      <c r="H25" s="57">
        <v>335.024405428195</v>
      </c>
      <c r="I25" s="56">
        <v>40682.356099999997</v>
      </c>
      <c r="J25" s="57">
        <v>4.63072028889209</v>
      </c>
      <c r="K25" s="56">
        <v>19966.140100000001</v>
      </c>
      <c r="L25" s="57">
        <v>9.8866734122495004</v>
      </c>
      <c r="M25" s="57">
        <v>1.03756739641429</v>
      </c>
      <c r="N25" s="56">
        <v>5550498.7028000001</v>
      </c>
      <c r="O25" s="56">
        <v>93811434.628199995</v>
      </c>
      <c r="P25" s="56">
        <v>37869</v>
      </c>
      <c r="Q25" s="56">
        <v>25115</v>
      </c>
      <c r="R25" s="57">
        <v>50.782400955604203</v>
      </c>
      <c r="S25" s="56">
        <v>23.199237505611499</v>
      </c>
      <c r="T25" s="56">
        <v>16.842382130201099</v>
      </c>
      <c r="U25" s="58">
        <v>27.401139256722399</v>
      </c>
    </row>
    <row r="26" spans="1:21" ht="12" thickBot="1">
      <c r="A26" s="74"/>
      <c r="B26" s="71" t="s">
        <v>24</v>
      </c>
      <c r="C26" s="72"/>
      <c r="D26" s="56">
        <v>787700.72019999998</v>
      </c>
      <c r="E26" s="56">
        <v>629768.86640000006</v>
      </c>
      <c r="F26" s="57">
        <v>125.077748714826</v>
      </c>
      <c r="G26" s="56">
        <v>426115.5563</v>
      </c>
      <c r="H26" s="57">
        <v>84.856128473618</v>
      </c>
      <c r="I26" s="56">
        <v>159412.74789999999</v>
      </c>
      <c r="J26" s="57">
        <v>20.237730372967601</v>
      </c>
      <c r="K26" s="56">
        <v>91038.711599999995</v>
      </c>
      <c r="L26" s="57">
        <v>21.364794186463701</v>
      </c>
      <c r="M26" s="57">
        <v>0.75104354069088097</v>
      </c>
      <c r="N26" s="56">
        <v>8715749.6162</v>
      </c>
      <c r="O26" s="56">
        <v>182491414.22229999</v>
      </c>
      <c r="P26" s="56">
        <v>50562</v>
      </c>
      <c r="Q26" s="56">
        <v>39130</v>
      </c>
      <c r="R26" s="57">
        <v>29.2154357270636</v>
      </c>
      <c r="S26" s="56">
        <v>15.578907483881199</v>
      </c>
      <c r="T26" s="56">
        <v>14.678231152568401</v>
      </c>
      <c r="U26" s="58">
        <v>5.7813831441306398</v>
      </c>
    </row>
    <row r="27" spans="1:21" ht="12" thickBot="1">
      <c r="A27" s="74"/>
      <c r="B27" s="71" t="s">
        <v>25</v>
      </c>
      <c r="C27" s="72"/>
      <c r="D27" s="56">
        <v>1032495.2409</v>
      </c>
      <c r="E27" s="56">
        <v>772246.31229999999</v>
      </c>
      <c r="F27" s="57">
        <v>133.70024880078699</v>
      </c>
      <c r="G27" s="56">
        <v>225197.9184</v>
      </c>
      <c r="H27" s="57">
        <v>358.48347455240099</v>
      </c>
      <c r="I27" s="56">
        <v>107417.5904</v>
      </c>
      <c r="J27" s="57">
        <v>10.403688670406501</v>
      </c>
      <c r="K27" s="56">
        <v>63989.919600000001</v>
      </c>
      <c r="L27" s="57">
        <v>28.414969398758</v>
      </c>
      <c r="M27" s="57">
        <v>0.67866425011104403</v>
      </c>
      <c r="N27" s="56">
        <v>5532153.7165000001</v>
      </c>
      <c r="O27" s="56">
        <v>65701830.856600001</v>
      </c>
      <c r="P27" s="56">
        <v>60210</v>
      </c>
      <c r="Q27" s="56">
        <v>36623</v>
      </c>
      <c r="R27" s="57">
        <v>64.404882177866398</v>
      </c>
      <c r="S27" s="56">
        <v>17.148235191828601</v>
      </c>
      <c r="T27" s="56">
        <v>14.381908579308099</v>
      </c>
      <c r="U27" s="58">
        <v>16.131844365178299</v>
      </c>
    </row>
    <row r="28" spans="1:21" ht="12" thickBot="1">
      <c r="A28" s="74"/>
      <c r="B28" s="71" t="s">
        <v>26</v>
      </c>
      <c r="C28" s="72"/>
      <c r="D28" s="56">
        <v>2633283.2349999999</v>
      </c>
      <c r="E28" s="56">
        <v>1670181.9857000001</v>
      </c>
      <c r="F28" s="57">
        <v>157.664449595674</v>
      </c>
      <c r="G28" s="56">
        <v>844261.49080000003</v>
      </c>
      <c r="H28" s="57">
        <v>211.90374826936301</v>
      </c>
      <c r="I28" s="56">
        <v>120448.4651</v>
      </c>
      <c r="J28" s="57">
        <v>4.57407936598206</v>
      </c>
      <c r="K28" s="56">
        <v>44727.152600000001</v>
      </c>
      <c r="L28" s="57">
        <v>5.2977842869059097</v>
      </c>
      <c r="M28" s="57">
        <v>1.6929607206875901</v>
      </c>
      <c r="N28" s="56">
        <v>18150601.761300001</v>
      </c>
      <c r="O28" s="56">
        <v>271121082.77109998</v>
      </c>
      <c r="P28" s="56">
        <v>70109</v>
      </c>
      <c r="Q28" s="56">
        <v>51345</v>
      </c>
      <c r="R28" s="57">
        <v>36.544941084818397</v>
      </c>
      <c r="S28" s="56">
        <v>37.559845882839603</v>
      </c>
      <c r="T28" s="56">
        <v>29.067230252215399</v>
      </c>
      <c r="U28" s="58">
        <v>22.610890516204901</v>
      </c>
    </row>
    <row r="29" spans="1:21" ht="12" thickBot="1">
      <c r="A29" s="74"/>
      <c r="B29" s="71" t="s">
        <v>27</v>
      </c>
      <c r="C29" s="72"/>
      <c r="D29" s="56">
        <v>1112307.2504</v>
      </c>
      <c r="E29" s="56">
        <v>875745.81350000005</v>
      </c>
      <c r="F29" s="57">
        <v>127.012568402076</v>
      </c>
      <c r="G29" s="56">
        <v>652625.18480000005</v>
      </c>
      <c r="H29" s="57">
        <v>70.435845306961497</v>
      </c>
      <c r="I29" s="56">
        <v>159282.81839999999</v>
      </c>
      <c r="J29" s="57">
        <v>14.320037772182101</v>
      </c>
      <c r="K29" s="56">
        <v>94412.230200000005</v>
      </c>
      <c r="L29" s="57">
        <v>14.4665318469028</v>
      </c>
      <c r="M29" s="57">
        <v>0.68709941564329202</v>
      </c>
      <c r="N29" s="56">
        <v>11937585.232000001</v>
      </c>
      <c r="O29" s="56">
        <v>196428171.72389999</v>
      </c>
      <c r="P29" s="56">
        <v>137042</v>
      </c>
      <c r="Q29" s="56">
        <v>119052</v>
      </c>
      <c r="R29" s="57">
        <v>15.111043913584</v>
      </c>
      <c r="S29" s="56">
        <v>8.1165427416412506</v>
      </c>
      <c r="T29" s="56">
        <v>7.8461897011390001</v>
      </c>
      <c r="U29" s="58">
        <v>3.3308891372582501</v>
      </c>
    </row>
    <row r="30" spans="1:21" ht="12" thickBot="1">
      <c r="A30" s="74"/>
      <c r="B30" s="71" t="s">
        <v>28</v>
      </c>
      <c r="C30" s="72"/>
      <c r="D30" s="56">
        <v>3102521.7694999999</v>
      </c>
      <c r="E30" s="56">
        <v>1788658.3389999999</v>
      </c>
      <c r="F30" s="57">
        <v>173.45524865495301</v>
      </c>
      <c r="G30" s="56">
        <v>862982.26210000005</v>
      </c>
      <c r="H30" s="57">
        <v>259.51164997878999</v>
      </c>
      <c r="I30" s="56">
        <v>376948.46260000003</v>
      </c>
      <c r="J30" s="57">
        <v>12.1497443243001</v>
      </c>
      <c r="K30" s="56">
        <v>122116.6477</v>
      </c>
      <c r="L30" s="57">
        <v>14.1505397113075</v>
      </c>
      <c r="M30" s="57">
        <v>2.0867901281243602</v>
      </c>
      <c r="N30" s="56">
        <v>21159138.0363</v>
      </c>
      <c r="O30" s="56">
        <v>315655805.97790003</v>
      </c>
      <c r="P30" s="56">
        <v>138043</v>
      </c>
      <c r="Q30" s="56">
        <v>93445</v>
      </c>
      <c r="R30" s="57">
        <v>47.726470116111102</v>
      </c>
      <c r="S30" s="56">
        <v>22.475038716197101</v>
      </c>
      <c r="T30" s="56">
        <v>17.740938410829902</v>
      </c>
      <c r="U30" s="58">
        <v>21.063813794258301</v>
      </c>
    </row>
    <row r="31" spans="1:21" ht="12" thickBot="1">
      <c r="A31" s="74"/>
      <c r="B31" s="71" t="s">
        <v>29</v>
      </c>
      <c r="C31" s="72"/>
      <c r="D31" s="56">
        <v>1067167.6799000001</v>
      </c>
      <c r="E31" s="56">
        <v>1196710.9098</v>
      </c>
      <c r="F31" s="57">
        <v>89.175060673454496</v>
      </c>
      <c r="G31" s="56">
        <v>835252.3051</v>
      </c>
      <c r="H31" s="57">
        <v>27.7659065870203</v>
      </c>
      <c r="I31" s="56">
        <v>39951.5383</v>
      </c>
      <c r="J31" s="57">
        <v>3.7436983008840499</v>
      </c>
      <c r="K31" s="56">
        <v>30632.955699999999</v>
      </c>
      <c r="L31" s="57">
        <v>3.6675092679130601</v>
      </c>
      <c r="M31" s="57">
        <v>0.304201223390272</v>
      </c>
      <c r="N31" s="56">
        <v>21404190.052700002</v>
      </c>
      <c r="O31" s="56">
        <v>329980510.29439998</v>
      </c>
      <c r="P31" s="56">
        <v>35604</v>
      </c>
      <c r="Q31" s="56">
        <v>31994</v>
      </c>
      <c r="R31" s="57">
        <v>11.283365631055799</v>
      </c>
      <c r="S31" s="56">
        <v>29.973252440736999</v>
      </c>
      <c r="T31" s="56">
        <v>28.8633717259486</v>
      </c>
      <c r="U31" s="58">
        <v>3.70290383728902</v>
      </c>
    </row>
    <row r="32" spans="1:21" ht="12" thickBot="1">
      <c r="A32" s="74"/>
      <c r="B32" s="71" t="s">
        <v>30</v>
      </c>
      <c r="C32" s="72"/>
      <c r="D32" s="56">
        <v>137581.8156</v>
      </c>
      <c r="E32" s="56">
        <v>103927.0699</v>
      </c>
      <c r="F32" s="57">
        <v>132.383041042515</v>
      </c>
      <c r="G32" s="56">
        <v>88188.387300000002</v>
      </c>
      <c r="H32" s="57">
        <v>56.008993714754098</v>
      </c>
      <c r="I32" s="56">
        <v>27755.933300000001</v>
      </c>
      <c r="J32" s="57">
        <v>20.1741292473538</v>
      </c>
      <c r="K32" s="56">
        <v>23229.717799999999</v>
      </c>
      <c r="L32" s="57">
        <v>26.3410166703434</v>
      </c>
      <c r="M32" s="57">
        <v>0.19484590983709699</v>
      </c>
      <c r="N32" s="56">
        <v>1738724.3703999999</v>
      </c>
      <c r="O32" s="56">
        <v>32142973.098099999</v>
      </c>
      <c r="P32" s="56">
        <v>23605</v>
      </c>
      <c r="Q32" s="56">
        <v>21063</v>
      </c>
      <c r="R32" s="57">
        <v>12.0685562360537</v>
      </c>
      <c r="S32" s="56">
        <v>5.8285030968015299</v>
      </c>
      <c r="T32" s="56">
        <v>4.99577073066515</v>
      </c>
      <c r="U32" s="58">
        <v>14.287242406945801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0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492395.09129999997</v>
      </c>
      <c r="E35" s="56">
        <v>431720.79440000001</v>
      </c>
      <c r="F35" s="57">
        <v>114.05405940298201</v>
      </c>
      <c r="G35" s="56">
        <v>132861.59099999999</v>
      </c>
      <c r="H35" s="57">
        <v>270.60755301357199</v>
      </c>
      <c r="I35" s="56">
        <v>40858.750099999997</v>
      </c>
      <c r="J35" s="57">
        <v>8.2979604837502592</v>
      </c>
      <c r="K35" s="56">
        <v>17908.268700000001</v>
      </c>
      <c r="L35" s="57">
        <v>13.4788907502997</v>
      </c>
      <c r="M35" s="57">
        <v>1.2815577979349799</v>
      </c>
      <c r="N35" s="56">
        <v>3820197.6963999998</v>
      </c>
      <c r="O35" s="56">
        <v>52775691.233800001</v>
      </c>
      <c r="P35" s="56">
        <v>29217</v>
      </c>
      <c r="Q35" s="56">
        <v>20865</v>
      </c>
      <c r="R35" s="57">
        <v>40.028756290438501</v>
      </c>
      <c r="S35" s="56">
        <v>16.853033894650402</v>
      </c>
      <c r="T35" s="56">
        <v>15.735505890246801</v>
      </c>
      <c r="U35" s="58">
        <v>6.6310197403583704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125285.47</v>
      </c>
      <c r="E37" s="59"/>
      <c r="F37" s="59"/>
      <c r="G37" s="56">
        <v>60489.760000000002</v>
      </c>
      <c r="H37" s="57">
        <v>107.118477573725</v>
      </c>
      <c r="I37" s="56">
        <v>1521.09</v>
      </c>
      <c r="J37" s="57">
        <v>1.2140992886086499</v>
      </c>
      <c r="K37" s="56">
        <v>2159.85</v>
      </c>
      <c r="L37" s="57">
        <v>3.5706043469175599</v>
      </c>
      <c r="M37" s="57">
        <v>-0.29574275991388299</v>
      </c>
      <c r="N37" s="56">
        <v>2581839.2999999998</v>
      </c>
      <c r="O37" s="56">
        <v>42682248.799999997</v>
      </c>
      <c r="P37" s="56">
        <v>106</v>
      </c>
      <c r="Q37" s="56">
        <v>142</v>
      </c>
      <c r="R37" s="57">
        <v>-25.352112676056301</v>
      </c>
      <c r="S37" s="56">
        <v>1181.9383962264201</v>
      </c>
      <c r="T37" s="56">
        <v>1296.2207042253499</v>
      </c>
      <c r="U37" s="58">
        <v>-9.6690579106159191</v>
      </c>
    </row>
    <row r="38" spans="1:21" ht="12" thickBot="1">
      <c r="A38" s="74"/>
      <c r="B38" s="71" t="s">
        <v>35</v>
      </c>
      <c r="C38" s="72"/>
      <c r="D38" s="56">
        <v>290529.17</v>
      </c>
      <c r="E38" s="59"/>
      <c r="F38" s="59"/>
      <c r="G38" s="56">
        <v>121039.39</v>
      </c>
      <c r="H38" s="57">
        <v>140.028613825631</v>
      </c>
      <c r="I38" s="56">
        <v>-30178.34</v>
      </c>
      <c r="J38" s="57">
        <v>-10.387370053065601</v>
      </c>
      <c r="K38" s="56">
        <v>-7306.86</v>
      </c>
      <c r="L38" s="57">
        <v>-6.0367620821618502</v>
      </c>
      <c r="M38" s="57">
        <v>3.1301379799257099</v>
      </c>
      <c r="N38" s="56">
        <v>6053105.8499999996</v>
      </c>
      <c r="O38" s="56">
        <v>101014963.98999999</v>
      </c>
      <c r="P38" s="56">
        <v>134</v>
      </c>
      <c r="Q38" s="56">
        <v>94</v>
      </c>
      <c r="R38" s="57">
        <v>42.553191489361701</v>
      </c>
      <c r="S38" s="56">
        <v>2168.1281343283599</v>
      </c>
      <c r="T38" s="56">
        <v>2356.6203191489399</v>
      </c>
      <c r="U38" s="58">
        <v>-8.6937751434589092</v>
      </c>
    </row>
    <row r="39" spans="1:21" ht="12" thickBot="1">
      <c r="A39" s="74"/>
      <c r="B39" s="71" t="s">
        <v>36</v>
      </c>
      <c r="C39" s="72"/>
      <c r="D39" s="56">
        <v>117200.87</v>
      </c>
      <c r="E39" s="59"/>
      <c r="F39" s="59"/>
      <c r="G39" s="56">
        <v>6536.75</v>
      </c>
      <c r="H39" s="57">
        <v>1692.95322599151</v>
      </c>
      <c r="I39" s="56">
        <v>-2944.46</v>
      </c>
      <c r="J39" s="57">
        <v>-2.5123192344903198</v>
      </c>
      <c r="K39" s="56">
        <v>778.63</v>
      </c>
      <c r="L39" s="57">
        <v>11.911576853941201</v>
      </c>
      <c r="M39" s="57">
        <v>-4.7815907427147701</v>
      </c>
      <c r="N39" s="56">
        <v>2926160.73</v>
      </c>
      <c r="O39" s="56">
        <v>93494156.909999996</v>
      </c>
      <c r="P39" s="56">
        <v>35</v>
      </c>
      <c r="Q39" s="56">
        <v>46</v>
      </c>
      <c r="R39" s="57">
        <v>-23.913043478260899</v>
      </c>
      <c r="S39" s="56">
        <v>3348.5962857142899</v>
      </c>
      <c r="T39" s="56">
        <v>2396.1904347826098</v>
      </c>
      <c r="U39" s="58">
        <v>28.441943120907499</v>
      </c>
    </row>
    <row r="40" spans="1:21" ht="12" thickBot="1">
      <c r="A40" s="74"/>
      <c r="B40" s="71" t="s">
        <v>37</v>
      </c>
      <c r="C40" s="72"/>
      <c r="D40" s="56">
        <v>241276.14</v>
      </c>
      <c r="E40" s="59"/>
      <c r="F40" s="59"/>
      <c r="G40" s="56">
        <v>68215.41</v>
      </c>
      <c r="H40" s="57">
        <v>253.69741235887901</v>
      </c>
      <c r="I40" s="56">
        <v>-41890.93</v>
      </c>
      <c r="J40" s="57">
        <v>-17.362234823551098</v>
      </c>
      <c r="K40" s="56">
        <v>-9165.83</v>
      </c>
      <c r="L40" s="57">
        <v>-13.436597390531</v>
      </c>
      <c r="M40" s="57">
        <v>3.5703367834664199</v>
      </c>
      <c r="N40" s="56">
        <v>5161182.41</v>
      </c>
      <c r="O40" s="56">
        <v>72658240.769999996</v>
      </c>
      <c r="P40" s="56">
        <v>112</v>
      </c>
      <c r="Q40" s="56">
        <v>95</v>
      </c>
      <c r="R40" s="57">
        <v>17.894736842105299</v>
      </c>
      <c r="S40" s="56">
        <v>2154.2512499999998</v>
      </c>
      <c r="T40" s="56">
        <v>2070.0597894736802</v>
      </c>
      <c r="U40" s="58">
        <v>3.9081541916856701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1.1200000000000001</v>
      </c>
      <c r="H41" s="59"/>
      <c r="I41" s="59"/>
      <c r="J41" s="59"/>
      <c r="K41" s="56">
        <v>1.1200000000000001</v>
      </c>
      <c r="L41" s="57">
        <v>100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56776.068200000002</v>
      </c>
      <c r="E42" s="59"/>
      <c r="F42" s="59"/>
      <c r="G42" s="56">
        <v>100187.1795</v>
      </c>
      <c r="H42" s="57">
        <v>-43.330006410650597</v>
      </c>
      <c r="I42" s="56">
        <v>4127.7903999999999</v>
      </c>
      <c r="J42" s="57">
        <v>7.2702998479207803</v>
      </c>
      <c r="K42" s="56">
        <v>8178.3634000000002</v>
      </c>
      <c r="L42" s="57">
        <v>8.1630837805948993</v>
      </c>
      <c r="M42" s="57">
        <v>-0.49527916551128098</v>
      </c>
      <c r="N42" s="56">
        <v>933349.14350000001</v>
      </c>
      <c r="O42" s="56">
        <v>18469048.276500002</v>
      </c>
      <c r="P42" s="56">
        <v>90</v>
      </c>
      <c r="Q42" s="56">
        <v>66</v>
      </c>
      <c r="R42" s="57">
        <v>36.363636363636402</v>
      </c>
      <c r="S42" s="56">
        <v>630.84520222222204</v>
      </c>
      <c r="T42" s="56">
        <v>818.10411666666698</v>
      </c>
      <c r="U42" s="58">
        <v>-29.683813681201698</v>
      </c>
    </row>
    <row r="43" spans="1:21" ht="12" thickBot="1">
      <c r="A43" s="74"/>
      <c r="B43" s="71" t="s">
        <v>33</v>
      </c>
      <c r="C43" s="72"/>
      <c r="D43" s="56">
        <v>614770.17579999997</v>
      </c>
      <c r="E43" s="56">
        <v>1000646.7639</v>
      </c>
      <c r="F43" s="57">
        <v>61.437282163782399</v>
      </c>
      <c r="G43" s="56">
        <v>235096.46969999999</v>
      </c>
      <c r="H43" s="57">
        <v>161.49698316801201</v>
      </c>
      <c r="I43" s="56">
        <v>17897.204000000002</v>
      </c>
      <c r="J43" s="57">
        <v>2.911202381721</v>
      </c>
      <c r="K43" s="56">
        <v>15504.8213</v>
      </c>
      <c r="L43" s="57">
        <v>6.5950889521162397</v>
      </c>
      <c r="M43" s="57">
        <v>0.15429927592909401</v>
      </c>
      <c r="N43" s="56">
        <v>6143627.3504999997</v>
      </c>
      <c r="O43" s="56">
        <v>121463338.2651</v>
      </c>
      <c r="P43" s="56">
        <v>1715</v>
      </c>
      <c r="Q43" s="56">
        <v>1508</v>
      </c>
      <c r="R43" s="57">
        <v>13.7267904509284</v>
      </c>
      <c r="S43" s="56">
        <v>358.46657481049601</v>
      </c>
      <c r="T43" s="56">
        <v>204.17477148541099</v>
      </c>
      <c r="U43" s="58">
        <v>43.042173013383803</v>
      </c>
    </row>
    <row r="44" spans="1:21" ht="12" thickBot="1">
      <c r="A44" s="74"/>
      <c r="B44" s="71" t="s">
        <v>38</v>
      </c>
      <c r="C44" s="72"/>
      <c r="D44" s="56">
        <v>145759.07</v>
      </c>
      <c r="E44" s="59"/>
      <c r="F44" s="59"/>
      <c r="G44" s="56">
        <v>51975.24</v>
      </c>
      <c r="H44" s="57">
        <v>180.439436162296</v>
      </c>
      <c r="I44" s="56">
        <v>-20123.48</v>
      </c>
      <c r="J44" s="57">
        <v>-13.8059881968237</v>
      </c>
      <c r="K44" s="56">
        <v>-8128.21</v>
      </c>
      <c r="L44" s="57">
        <v>-15.6386194657302</v>
      </c>
      <c r="M44" s="57">
        <v>1.47575788519243</v>
      </c>
      <c r="N44" s="56">
        <v>3405752.16</v>
      </c>
      <c r="O44" s="56">
        <v>48339069.25</v>
      </c>
      <c r="P44" s="56">
        <v>99</v>
      </c>
      <c r="Q44" s="56">
        <v>95</v>
      </c>
      <c r="R44" s="57">
        <v>4.2105263157894699</v>
      </c>
      <c r="S44" s="56">
        <v>1472.31383838384</v>
      </c>
      <c r="T44" s="56">
        <v>1229.2947368421101</v>
      </c>
      <c r="U44" s="58">
        <v>16.505930679052501</v>
      </c>
    </row>
    <row r="45" spans="1:21" ht="12" thickBot="1">
      <c r="A45" s="74"/>
      <c r="B45" s="71" t="s">
        <v>39</v>
      </c>
      <c r="C45" s="72"/>
      <c r="D45" s="56">
        <v>45458.14</v>
      </c>
      <c r="E45" s="59"/>
      <c r="F45" s="59"/>
      <c r="G45" s="56">
        <v>12281.21</v>
      </c>
      <c r="H45" s="57">
        <v>270.143821333566</v>
      </c>
      <c r="I45" s="56">
        <v>5370.04</v>
      </c>
      <c r="J45" s="57">
        <v>11.8131538157962</v>
      </c>
      <c r="K45" s="56">
        <v>1703.16</v>
      </c>
      <c r="L45" s="57">
        <v>13.8680146337372</v>
      </c>
      <c r="M45" s="57">
        <v>2.1529862138612899</v>
      </c>
      <c r="N45" s="56">
        <v>1428388.03</v>
      </c>
      <c r="O45" s="56">
        <v>21383684.73</v>
      </c>
      <c r="P45" s="56">
        <v>49</v>
      </c>
      <c r="Q45" s="56">
        <v>56</v>
      </c>
      <c r="R45" s="57">
        <v>-12.5</v>
      </c>
      <c r="S45" s="56">
        <v>927.71714285714302</v>
      </c>
      <c r="T45" s="56">
        <v>842.76553571428599</v>
      </c>
      <c r="U45" s="58">
        <v>9.1570591097655907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14802.526099999999</v>
      </c>
      <c r="E47" s="62"/>
      <c r="F47" s="62"/>
      <c r="G47" s="61">
        <v>45801.772900000004</v>
      </c>
      <c r="H47" s="63">
        <v>-67.681325060672506</v>
      </c>
      <c r="I47" s="61">
        <v>1219.8208999999999</v>
      </c>
      <c r="J47" s="63">
        <v>8.24062657791902</v>
      </c>
      <c r="K47" s="61">
        <v>4484.0212000000001</v>
      </c>
      <c r="L47" s="63">
        <v>9.7900603319222199</v>
      </c>
      <c r="M47" s="63">
        <v>-0.727962726848838</v>
      </c>
      <c r="N47" s="61">
        <v>265489.61719999998</v>
      </c>
      <c r="O47" s="61">
        <v>6555852.7500999998</v>
      </c>
      <c r="P47" s="61">
        <v>25</v>
      </c>
      <c r="Q47" s="61">
        <v>25</v>
      </c>
      <c r="R47" s="63">
        <v>0</v>
      </c>
      <c r="S47" s="61">
        <v>592.101044</v>
      </c>
      <c r="T47" s="61">
        <v>518.602172</v>
      </c>
      <c r="U47" s="64">
        <v>12.413231279490899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K24" sqref="K2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66987</v>
      </c>
      <c r="D2" s="37">
        <v>602671.88584017102</v>
      </c>
      <c r="E2" s="37">
        <v>451954.14914359001</v>
      </c>
      <c r="F2" s="37">
        <v>147562.787978632</v>
      </c>
      <c r="G2" s="37">
        <v>451954.14914359001</v>
      </c>
      <c r="H2" s="37">
        <v>0.246136145355555</v>
      </c>
    </row>
    <row r="3" spans="1:8">
      <c r="A3" s="37">
        <v>2</v>
      </c>
      <c r="B3" s="37">
        <v>13</v>
      </c>
      <c r="C3" s="37">
        <v>9479</v>
      </c>
      <c r="D3" s="37">
        <v>90795.089690598295</v>
      </c>
      <c r="E3" s="37">
        <v>70025.232905982906</v>
      </c>
      <c r="F3" s="37">
        <v>20535.6623401709</v>
      </c>
      <c r="G3" s="37">
        <v>70025.232905982906</v>
      </c>
      <c r="H3" s="37">
        <v>0.22676081419417199</v>
      </c>
    </row>
    <row r="4" spans="1:8">
      <c r="A4" s="37">
        <v>3</v>
      </c>
      <c r="B4" s="37">
        <v>14</v>
      </c>
      <c r="C4" s="37">
        <v>164327</v>
      </c>
      <c r="D4" s="37">
        <v>145648.17579125601</v>
      </c>
      <c r="E4" s="37">
        <v>97598.171508586704</v>
      </c>
      <c r="F4" s="37">
        <v>47385.799154464497</v>
      </c>
      <c r="G4" s="37">
        <v>97598.171508586704</v>
      </c>
      <c r="H4" s="37">
        <v>0.32683474550846098</v>
      </c>
    </row>
    <row r="5" spans="1:8">
      <c r="A5" s="37">
        <v>4</v>
      </c>
      <c r="B5" s="37">
        <v>15</v>
      </c>
      <c r="C5" s="37">
        <v>2452</v>
      </c>
      <c r="D5" s="37">
        <v>37292.448646070603</v>
      </c>
      <c r="E5" s="37">
        <v>28343.570236351301</v>
      </c>
      <c r="F5" s="37">
        <v>8770.2671095151709</v>
      </c>
      <c r="G5" s="37">
        <v>28343.570236351301</v>
      </c>
      <c r="H5" s="37">
        <v>0.23630720336958</v>
      </c>
    </row>
    <row r="6" spans="1:8">
      <c r="A6" s="37">
        <v>5</v>
      </c>
      <c r="B6" s="37">
        <v>16</v>
      </c>
      <c r="C6" s="37">
        <v>2016</v>
      </c>
      <c r="D6" s="37">
        <v>121386.676876923</v>
      </c>
      <c r="E6" s="37">
        <v>100114.332290598</v>
      </c>
      <c r="F6" s="37">
        <v>19881.3360393162</v>
      </c>
      <c r="G6" s="37">
        <v>100114.332290598</v>
      </c>
      <c r="H6" s="37">
        <v>0.16568378105661899</v>
      </c>
    </row>
    <row r="7" spans="1:8">
      <c r="A7" s="37">
        <v>6</v>
      </c>
      <c r="B7" s="37">
        <v>17</v>
      </c>
      <c r="C7" s="37">
        <v>16972</v>
      </c>
      <c r="D7" s="37">
        <v>232918.67013846201</v>
      </c>
      <c r="E7" s="37">
        <v>159343.52017179501</v>
      </c>
      <c r="F7" s="37">
        <v>72018.449111965805</v>
      </c>
      <c r="G7" s="37">
        <v>159343.52017179501</v>
      </c>
      <c r="H7" s="37">
        <v>0.31128041196622402</v>
      </c>
    </row>
    <row r="8" spans="1:8">
      <c r="A8" s="37">
        <v>7</v>
      </c>
      <c r="B8" s="37">
        <v>18</v>
      </c>
      <c r="C8" s="37">
        <v>52757</v>
      </c>
      <c r="D8" s="37">
        <v>97698.640582051303</v>
      </c>
      <c r="E8" s="37">
        <v>77324.689365811995</v>
      </c>
      <c r="F8" s="37">
        <v>19571.805917094</v>
      </c>
      <c r="G8" s="37">
        <v>77324.689365811995</v>
      </c>
      <c r="H8" s="37">
        <v>0.20198672676396401</v>
      </c>
    </row>
    <row r="9" spans="1:8">
      <c r="A9" s="37">
        <v>8</v>
      </c>
      <c r="B9" s="37">
        <v>19</v>
      </c>
      <c r="C9" s="37">
        <v>20924</v>
      </c>
      <c r="D9" s="37">
        <v>74226.536931623894</v>
      </c>
      <c r="E9" s="37">
        <v>72181.729012820506</v>
      </c>
      <c r="F9" s="37">
        <v>1709.97885897436</v>
      </c>
      <c r="G9" s="37">
        <v>72181.729012820506</v>
      </c>
      <c r="H9" s="37">
        <v>2.3141688130165299E-2</v>
      </c>
    </row>
    <row r="10" spans="1:8">
      <c r="A10" s="37">
        <v>9</v>
      </c>
      <c r="B10" s="37">
        <v>21</v>
      </c>
      <c r="C10" s="37">
        <v>839971</v>
      </c>
      <c r="D10" s="37">
        <v>3560269.51494249</v>
      </c>
      <c r="E10" s="37">
        <v>4001655.9426666698</v>
      </c>
      <c r="F10" s="37">
        <v>-503882.43271623901</v>
      </c>
      <c r="G10" s="37">
        <v>4001655.9426666698</v>
      </c>
      <c r="H10" s="37">
        <v>-0.144058050437743</v>
      </c>
    </row>
    <row r="11" spans="1:8">
      <c r="A11" s="37">
        <v>10</v>
      </c>
      <c r="B11" s="37">
        <v>22</v>
      </c>
      <c r="C11" s="37">
        <v>864805.44799999997</v>
      </c>
      <c r="D11" s="37">
        <v>11081698.2392658</v>
      </c>
      <c r="E11" s="37">
        <v>11098314.927401699</v>
      </c>
      <c r="F11" s="37">
        <v>-50717.438819658099</v>
      </c>
      <c r="G11" s="37">
        <v>11098314.927401699</v>
      </c>
      <c r="H11" s="37">
        <v>-4.5908116105855398E-3</v>
      </c>
    </row>
    <row r="12" spans="1:8">
      <c r="A12" s="37">
        <v>11</v>
      </c>
      <c r="B12" s="37">
        <v>23</v>
      </c>
      <c r="C12" s="37">
        <v>291861.61499999999</v>
      </c>
      <c r="D12" s="37">
        <v>2804282.51805571</v>
      </c>
      <c r="E12" s="37">
        <v>2551703.7256196602</v>
      </c>
      <c r="F12" s="37">
        <v>240797.30332478599</v>
      </c>
      <c r="G12" s="37">
        <v>2551703.7256196602</v>
      </c>
      <c r="H12" s="37">
        <v>8.6229978370252203E-2</v>
      </c>
    </row>
    <row r="13" spans="1:8">
      <c r="A13" s="37">
        <v>12</v>
      </c>
      <c r="B13" s="37">
        <v>24</v>
      </c>
      <c r="C13" s="37">
        <v>34601</v>
      </c>
      <c r="D13" s="37">
        <v>1290550.98098198</v>
      </c>
      <c r="E13" s="37">
        <v>1268636.6132042699</v>
      </c>
      <c r="F13" s="37">
        <v>-3348.3771735042701</v>
      </c>
      <c r="G13" s="37">
        <v>1268636.6132042699</v>
      </c>
      <c r="H13" s="37">
        <v>-2.6463354974422199E-3</v>
      </c>
    </row>
    <row r="14" spans="1:8">
      <c r="A14" s="37">
        <v>13</v>
      </c>
      <c r="B14" s="37">
        <v>25</v>
      </c>
      <c r="C14" s="37">
        <v>158493</v>
      </c>
      <c r="D14" s="37">
        <v>3122301.9606630998</v>
      </c>
      <c r="E14" s="37">
        <v>3294866.4599000001</v>
      </c>
      <c r="F14" s="37">
        <v>-200520.1091</v>
      </c>
      <c r="G14" s="37">
        <v>3294866.4599000001</v>
      </c>
      <c r="H14" s="37">
        <v>-6.4802089477849906E-2</v>
      </c>
    </row>
    <row r="15" spans="1:8">
      <c r="A15" s="37">
        <v>14</v>
      </c>
      <c r="B15" s="37">
        <v>26</v>
      </c>
      <c r="C15" s="37">
        <v>72474</v>
      </c>
      <c r="D15" s="37">
        <v>559129.65094180498</v>
      </c>
      <c r="E15" s="37">
        <v>498238.88289786701</v>
      </c>
      <c r="F15" s="37">
        <v>57744.158965955699</v>
      </c>
      <c r="G15" s="37">
        <v>498238.88289786701</v>
      </c>
      <c r="H15" s="37">
        <v>0.10385956876019101</v>
      </c>
    </row>
    <row r="16" spans="1:8">
      <c r="A16" s="37">
        <v>15</v>
      </c>
      <c r="B16" s="37">
        <v>27</v>
      </c>
      <c r="C16" s="37">
        <v>230810.66899999999</v>
      </c>
      <c r="D16" s="37">
        <v>1891833.3922621999</v>
      </c>
      <c r="E16" s="37">
        <v>1824952.79132228</v>
      </c>
      <c r="F16" s="37">
        <v>58944.293080447802</v>
      </c>
      <c r="G16" s="37">
        <v>1824952.79132228</v>
      </c>
      <c r="H16" s="37">
        <v>3.12884889352305E-2</v>
      </c>
    </row>
    <row r="17" spans="1:8">
      <c r="A17" s="37">
        <v>16</v>
      </c>
      <c r="B17" s="37">
        <v>29</v>
      </c>
      <c r="C17" s="37">
        <v>215093</v>
      </c>
      <c r="D17" s="37">
        <v>3031253.0858239299</v>
      </c>
      <c r="E17" s="37">
        <v>2795488.5141811999</v>
      </c>
      <c r="F17" s="37">
        <v>181721.62848034201</v>
      </c>
      <c r="G17" s="37">
        <v>2795488.5141811999</v>
      </c>
      <c r="H17" s="37">
        <v>6.1037555218688103E-2</v>
      </c>
    </row>
    <row r="18" spans="1:8">
      <c r="A18" s="37">
        <v>17</v>
      </c>
      <c r="B18" s="37">
        <v>31</v>
      </c>
      <c r="C18" s="37">
        <v>47635.61</v>
      </c>
      <c r="D18" s="37">
        <v>789800.66253815102</v>
      </c>
      <c r="E18" s="37">
        <v>691309.24442495999</v>
      </c>
      <c r="F18" s="37">
        <v>97015.343027948402</v>
      </c>
      <c r="G18" s="37">
        <v>691309.24442495999</v>
      </c>
      <c r="H18" s="37">
        <v>0.123065225380584</v>
      </c>
    </row>
    <row r="19" spans="1:8">
      <c r="A19" s="37">
        <v>18</v>
      </c>
      <c r="B19" s="37">
        <v>32</v>
      </c>
      <c r="C19" s="37">
        <v>57420.39</v>
      </c>
      <c r="D19" s="37">
        <v>878531.91282396205</v>
      </c>
      <c r="E19" s="37">
        <v>837849.60176945501</v>
      </c>
      <c r="F19" s="37">
        <v>37278.205227323102</v>
      </c>
      <c r="G19" s="37">
        <v>837849.60176945501</v>
      </c>
      <c r="H19" s="37">
        <v>4.2597441115775597E-2</v>
      </c>
    </row>
    <row r="20" spans="1:8">
      <c r="A20" s="37">
        <v>19</v>
      </c>
      <c r="B20" s="37">
        <v>33</v>
      </c>
      <c r="C20" s="37">
        <v>49425.981</v>
      </c>
      <c r="D20" s="37">
        <v>787700.70015348296</v>
      </c>
      <c r="E20" s="37">
        <v>628287.90450804599</v>
      </c>
      <c r="F20" s="37">
        <v>155913.42957849</v>
      </c>
      <c r="G20" s="37">
        <v>628287.90450804599</v>
      </c>
      <c r="H20" s="37">
        <v>0.198818113157259</v>
      </c>
    </row>
    <row r="21" spans="1:8">
      <c r="A21" s="37">
        <v>20</v>
      </c>
      <c r="B21" s="37">
        <v>34</v>
      </c>
      <c r="C21" s="37">
        <v>211816.908</v>
      </c>
      <c r="D21" s="37">
        <v>1032494.26407166</v>
      </c>
      <c r="E21" s="37">
        <v>925077.64075181202</v>
      </c>
      <c r="F21" s="37">
        <v>103494.461707261</v>
      </c>
      <c r="G21" s="37">
        <v>925077.64075181202</v>
      </c>
      <c r="H21" s="37">
        <v>0.10061954962596199</v>
      </c>
    </row>
    <row r="22" spans="1:8">
      <c r="A22" s="37">
        <v>21</v>
      </c>
      <c r="B22" s="37">
        <v>35</v>
      </c>
      <c r="C22" s="37">
        <v>77180.157000000007</v>
      </c>
      <c r="D22" s="37">
        <v>2633284.62914726</v>
      </c>
      <c r="E22" s="37">
        <v>2512834.7695823</v>
      </c>
      <c r="F22" s="37">
        <v>110222.537427434</v>
      </c>
      <c r="G22" s="37">
        <v>2512834.7695823</v>
      </c>
      <c r="H22" s="37">
        <v>4.20206364279119E-2</v>
      </c>
    </row>
    <row r="23" spans="1:8">
      <c r="A23" s="37">
        <v>22</v>
      </c>
      <c r="B23" s="37">
        <v>36</v>
      </c>
      <c r="C23" s="37">
        <v>210094.497</v>
      </c>
      <c r="D23" s="37">
        <v>1112307.2639637201</v>
      </c>
      <c r="E23" s="37">
        <v>953024.39376256103</v>
      </c>
      <c r="F23" s="37">
        <v>156689.965897616</v>
      </c>
      <c r="G23" s="37">
        <v>953024.39376256103</v>
      </c>
      <c r="H23" s="37">
        <v>0.14119846655458099</v>
      </c>
    </row>
    <row r="24" spans="1:8">
      <c r="A24" s="37">
        <v>23</v>
      </c>
      <c r="B24" s="37">
        <v>37</v>
      </c>
      <c r="C24" s="37">
        <v>335087.64600000001</v>
      </c>
      <c r="D24" s="37">
        <v>3102521.86520503</v>
      </c>
      <c r="E24" s="37">
        <v>2725573.3348943</v>
      </c>
      <c r="F24" s="37">
        <v>365453.47273490101</v>
      </c>
      <c r="G24" s="37">
        <v>2725573.3348943</v>
      </c>
      <c r="H24" s="37">
        <v>0.118230444275959</v>
      </c>
    </row>
    <row r="25" spans="1:8">
      <c r="A25" s="37">
        <v>24</v>
      </c>
      <c r="B25" s="37">
        <v>38</v>
      </c>
      <c r="C25" s="37">
        <v>207668.48800000001</v>
      </c>
      <c r="D25" s="37">
        <v>1067167.58992301</v>
      </c>
      <c r="E25" s="37">
        <v>1027216.09640088</v>
      </c>
      <c r="F25" s="37">
        <v>36320.370763716797</v>
      </c>
      <c r="G25" s="37">
        <v>1027216.09640088</v>
      </c>
      <c r="H25" s="37">
        <v>3.4150564541098702E-2</v>
      </c>
    </row>
    <row r="26" spans="1:8">
      <c r="A26" s="37">
        <v>25</v>
      </c>
      <c r="B26" s="37">
        <v>39</v>
      </c>
      <c r="C26" s="37">
        <v>78198.217999999993</v>
      </c>
      <c r="D26" s="37">
        <v>137581.760991755</v>
      </c>
      <c r="E26" s="37">
        <v>109825.90825476599</v>
      </c>
      <c r="F26" s="37">
        <v>27536.5565052374</v>
      </c>
      <c r="G26" s="37">
        <v>109825.90825476599</v>
      </c>
      <c r="H26" s="37">
        <v>0.200466383253596</v>
      </c>
    </row>
    <row r="27" spans="1:8">
      <c r="A27" s="37">
        <v>26</v>
      </c>
      <c r="B27" s="37">
        <v>42</v>
      </c>
      <c r="C27" s="37">
        <v>24153.726999999999</v>
      </c>
      <c r="D27" s="37">
        <v>492395.09120000002</v>
      </c>
      <c r="E27" s="37">
        <v>451536.32400000002</v>
      </c>
      <c r="F27" s="37">
        <v>39480.8145</v>
      </c>
      <c r="G27" s="37">
        <v>451536.32400000002</v>
      </c>
      <c r="H27" s="37">
        <v>8.0406184233424702E-2</v>
      </c>
    </row>
    <row r="28" spans="1:8">
      <c r="A28" s="37">
        <v>27</v>
      </c>
      <c r="B28" s="37">
        <v>75</v>
      </c>
      <c r="C28" s="37">
        <v>97</v>
      </c>
      <c r="D28" s="37">
        <v>56776.068376068397</v>
      </c>
      <c r="E28" s="37">
        <v>52648.277777777803</v>
      </c>
      <c r="F28" s="37">
        <v>4127.7905982906004</v>
      </c>
      <c r="G28" s="37">
        <v>52648.277777777803</v>
      </c>
      <c r="H28" s="37">
        <v>7.2703001746251605E-2</v>
      </c>
    </row>
    <row r="29" spans="1:8">
      <c r="A29" s="37">
        <v>28</v>
      </c>
      <c r="B29" s="37">
        <v>76</v>
      </c>
      <c r="C29" s="37">
        <v>2882</v>
      </c>
      <c r="D29" s="37">
        <v>614770.16973162396</v>
      </c>
      <c r="E29" s="37">
        <v>596872.96859658102</v>
      </c>
      <c r="F29" s="37">
        <v>17170.705408547001</v>
      </c>
      <c r="G29" s="37">
        <v>596872.96859658102</v>
      </c>
      <c r="H29" s="37">
        <v>2.7963329214924199E-2</v>
      </c>
    </row>
    <row r="30" spans="1:8">
      <c r="A30" s="37">
        <v>29</v>
      </c>
      <c r="B30" s="37">
        <v>99</v>
      </c>
      <c r="C30" s="37">
        <v>26</v>
      </c>
      <c r="D30" s="37">
        <v>14802.526283942199</v>
      </c>
      <c r="E30" s="37">
        <v>13582.705740866801</v>
      </c>
      <c r="F30" s="37">
        <v>1219.8205430754099</v>
      </c>
      <c r="G30" s="37">
        <v>13582.705740866801</v>
      </c>
      <c r="H30" s="37">
        <v>8.2406240642765999E-2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102</v>
      </c>
      <c r="D34" s="34">
        <v>125285.47</v>
      </c>
      <c r="E34" s="34">
        <v>123764.38</v>
      </c>
      <c r="F34" s="30"/>
      <c r="G34" s="30"/>
      <c r="H34" s="30"/>
    </row>
    <row r="35" spans="1:8">
      <c r="A35" s="30"/>
      <c r="B35" s="33">
        <v>71</v>
      </c>
      <c r="C35" s="34">
        <v>120</v>
      </c>
      <c r="D35" s="34">
        <v>290529.17</v>
      </c>
      <c r="E35" s="34">
        <v>320707.51</v>
      </c>
      <c r="F35" s="30"/>
      <c r="G35" s="30"/>
      <c r="H35" s="30"/>
    </row>
    <row r="36" spans="1:8">
      <c r="A36" s="30"/>
      <c r="B36" s="33">
        <v>72</v>
      </c>
      <c r="C36" s="34">
        <v>37</v>
      </c>
      <c r="D36" s="34">
        <v>117200.87</v>
      </c>
      <c r="E36" s="34">
        <v>120145.33</v>
      </c>
      <c r="F36" s="30"/>
      <c r="G36" s="30"/>
      <c r="H36" s="30"/>
    </row>
    <row r="37" spans="1:8">
      <c r="A37" s="30"/>
      <c r="B37" s="33">
        <v>73</v>
      </c>
      <c r="C37" s="34">
        <v>108</v>
      </c>
      <c r="D37" s="34">
        <v>241276.14</v>
      </c>
      <c r="E37" s="34">
        <v>283167.07</v>
      </c>
      <c r="F37" s="30"/>
      <c r="G37" s="30"/>
      <c r="H37" s="30"/>
    </row>
    <row r="38" spans="1:8">
      <c r="A38" s="30"/>
      <c r="B38" s="33">
        <v>77</v>
      </c>
      <c r="C38" s="34">
        <v>91</v>
      </c>
      <c r="D38" s="34">
        <v>145759.07</v>
      </c>
      <c r="E38" s="34">
        <v>165882.54999999999</v>
      </c>
      <c r="F38" s="30"/>
      <c r="G38" s="30"/>
      <c r="H38" s="30"/>
    </row>
    <row r="39" spans="1:8">
      <c r="A39" s="30"/>
      <c r="B39" s="33">
        <v>78</v>
      </c>
      <c r="C39" s="34">
        <v>45</v>
      </c>
      <c r="D39" s="34">
        <v>45458.14</v>
      </c>
      <c r="E39" s="34">
        <v>40088.1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2016-09-18T00:32:23Z</dcterms:modified>
</cp:coreProperties>
</file>