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<sst xmlns="http://schemas.openxmlformats.org/spreadsheetml/2006/main" count="121" uniqueCount="80">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</sst>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3" sqref="E3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25700704.712300003</v>
      </c>
      <c r="F3" s="25">
        <f>RA!I7</f>
        <v>877869.01</v>
      </c>
      <c r="G3" s="16">
        <f>SUM(G4:G42)</f>
        <v>24822835.702300001</v>
      </c>
      <c r="H3" s="27">
        <f>RA!J7</f>
        <v>3.4157390617381198</v>
      </c>
      <c r="I3" s="20">
        <f>SUM(I4:I42)</f>
        <v>25823797.916192595</v>
      </c>
      <c r="J3" s="21">
        <f>SUM(J4:J42)</f>
        <v>24971289.511126935</v>
      </c>
      <c r="K3" s="22">
        <f>E3-I3</f>
        <v>-123093.20389259234</v>
      </c>
      <c r="L3" s="22">
        <f>G3-J3</f>
        <v>-148453.80882693455</v>
      </c>
    </row>
    <row r="4" spans="1:13">
      <c r="A4" s="70">
        <f>RA!A8</f>
        <v>42629</v>
      </c>
      <c r="B4" s="12">
        <v>12</v>
      </c>
      <c r="C4" s="65" t="s">
        <v>6</v>
      </c>
      <c r="D4" s="65"/>
      <c r="E4" s="15">
        <f>VLOOKUP(C4,RA!B8:D35,3,0)</f>
        <v>806471.07279999997</v>
      </c>
      <c r="F4" s="25">
        <f>VLOOKUP(C4,RA!B8:I38,8,0)</f>
        <v>210630.57139999999</v>
      </c>
      <c r="G4" s="16">
        <f t="shared" ref="G4:G42" si="0">E4-F4</f>
        <v>595840.50139999995</v>
      </c>
      <c r="H4" s="27">
        <f>RA!J8</f>
        <v>26.117560629758</v>
      </c>
      <c r="I4" s="20">
        <f>VLOOKUP(B4,RMS!B:D,3,FALSE)</f>
        <v>806472.23863675201</v>
      </c>
      <c r="J4" s="21">
        <f>VLOOKUP(B4,RMS!B:E,4,FALSE)</f>
        <v>595840.52186752099</v>
      </c>
      <c r="K4" s="22">
        <f t="shared" ref="K4:K42" si="1">E4-I4</f>
        <v>-1.1658367520431057</v>
      </c>
      <c r="L4" s="22">
        <f t="shared" ref="L4:L42" si="2">G4-J4</f>
        <v>-2.0467521040700376E-2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137724.22719999999</v>
      </c>
      <c r="F5" s="25">
        <f>VLOOKUP(C5,RA!B9:I39,8,0)</f>
        <v>30766.192200000001</v>
      </c>
      <c r="G5" s="16">
        <f t="shared" si="0"/>
        <v>106958.03499999999</v>
      </c>
      <c r="H5" s="27">
        <f>RA!J9</f>
        <v>22.338983362253401</v>
      </c>
      <c r="I5" s="20">
        <f>VLOOKUP(B5,RMS!B:D,3,FALSE)</f>
        <v>137724.28436324801</v>
      </c>
      <c r="J5" s="21">
        <f>VLOOKUP(B5,RMS!B:E,4,FALSE)</f>
        <v>106958.051511966</v>
      </c>
      <c r="K5" s="22">
        <f t="shared" si="1"/>
        <v>-5.7163248013239354E-2</v>
      </c>
      <c r="L5" s="22">
        <f t="shared" si="2"/>
        <v>-1.651196600869298E-2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198767.63570000001</v>
      </c>
      <c r="F6" s="25">
        <f>VLOOKUP(C6,RA!B10:I40,8,0)</f>
        <v>57666.601999999999</v>
      </c>
      <c r="G6" s="16">
        <f t="shared" si="0"/>
        <v>141101.03370000003</v>
      </c>
      <c r="H6" s="27">
        <f>RA!J10</f>
        <v>29.012068185504901</v>
      </c>
      <c r="I6" s="20">
        <f>VLOOKUP(B6,RMS!B:D,3,FALSE)</f>
        <v>198770.21206942701</v>
      </c>
      <c r="J6" s="21">
        <f>VLOOKUP(B6,RMS!B:E,4,FALSE)</f>
        <v>141101.03602591899</v>
      </c>
      <c r="K6" s="22">
        <f>E6-I6</f>
        <v>-2.5763694269990083</v>
      </c>
      <c r="L6" s="22">
        <f t="shared" si="2"/>
        <v>-2.3259189620148391E-3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56384.356099999997</v>
      </c>
      <c r="F7" s="25">
        <f>VLOOKUP(C7,RA!B11:I41,8,0)</f>
        <v>13258.5983</v>
      </c>
      <c r="G7" s="16">
        <f t="shared" si="0"/>
        <v>43125.757799999999</v>
      </c>
      <c r="H7" s="27">
        <f>RA!J11</f>
        <v>23.514675376420598</v>
      </c>
      <c r="I7" s="20">
        <f>VLOOKUP(B7,RMS!B:D,3,FALSE)</f>
        <v>56384.404885409604</v>
      </c>
      <c r="J7" s="21">
        <f>VLOOKUP(B7,RMS!B:E,4,FALSE)</f>
        <v>43125.758771522596</v>
      </c>
      <c r="K7" s="22">
        <f t="shared" si="1"/>
        <v>-4.8785409606352914E-2</v>
      </c>
      <c r="L7" s="22">
        <f t="shared" si="2"/>
        <v>-9.7152259695576504E-4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169355.9901</v>
      </c>
      <c r="F8" s="25">
        <f>VLOOKUP(C8,RA!B12:I42,8,0)</f>
        <v>35615.305999999997</v>
      </c>
      <c r="G8" s="16">
        <f t="shared" si="0"/>
        <v>133740.68410000001</v>
      </c>
      <c r="H8" s="27">
        <f>RA!J12</f>
        <v>21.029847234201799</v>
      </c>
      <c r="I8" s="20">
        <f>VLOOKUP(B8,RMS!B:D,3,FALSE)</f>
        <v>169355.993671795</v>
      </c>
      <c r="J8" s="21">
        <f>VLOOKUP(B8,RMS!B:E,4,FALSE)</f>
        <v>133740.68642136801</v>
      </c>
      <c r="K8" s="22">
        <f t="shared" si="1"/>
        <v>-3.571795008610934E-3</v>
      </c>
      <c r="L8" s="22">
        <f t="shared" si="2"/>
        <v>-2.3213679960463196E-3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286446.00199999998</v>
      </c>
      <c r="F9" s="25">
        <f>VLOOKUP(C9,RA!B13:I43,8,0)</f>
        <v>90616.984400000001</v>
      </c>
      <c r="G9" s="16">
        <f t="shared" si="0"/>
        <v>195829.01759999996</v>
      </c>
      <c r="H9" s="27">
        <f>RA!J13</f>
        <v>31.634927269817499</v>
      </c>
      <c r="I9" s="20">
        <f>VLOOKUP(B9,RMS!B:D,3,FALSE)</f>
        <v>286446.37777863198</v>
      </c>
      <c r="J9" s="21">
        <f>VLOOKUP(B9,RMS!B:E,4,FALSE)</f>
        <v>195829.01595213701</v>
      </c>
      <c r="K9" s="22">
        <f t="shared" si="1"/>
        <v>-0.37577863200567663</v>
      </c>
      <c r="L9" s="22">
        <f t="shared" si="2"/>
        <v>1.6478629549965262E-3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100454.0517</v>
      </c>
      <c r="F10" s="25">
        <f>VLOOKUP(C10,RA!B14:I43,8,0)</f>
        <v>21001.668900000001</v>
      </c>
      <c r="G10" s="16">
        <f t="shared" si="0"/>
        <v>79452.382799999992</v>
      </c>
      <c r="H10" s="27">
        <f>RA!J14</f>
        <v>20.906741484873301</v>
      </c>
      <c r="I10" s="20">
        <f>VLOOKUP(B10,RMS!B:D,3,FALSE)</f>
        <v>100454.049382051</v>
      </c>
      <c r="J10" s="21">
        <f>VLOOKUP(B10,RMS!B:E,4,FALSE)</f>
        <v>79452.381060683794</v>
      </c>
      <c r="K10" s="22">
        <f t="shared" si="1"/>
        <v>2.3179489944595844E-3</v>
      </c>
      <c r="L10" s="22">
        <f t="shared" si="2"/>
        <v>1.7393161979271099E-3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94621.385399999999</v>
      </c>
      <c r="F11" s="25">
        <f>VLOOKUP(C11,RA!B15:I44,8,0)</f>
        <v>1814.8015</v>
      </c>
      <c r="G11" s="16">
        <f t="shared" si="0"/>
        <v>92806.583899999998</v>
      </c>
      <c r="H11" s="27">
        <f>RA!J15</f>
        <v>1.91796124346326</v>
      </c>
      <c r="I11" s="20">
        <f>VLOOKUP(B11,RMS!B:D,3,FALSE)</f>
        <v>94621.431904273501</v>
      </c>
      <c r="J11" s="21">
        <f>VLOOKUP(B11,RMS!B:E,4,FALSE)</f>
        <v>92806.585500854693</v>
      </c>
      <c r="K11" s="22">
        <f t="shared" si="1"/>
        <v>-4.6504273501341231E-2</v>
      </c>
      <c r="L11" s="22">
        <f t="shared" si="2"/>
        <v>-1.6008546954253688E-3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1547522.9154999999</v>
      </c>
      <c r="F12" s="25">
        <f>VLOOKUP(C12,RA!B16:I45,8,0)</f>
        <v>-34083.376199999999</v>
      </c>
      <c r="G12" s="16">
        <f t="shared" si="0"/>
        <v>1581606.2916999999</v>
      </c>
      <c r="H12" s="27">
        <f>RA!J16</f>
        <v>-2.2024472696733999</v>
      </c>
      <c r="I12" s="20">
        <f>VLOOKUP(B12,RMS!B:D,3,FALSE)</f>
        <v>1547522.08131815</v>
      </c>
      <c r="J12" s="21">
        <f>VLOOKUP(B12,RMS!B:E,4,FALSE)</f>
        <v>1581606.2920145299</v>
      </c>
      <c r="K12" s="22">
        <f t="shared" si="1"/>
        <v>0.83418184984475374</v>
      </c>
      <c r="L12" s="22">
        <f t="shared" si="2"/>
        <v>-3.1452998518943787E-4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1389843.9637</v>
      </c>
      <c r="F13" s="25">
        <f>VLOOKUP(C13,RA!B17:I46,8,0)</f>
        <v>-455944.10950000002</v>
      </c>
      <c r="G13" s="16">
        <f t="shared" si="0"/>
        <v>1845788.0732</v>
      </c>
      <c r="H13" s="27">
        <f>RA!J17</f>
        <v>-32.805417112162701</v>
      </c>
      <c r="I13" s="20">
        <f>VLOOKUP(B13,RMS!B:D,3,FALSE)</f>
        <v>1389843.9203880299</v>
      </c>
      <c r="J13" s="21">
        <f>VLOOKUP(B13,RMS!B:E,4,FALSE)</f>
        <v>1845788.0688</v>
      </c>
      <c r="K13" s="22">
        <f t="shared" si="1"/>
        <v>4.3311970075592399E-2</v>
      </c>
      <c r="L13" s="22">
        <f t="shared" si="2"/>
        <v>4.3999999761581421E-3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2183564.0795999998</v>
      </c>
      <c r="F14" s="25">
        <f>VLOOKUP(C14,RA!B18:I47,8,0)</f>
        <v>222660.223</v>
      </c>
      <c r="G14" s="16">
        <f t="shared" si="0"/>
        <v>1960903.8565999998</v>
      </c>
      <c r="H14" s="27">
        <f>RA!J18</f>
        <v>10.197100468917199</v>
      </c>
      <c r="I14" s="20">
        <f>VLOOKUP(B14,RMS!B:D,3,FALSE)</f>
        <v>2183564.5966008501</v>
      </c>
      <c r="J14" s="21">
        <f>VLOOKUP(B14,RMS!B:E,4,FALSE)</f>
        <v>1960903.81677265</v>
      </c>
      <c r="K14" s="22">
        <f t="shared" si="1"/>
        <v>-0.51700085029006004</v>
      </c>
      <c r="L14" s="22">
        <f t="shared" si="2"/>
        <v>3.982734982855618E-2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958953.2254</v>
      </c>
      <c r="F15" s="25">
        <f>VLOOKUP(C15,RA!B19:I48,8,0)</f>
        <v>-31370.4974</v>
      </c>
      <c r="G15" s="16">
        <f t="shared" si="0"/>
        <v>990323.72279999999</v>
      </c>
      <c r="H15" s="27">
        <f>RA!J19</f>
        <v>-3.2713271689466099</v>
      </c>
      <c r="I15" s="20">
        <f>VLOOKUP(B15,RMS!B:D,3,FALSE)</f>
        <v>958953.23282136803</v>
      </c>
      <c r="J15" s="21">
        <f>VLOOKUP(B15,RMS!B:E,4,FALSE)</f>
        <v>990323.72809230804</v>
      </c>
      <c r="K15" s="22">
        <f t="shared" si="1"/>
        <v>-7.4213680345565081E-3</v>
      </c>
      <c r="L15" s="22">
        <f t="shared" si="2"/>
        <v>-5.2923080511391163E-3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2015363.4717999999</v>
      </c>
      <c r="F16" s="25">
        <f>VLOOKUP(C16,RA!B20:I49,8,0)</f>
        <v>34878.232900000003</v>
      </c>
      <c r="G16" s="16">
        <f t="shared" si="0"/>
        <v>1980485.2389</v>
      </c>
      <c r="H16" s="27">
        <f>RA!J20</f>
        <v>1.73061749843312</v>
      </c>
      <c r="I16" s="20">
        <f>VLOOKUP(B16,RMS!B:D,3,FALSE)</f>
        <v>2015363.83869165</v>
      </c>
      <c r="J16" s="21">
        <f>VLOOKUP(B16,RMS!B:E,4,FALSE)</f>
        <v>1980485.2389</v>
      </c>
      <c r="K16" s="22">
        <f t="shared" si="1"/>
        <v>-0.36689165001735091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443418.59169999999</v>
      </c>
      <c r="F17" s="25">
        <f>VLOOKUP(C17,RA!B21:I50,8,0)</f>
        <v>53675.626799999998</v>
      </c>
      <c r="G17" s="16">
        <f t="shared" si="0"/>
        <v>389742.96490000002</v>
      </c>
      <c r="H17" s="27">
        <f>RA!J21</f>
        <v>12.1049563109692</v>
      </c>
      <c r="I17" s="20">
        <f>VLOOKUP(B17,RMS!B:D,3,FALSE)</f>
        <v>443417.95176682598</v>
      </c>
      <c r="J17" s="21">
        <f>VLOOKUP(B17,RMS!B:E,4,FALSE)</f>
        <v>389742.96492171503</v>
      </c>
      <c r="K17" s="22">
        <f t="shared" si="1"/>
        <v>0.6399331740103662</v>
      </c>
      <c r="L17" s="22">
        <f t="shared" si="2"/>
        <v>-2.1715008188039064E-5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1691600.9389</v>
      </c>
      <c r="F18" s="25">
        <f>VLOOKUP(C18,RA!B22:I51,8,0)</f>
        <v>84744.498000000007</v>
      </c>
      <c r="G18" s="16">
        <f t="shared" si="0"/>
        <v>1606856.4409</v>
      </c>
      <c r="H18" s="27">
        <f>RA!J22</f>
        <v>5.0097216223530197</v>
      </c>
      <c r="I18" s="20">
        <f>VLOOKUP(B18,RMS!B:D,3,FALSE)</f>
        <v>1691603.01103956</v>
      </c>
      <c r="J18" s="21">
        <f>VLOOKUP(B18,RMS!B:E,4,FALSE)</f>
        <v>1606856.43817933</v>
      </c>
      <c r="K18" s="22">
        <f t="shared" si="1"/>
        <v>-2.0721395600121468</v>
      </c>
      <c r="L18" s="22">
        <f t="shared" si="2"/>
        <v>2.7206700760871172E-3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3866992.1658000001</v>
      </c>
      <c r="F19" s="25">
        <f>VLOOKUP(C19,RA!B23:I52,8,0)</f>
        <v>145635.11129999999</v>
      </c>
      <c r="G19" s="16">
        <f t="shared" si="0"/>
        <v>3721357.0545000001</v>
      </c>
      <c r="H19" s="27">
        <f>RA!J23</f>
        <v>3.7661082581963599</v>
      </c>
      <c r="I19" s="20">
        <f>VLOOKUP(B19,RMS!B:D,3,FALSE)</f>
        <v>3866994.4522504299</v>
      </c>
      <c r="J19" s="21">
        <f>VLOOKUP(B19,RMS!B:E,4,FALSE)</f>
        <v>3721357.0895991498</v>
      </c>
      <c r="K19" s="22">
        <f t="shared" si="1"/>
        <v>-2.2864504298195243</v>
      </c>
      <c r="L19" s="22">
        <f t="shared" si="2"/>
        <v>-3.509914968162775E-2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414641.51549999998</v>
      </c>
      <c r="F20" s="25">
        <f>VLOOKUP(C20,RA!B24:I53,8,0)</f>
        <v>55113.6106</v>
      </c>
      <c r="G20" s="16">
        <f t="shared" si="0"/>
        <v>359527.90489999996</v>
      </c>
      <c r="H20" s="27">
        <f>RA!J24</f>
        <v>13.291869853779801</v>
      </c>
      <c r="I20" s="20">
        <f>VLOOKUP(B20,RMS!B:D,3,FALSE)</f>
        <v>414641.63982841698</v>
      </c>
      <c r="J20" s="21">
        <f>VLOOKUP(B20,RMS!B:E,4,FALSE)</f>
        <v>359527.92711895099</v>
      </c>
      <c r="K20" s="22">
        <f t="shared" si="1"/>
        <v>-0.1243284170050174</v>
      </c>
      <c r="L20" s="22">
        <f t="shared" si="2"/>
        <v>-2.2218951024115086E-2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466643.44669999997</v>
      </c>
      <c r="F21" s="25">
        <f>VLOOKUP(C21,RA!B25:I54,8,0)</f>
        <v>27689.966</v>
      </c>
      <c r="G21" s="16">
        <f t="shared" si="0"/>
        <v>438953.48069999996</v>
      </c>
      <c r="H21" s="27">
        <f>RA!J25</f>
        <v>5.9338593943228704</v>
      </c>
      <c r="I21" s="20">
        <f>VLOOKUP(B21,RMS!B:D,3,FALSE)</f>
        <v>466643.45146940497</v>
      </c>
      <c r="J21" s="21">
        <f>VLOOKUP(B21,RMS!B:E,4,FALSE)</f>
        <v>438953.47167932102</v>
      </c>
      <c r="K21" s="22">
        <f t="shared" si="1"/>
        <v>-4.7694050008431077E-3</v>
      </c>
      <c r="L21" s="22">
        <f t="shared" si="2"/>
        <v>9.0206789318472147E-3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683631.76040000003</v>
      </c>
      <c r="F22" s="25">
        <f>VLOOKUP(C22,RA!B26:I55,8,0)</f>
        <v>146031.6122</v>
      </c>
      <c r="G22" s="16">
        <f t="shared" si="0"/>
        <v>537600.14820000005</v>
      </c>
      <c r="H22" s="27">
        <f>RA!J26</f>
        <v>21.3611509381243</v>
      </c>
      <c r="I22" s="20">
        <f>VLOOKUP(B22,RMS!B:D,3,FALSE)</f>
        <v>683631.73810357798</v>
      </c>
      <c r="J22" s="21">
        <f>VLOOKUP(B22,RMS!B:E,4,FALSE)</f>
        <v>537600.118621159</v>
      </c>
      <c r="K22" s="22">
        <f t="shared" si="1"/>
        <v>2.2296422044746578E-2</v>
      </c>
      <c r="L22" s="22">
        <f t="shared" si="2"/>
        <v>2.9578841058537364E-2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397970.79430000001</v>
      </c>
      <c r="F23" s="25">
        <f>VLOOKUP(C23,RA!B27:I56,8,0)</f>
        <v>-21385.464</v>
      </c>
      <c r="G23" s="16">
        <f t="shared" si="0"/>
        <v>419356.25829999999</v>
      </c>
      <c r="H23" s="27">
        <f>RA!J27</f>
        <v>-5.3736264837261203</v>
      </c>
      <c r="I23" s="20">
        <f>VLOOKUP(B23,RMS!B:D,3,FALSE)</f>
        <v>397970.51005694002</v>
      </c>
      <c r="J23" s="21">
        <f>VLOOKUP(B23,RMS!B:E,4,FALSE)</f>
        <v>419356.27137826302</v>
      </c>
      <c r="K23" s="22">
        <f t="shared" si="1"/>
        <v>0.28424305998487398</v>
      </c>
      <c r="L23" s="22">
        <f t="shared" si="2"/>
        <v>-1.3078263029456139E-2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1173742.7197</v>
      </c>
      <c r="F24" s="25">
        <f>VLOOKUP(C24,RA!B28:I57,8,0)</f>
        <v>25636.5995</v>
      </c>
      <c r="G24" s="16">
        <f t="shared" si="0"/>
        <v>1148106.1202</v>
      </c>
      <c r="H24" s="27">
        <f>RA!J28</f>
        <v>2.1841753792988401</v>
      </c>
      <c r="I24" s="20">
        <f>VLOOKUP(B24,RMS!B:D,3,FALSE)</f>
        <v>1173744.2926088499</v>
      </c>
      <c r="J24" s="21">
        <f>VLOOKUP(B24,RMS!B:E,4,FALSE)</f>
        <v>1148106.12686283</v>
      </c>
      <c r="K24" s="22">
        <f t="shared" si="1"/>
        <v>-1.5729088499210775</v>
      </c>
      <c r="L24" s="22">
        <f t="shared" si="2"/>
        <v>-6.6628300119191408E-3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826152.19169999997</v>
      </c>
      <c r="F25" s="25">
        <f>VLOOKUP(C25,RA!B29:I58,8,0)</f>
        <v>84026.5383</v>
      </c>
      <c r="G25" s="16">
        <f t="shared" si="0"/>
        <v>742125.65339999995</v>
      </c>
      <c r="H25" s="27">
        <f>RA!J29</f>
        <v>10.170830404395099</v>
      </c>
      <c r="I25" s="20">
        <f>VLOOKUP(B25,RMS!B:D,3,FALSE)</f>
        <v>826152.23020531004</v>
      </c>
      <c r="J25" s="21">
        <f>VLOOKUP(B25,RMS!B:E,4,FALSE)</f>
        <v>742125.652627212</v>
      </c>
      <c r="K25" s="22">
        <f t="shared" si="1"/>
        <v>-3.8505310076288879E-2</v>
      </c>
      <c r="L25" s="22">
        <f t="shared" si="2"/>
        <v>7.7278795652091503E-4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1714599.8732</v>
      </c>
      <c r="F26" s="25">
        <f>VLOOKUP(C26,RA!B30:I59,8,0)</f>
        <v>201024.0337</v>
      </c>
      <c r="G26" s="16">
        <f t="shared" si="0"/>
        <v>1513575.8395</v>
      </c>
      <c r="H26" s="27">
        <f>RA!J30</f>
        <v>11.724253386583101</v>
      </c>
      <c r="I26" s="20">
        <f>VLOOKUP(B26,RMS!B:D,3,FALSE)</f>
        <v>1714599.90009469</v>
      </c>
      <c r="J26" s="21">
        <f>VLOOKUP(B26,RMS!B:E,4,FALSE)</f>
        <v>1513575.8245417101</v>
      </c>
      <c r="K26" s="22">
        <f t="shared" si="1"/>
        <v>-2.6894690003246069E-2</v>
      </c>
      <c r="L26" s="22">
        <f t="shared" si="2"/>
        <v>1.4958289917558432E-2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953110.19519999996</v>
      </c>
      <c r="F27" s="25">
        <f>VLOOKUP(C27,RA!B31:I60,8,0)</f>
        <v>35824.248899999999</v>
      </c>
      <c r="G27" s="16">
        <f t="shared" si="0"/>
        <v>917285.94629999995</v>
      </c>
      <c r="H27" s="27">
        <f>RA!J31</f>
        <v>3.75866810369001</v>
      </c>
      <c r="I27" s="20">
        <f>VLOOKUP(B27,RMS!B:D,3,FALSE)</f>
        <v>953110.10618141596</v>
      </c>
      <c r="J27" s="21">
        <f>VLOOKUP(B27,RMS!B:E,4,FALSE)</f>
        <v>917285.91016017704</v>
      </c>
      <c r="K27" s="22">
        <f t="shared" si="1"/>
        <v>8.9018583996221423E-2</v>
      </c>
      <c r="L27" s="22">
        <f t="shared" si="2"/>
        <v>3.6139822914265096E-2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142573.24299999999</v>
      </c>
      <c r="F28" s="25">
        <f>VLOOKUP(C28,RA!B32:I61,8,0)</f>
        <v>28800.664799999999</v>
      </c>
      <c r="G28" s="16">
        <f t="shared" si="0"/>
        <v>113772.57819999999</v>
      </c>
      <c r="H28" s="27">
        <f>RA!J32</f>
        <v>20.2006100120764</v>
      </c>
      <c r="I28" s="20">
        <f>VLOOKUP(B28,RMS!B:D,3,FALSE)</f>
        <v>142573.16410357799</v>
      </c>
      <c r="J28" s="21">
        <f>VLOOKUP(B28,RMS!B:E,4,FALSE)</f>
        <v>113772.60293084101</v>
      </c>
      <c r="K28" s="22">
        <f t="shared" si="1"/>
        <v>7.8896421997342259E-2</v>
      </c>
      <c r="L28" s="22">
        <f t="shared" si="2"/>
        <v>-2.4730841018026695E-2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221975.53779999999</v>
      </c>
      <c r="F30" s="25">
        <f>VLOOKUP(C30,RA!B34:I64,8,0)</f>
        <v>29354.2932</v>
      </c>
      <c r="G30" s="16">
        <f t="shared" si="0"/>
        <v>192621.24459999998</v>
      </c>
      <c r="H30" s="27">
        <f>RA!J34</f>
        <v>0</v>
      </c>
      <c r="I30" s="20">
        <f>VLOOKUP(B30,RMS!B:D,3,FALSE)</f>
        <v>221975.53679743601</v>
      </c>
      <c r="J30" s="21">
        <f>VLOOKUP(B30,RMS!B:E,4,FALSE)</f>
        <v>192621.23610000001</v>
      </c>
      <c r="K30" s="22">
        <f t="shared" si="1"/>
        <v>1.0025639785453677E-3</v>
      </c>
      <c r="L30" s="22">
        <f t="shared" si="2"/>
        <v>8.4999999671708792E-3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13.2241117606609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242006.01</v>
      </c>
      <c r="F32" s="25">
        <f>VLOOKUP(C32,RA!B34:I65,8,0)</f>
        <v>1783.72</v>
      </c>
      <c r="G32" s="16">
        <f t="shared" si="0"/>
        <v>240222.29</v>
      </c>
      <c r="H32" s="27">
        <f>RA!J34</f>
        <v>0</v>
      </c>
      <c r="I32" s="20">
        <f>VLOOKUP(B32,RMS!B:D,3,FALSE)</f>
        <v>242006.01</v>
      </c>
      <c r="J32" s="21">
        <f>VLOOKUP(B32,RMS!B:E,4,FALSE)</f>
        <v>240222.29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589024.1</v>
      </c>
      <c r="F33" s="25">
        <f>VLOOKUP(C33,RA!B34:I65,8,0)</f>
        <v>-83028.88</v>
      </c>
      <c r="G33" s="16">
        <f t="shared" si="0"/>
        <v>672052.98</v>
      </c>
      <c r="H33" s="27">
        <f>RA!J34</f>
        <v>0</v>
      </c>
      <c r="I33" s="20">
        <f>VLOOKUP(B33,RMS!B:D,3,FALSE)</f>
        <v>616920.68000000005</v>
      </c>
      <c r="J33" s="21">
        <f>VLOOKUP(B33,RMS!B:E,4,FALSE)</f>
        <v>703146.15</v>
      </c>
      <c r="K33" s="22">
        <f t="shared" si="1"/>
        <v>-27896.580000000075</v>
      </c>
      <c r="L33" s="22">
        <f t="shared" si="2"/>
        <v>-31093.170000000042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226149.61</v>
      </c>
      <c r="F34" s="25">
        <f>VLOOKUP(C34,RA!B34:I66,8,0)</f>
        <v>-10081.17</v>
      </c>
      <c r="G34" s="16">
        <f t="shared" si="0"/>
        <v>236230.78</v>
      </c>
      <c r="H34" s="27">
        <f>RA!J35</f>
        <v>13.2241117606609</v>
      </c>
      <c r="I34" s="20">
        <f>VLOOKUP(B34,RMS!B:D,3,FALSE)</f>
        <v>228200.04</v>
      </c>
      <c r="J34" s="21">
        <f>VLOOKUP(B34,RMS!B:E,4,FALSE)</f>
        <v>238388.04</v>
      </c>
      <c r="K34" s="22">
        <f t="shared" si="1"/>
        <v>-2050.4300000000221</v>
      </c>
      <c r="L34" s="22">
        <f t="shared" si="2"/>
        <v>-2157.2600000000093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540937.88</v>
      </c>
      <c r="F35" s="25">
        <f>VLOOKUP(C35,RA!B34:I67,8,0)</f>
        <v>-105190.48</v>
      </c>
      <c r="G35" s="16">
        <f t="shared" si="0"/>
        <v>646128.36</v>
      </c>
      <c r="H35" s="27">
        <f>RA!J34</f>
        <v>0</v>
      </c>
      <c r="I35" s="20">
        <f>VLOOKUP(B35,RMS!B:D,3,FALSE)</f>
        <v>577246.43999999994</v>
      </c>
      <c r="J35" s="21">
        <f>VLOOKUP(B35,RMS!B:E,4,FALSE)</f>
        <v>687613.02</v>
      </c>
      <c r="K35" s="22">
        <f t="shared" si="1"/>
        <v>-36308.559999999939</v>
      </c>
      <c r="L35" s="22">
        <f t="shared" si="2"/>
        <v>-41484.660000000033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13.2241117606609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63003.418400000002</v>
      </c>
      <c r="F37" s="25">
        <f>VLOOKUP(C37,RA!B8:I68,8,0)</f>
        <v>4752.9061000000002</v>
      </c>
      <c r="G37" s="16">
        <f t="shared" si="0"/>
        <v>58250.512300000002</v>
      </c>
      <c r="H37" s="27">
        <f>RA!J35</f>
        <v>13.2241117606609</v>
      </c>
      <c r="I37" s="20">
        <f>VLOOKUP(B37,RMS!B:D,3,FALSE)</f>
        <v>63003.418803418797</v>
      </c>
      <c r="J37" s="21">
        <f>VLOOKUP(B37,RMS!B:E,4,FALSE)</f>
        <v>58250.512820512798</v>
      </c>
      <c r="K37" s="22">
        <f t="shared" si="1"/>
        <v>-4.0341879503102973E-4</v>
      </c>
      <c r="L37" s="22">
        <f t="shared" si="2"/>
        <v>-5.2051279635634273E-4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523896.33309999999</v>
      </c>
      <c r="F38" s="25">
        <f>VLOOKUP(C38,RA!B8:I69,8,0)</f>
        <v>27133.318500000001</v>
      </c>
      <c r="G38" s="16">
        <f t="shared" si="0"/>
        <v>496763.01459999999</v>
      </c>
      <c r="H38" s="27">
        <f>RA!J36</f>
        <v>0</v>
      </c>
      <c r="I38" s="20">
        <f>VLOOKUP(B38,RMS!B:D,3,FALSE)</f>
        <v>523896.320405128</v>
      </c>
      <c r="J38" s="21">
        <f>VLOOKUP(B38,RMS!B:E,4,FALSE)</f>
        <v>496763.01069999998</v>
      </c>
      <c r="K38" s="22">
        <f t="shared" si="1"/>
        <v>1.2694871984422207E-2</v>
      </c>
      <c r="L38" s="22">
        <f t="shared" si="2"/>
        <v>3.9000000106170774E-3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396321.47</v>
      </c>
      <c r="F39" s="25">
        <f>VLOOKUP(C39,RA!B9:I70,8,0)</f>
        <v>-71140.2</v>
      </c>
      <c r="G39" s="16">
        <f t="shared" si="0"/>
        <v>467461.67</v>
      </c>
      <c r="H39" s="27">
        <f>RA!J37</f>
        <v>0.73705607559084996</v>
      </c>
      <c r="I39" s="20">
        <f>VLOOKUP(B39,RMS!B:D,3,FALSE)</f>
        <v>449782.32</v>
      </c>
      <c r="J39" s="21">
        <f>VLOOKUP(B39,RMS!B:E,4,FALSE)</f>
        <v>537812.89</v>
      </c>
      <c r="K39" s="22">
        <f t="shared" si="1"/>
        <v>-53460.850000000035</v>
      </c>
      <c r="L39" s="22">
        <f t="shared" si="2"/>
        <v>-70351.22000000003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167229.09</v>
      </c>
      <c r="F40" s="25">
        <f>VLOOKUP(C40,RA!B10:I71,8,0)</f>
        <v>19125.62</v>
      </c>
      <c r="G40" s="16">
        <f t="shared" si="0"/>
        <v>148103.47</v>
      </c>
      <c r="H40" s="27">
        <f>RA!J38</f>
        <v>-14.096007277121601</v>
      </c>
      <c r="I40" s="20">
        <f>VLOOKUP(B40,RMS!B:D,3,FALSE)</f>
        <v>170596.59</v>
      </c>
      <c r="J40" s="21">
        <f>VLOOKUP(B40,RMS!B:E,4,FALSE)</f>
        <v>151470.97</v>
      </c>
      <c r="K40" s="22">
        <f t="shared" si="1"/>
        <v>-3367.5</v>
      </c>
      <c r="L40" s="22">
        <f t="shared" si="2"/>
        <v>-3367.5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-4.4577437033829099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9611.4498999999996</v>
      </c>
      <c r="F42" s="25">
        <f>VLOOKUP(C42,RA!B8:I72,8,0)</f>
        <v>831.6386</v>
      </c>
      <c r="G42" s="16">
        <f t="shared" si="0"/>
        <v>8779.8112999999994</v>
      </c>
      <c r="H42" s="27">
        <f>RA!J39</f>
        <v>-4.4577437033829099</v>
      </c>
      <c r="I42" s="20">
        <f>VLOOKUP(B42,RMS!B:D,3,FALSE)</f>
        <v>9611.4499659632402</v>
      </c>
      <c r="J42" s="21">
        <f>VLOOKUP(B42,RMS!B:E,4,FALSE)</f>
        <v>8779.8111943120803</v>
      </c>
      <c r="K42" s="22">
        <f t="shared" si="1"/>
        <v>-6.5963240558630787E-5</v>
      </c>
      <c r="L42" s="22">
        <f t="shared" si="2"/>
        <v>1.056879191310145E-4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25700704.712299999</v>
      </c>
      <c r="E7" s="53">
        <v>43535481.484399997</v>
      </c>
      <c r="F7" s="54">
        <v>59.033927812442599</v>
      </c>
      <c r="G7" s="53">
        <v>13649362.3879</v>
      </c>
      <c r="H7" s="54">
        <v>88.292346425525096</v>
      </c>
      <c r="I7" s="53">
        <v>877869.01</v>
      </c>
      <c r="J7" s="54">
        <v>3.4157390617381198</v>
      </c>
      <c r="K7" s="53">
        <v>1655946.0342999999</v>
      </c>
      <c r="L7" s="54">
        <v>12.1320394846281</v>
      </c>
      <c r="M7" s="54">
        <v>-0.46986858761306699</v>
      </c>
      <c r="N7" s="53">
        <v>425886192.57700002</v>
      </c>
      <c r="O7" s="53">
        <v>5730136311.2715998</v>
      </c>
      <c r="P7" s="53">
        <v>1181005</v>
      </c>
      <c r="Q7" s="53">
        <v>1466654</v>
      </c>
      <c r="R7" s="54">
        <v>-19.4762363856779</v>
      </c>
      <c r="S7" s="53">
        <v>21.761723881185901</v>
      </c>
      <c r="T7" s="53">
        <v>26.550591478494599</v>
      </c>
      <c r="U7" s="55">
        <v>-22.0059202269764</v>
      </c>
    </row>
    <row r="8" spans="1:23" ht="12" thickBot="1">
      <c r="A8" s="73">
        <v>42629</v>
      </c>
      <c r="B8" s="71" t="s">
        <v>6</v>
      </c>
      <c r="C8" s="72"/>
      <c r="D8" s="56">
        <v>806471.07279999997</v>
      </c>
      <c r="E8" s="56">
        <v>2041457.9708</v>
      </c>
      <c r="F8" s="57">
        <v>39.504662076582598</v>
      </c>
      <c r="G8" s="56">
        <v>489009.66330000001</v>
      </c>
      <c r="H8" s="57">
        <v>64.919250748065906</v>
      </c>
      <c r="I8" s="56">
        <v>210630.57139999999</v>
      </c>
      <c r="J8" s="57">
        <v>26.117560629758</v>
      </c>
      <c r="K8" s="56">
        <v>134661.64660000001</v>
      </c>
      <c r="L8" s="57">
        <v>27.537624858220301</v>
      </c>
      <c r="M8" s="57">
        <v>0.56414670931255295</v>
      </c>
      <c r="N8" s="56">
        <v>25463131.921100002</v>
      </c>
      <c r="O8" s="56">
        <v>215468895.70559999</v>
      </c>
      <c r="P8" s="56">
        <v>31397</v>
      </c>
      <c r="Q8" s="56">
        <v>28845</v>
      </c>
      <c r="R8" s="57">
        <v>8.8472872248223293</v>
      </c>
      <c r="S8" s="56">
        <v>25.686246227346601</v>
      </c>
      <c r="T8" s="56">
        <v>23.8150280707228</v>
      </c>
      <c r="U8" s="58">
        <v>7.2849031347817697</v>
      </c>
    </row>
    <row r="9" spans="1:23" ht="12" thickBot="1">
      <c r="A9" s="74"/>
      <c r="B9" s="71" t="s">
        <v>7</v>
      </c>
      <c r="C9" s="72"/>
      <c r="D9" s="56">
        <v>137724.22719999999</v>
      </c>
      <c r="E9" s="56">
        <v>193764.71489999999</v>
      </c>
      <c r="F9" s="57">
        <v>71.078073874842502</v>
      </c>
      <c r="G9" s="56">
        <v>66436.469899999996</v>
      </c>
      <c r="H9" s="57">
        <v>107.302145052713</v>
      </c>
      <c r="I9" s="56">
        <v>30766.192200000001</v>
      </c>
      <c r="J9" s="57">
        <v>22.338983362253401</v>
      </c>
      <c r="K9" s="56">
        <v>15784.4835</v>
      </c>
      <c r="L9" s="57">
        <v>23.758763106707502</v>
      </c>
      <c r="M9" s="57">
        <v>0.94914152243245697</v>
      </c>
      <c r="N9" s="56">
        <v>2427466.7976000002</v>
      </c>
      <c r="O9" s="56">
        <v>30863097.845899999</v>
      </c>
      <c r="P9" s="56">
        <v>7551</v>
      </c>
      <c r="Q9" s="56">
        <v>8159</v>
      </c>
      <c r="R9" s="57">
        <v>-7.4518936144135299</v>
      </c>
      <c r="S9" s="56">
        <v>18.239203708118101</v>
      </c>
      <c r="T9" s="56">
        <v>18.7234272827552</v>
      </c>
      <c r="U9" s="58">
        <v>-2.6548504111590598</v>
      </c>
    </row>
    <row r="10" spans="1:23" ht="12" thickBot="1">
      <c r="A10" s="74"/>
      <c r="B10" s="71" t="s">
        <v>8</v>
      </c>
      <c r="C10" s="72"/>
      <c r="D10" s="56">
        <v>198767.63570000001</v>
      </c>
      <c r="E10" s="56">
        <v>403439.4988</v>
      </c>
      <c r="F10" s="57">
        <v>49.2682635912495</v>
      </c>
      <c r="G10" s="56">
        <v>89058.154399999999</v>
      </c>
      <c r="H10" s="57">
        <v>123.188586198683</v>
      </c>
      <c r="I10" s="56">
        <v>57666.601999999999</v>
      </c>
      <c r="J10" s="57">
        <v>29.012068185504901</v>
      </c>
      <c r="K10" s="56">
        <v>25891.163199999999</v>
      </c>
      <c r="L10" s="57">
        <v>29.072198244431601</v>
      </c>
      <c r="M10" s="57">
        <v>1.2272696500557401</v>
      </c>
      <c r="N10" s="56">
        <v>4024707.9065</v>
      </c>
      <c r="O10" s="56">
        <v>50220148.144000001</v>
      </c>
      <c r="P10" s="56">
        <v>126871</v>
      </c>
      <c r="Q10" s="56">
        <v>158210</v>
      </c>
      <c r="R10" s="57">
        <v>-19.808482396814401</v>
      </c>
      <c r="S10" s="56">
        <v>1.5666908568546001</v>
      </c>
      <c r="T10" s="56">
        <v>1.5729901883572499</v>
      </c>
      <c r="U10" s="58">
        <v>-0.40207878121491603</v>
      </c>
    </row>
    <row r="11" spans="1:23" ht="12" thickBot="1">
      <c r="A11" s="74"/>
      <c r="B11" s="71" t="s">
        <v>9</v>
      </c>
      <c r="C11" s="72"/>
      <c r="D11" s="56">
        <v>56384.356099999997</v>
      </c>
      <c r="E11" s="56">
        <v>168740.55840000001</v>
      </c>
      <c r="F11" s="57">
        <v>33.414821329641903</v>
      </c>
      <c r="G11" s="56">
        <v>38027.423699999999</v>
      </c>
      <c r="H11" s="57">
        <v>48.272879448312402</v>
      </c>
      <c r="I11" s="56">
        <v>13258.5983</v>
      </c>
      <c r="J11" s="57">
        <v>23.514675376420598</v>
      </c>
      <c r="K11" s="56">
        <v>9467.1533999999992</v>
      </c>
      <c r="L11" s="57">
        <v>24.895595017655602</v>
      </c>
      <c r="M11" s="57">
        <v>0.40048415186765601</v>
      </c>
      <c r="N11" s="56">
        <v>1985845.5366</v>
      </c>
      <c r="O11" s="56">
        <v>17708271.754500002</v>
      </c>
      <c r="P11" s="56">
        <v>2828</v>
      </c>
      <c r="Q11" s="56">
        <v>2570</v>
      </c>
      <c r="R11" s="57">
        <v>10.038910505836601</v>
      </c>
      <c r="S11" s="56">
        <v>19.937891124469601</v>
      </c>
      <c r="T11" s="56">
        <v>20.545679883268502</v>
      </c>
      <c r="U11" s="58">
        <v>-3.0484104612897802</v>
      </c>
    </row>
    <row r="12" spans="1:23" ht="12" thickBot="1">
      <c r="A12" s="74"/>
      <c r="B12" s="71" t="s">
        <v>10</v>
      </c>
      <c r="C12" s="72"/>
      <c r="D12" s="56">
        <v>169355.9901</v>
      </c>
      <c r="E12" s="56">
        <v>911318.72380000004</v>
      </c>
      <c r="F12" s="57">
        <v>18.583617967797501</v>
      </c>
      <c r="G12" s="56">
        <v>79484.541800000006</v>
      </c>
      <c r="H12" s="57">
        <v>113.06783214041199</v>
      </c>
      <c r="I12" s="56">
        <v>35615.305999999997</v>
      </c>
      <c r="J12" s="57">
        <v>21.029847234201799</v>
      </c>
      <c r="K12" s="56">
        <v>18141.239300000001</v>
      </c>
      <c r="L12" s="57">
        <v>22.823606816086599</v>
      </c>
      <c r="M12" s="57">
        <v>0.963223427629886</v>
      </c>
      <c r="N12" s="56">
        <v>6938244.2131000003</v>
      </c>
      <c r="O12" s="56">
        <v>62986771.037</v>
      </c>
      <c r="P12" s="56">
        <v>1563</v>
      </c>
      <c r="Q12" s="56">
        <v>1135</v>
      </c>
      <c r="R12" s="57">
        <v>37.709251101321598</v>
      </c>
      <c r="S12" s="56">
        <v>108.353160652591</v>
      </c>
      <c r="T12" s="56">
        <v>92.956703171806197</v>
      </c>
      <c r="U12" s="58">
        <v>14.2095139523895</v>
      </c>
    </row>
    <row r="13" spans="1:23" ht="12" thickBot="1">
      <c r="A13" s="74"/>
      <c r="B13" s="71" t="s">
        <v>11</v>
      </c>
      <c r="C13" s="72"/>
      <c r="D13" s="56">
        <v>286446.00199999998</v>
      </c>
      <c r="E13" s="56">
        <v>1220100.7444</v>
      </c>
      <c r="F13" s="57">
        <v>23.4772418027549</v>
      </c>
      <c r="G13" s="56">
        <v>183583.3259</v>
      </c>
      <c r="H13" s="57">
        <v>56.0305112655114</v>
      </c>
      <c r="I13" s="56">
        <v>90616.984400000001</v>
      </c>
      <c r="J13" s="57">
        <v>31.634927269817499</v>
      </c>
      <c r="K13" s="56">
        <v>57240.325199999999</v>
      </c>
      <c r="L13" s="57">
        <v>31.179479355973498</v>
      </c>
      <c r="M13" s="57">
        <v>0.58309695277552298</v>
      </c>
      <c r="N13" s="56">
        <v>9755632.1494999994</v>
      </c>
      <c r="O13" s="56">
        <v>90951305.913800001</v>
      </c>
      <c r="P13" s="56">
        <v>11946</v>
      </c>
      <c r="Q13" s="56">
        <v>11627</v>
      </c>
      <c r="R13" s="57">
        <v>2.7436140018921602</v>
      </c>
      <c r="S13" s="56">
        <v>23.978402980077</v>
      </c>
      <c r="T13" s="56">
        <v>24.5719913563258</v>
      </c>
      <c r="U13" s="58">
        <v>-2.4755125549519601</v>
      </c>
    </row>
    <row r="14" spans="1:23" ht="12" thickBot="1">
      <c r="A14" s="74"/>
      <c r="B14" s="71" t="s">
        <v>12</v>
      </c>
      <c r="C14" s="72"/>
      <c r="D14" s="56">
        <v>100454.0517</v>
      </c>
      <c r="E14" s="56">
        <v>433869.9608</v>
      </c>
      <c r="F14" s="57">
        <v>23.153032193050599</v>
      </c>
      <c r="G14" s="56">
        <v>84624.701100000006</v>
      </c>
      <c r="H14" s="57">
        <v>18.7053548127687</v>
      </c>
      <c r="I14" s="56">
        <v>21001.668900000001</v>
      </c>
      <c r="J14" s="57">
        <v>20.906741484873301</v>
      </c>
      <c r="K14" s="56">
        <v>18061.066500000001</v>
      </c>
      <c r="L14" s="57">
        <v>21.342546874886398</v>
      </c>
      <c r="M14" s="57">
        <v>0.16281443844968899</v>
      </c>
      <c r="N14" s="56">
        <v>2027702.9794999999</v>
      </c>
      <c r="O14" s="56">
        <v>37750916.806699999</v>
      </c>
      <c r="P14" s="56">
        <v>1511</v>
      </c>
      <c r="Q14" s="56">
        <v>1658</v>
      </c>
      <c r="R14" s="57">
        <v>-8.8661037394451192</v>
      </c>
      <c r="S14" s="56">
        <v>66.481834348113793</v>
      </c>
      <c r="T14" s="56">
        <v>69.536773220747904</v>
      </c>
      <c r="U14" s="58">
        <v>-4.59514828763254</v>
      </c>
    </row>
    <row r="15" spans="1:23" ht="12" thickBot="1">
      <c r="A15" s="74"/>
      <c r="B15" s="71" t="s">
        <v>13</v>
      </c>
      <c r="C15" s="72"/>
      <c r="D15" s="56">
        <v>94621.385399999999</v>
      </c>
      <c r="E15" s="56">
        <v>484247.9682</v>
      </c>
      <c r="F15" s="57">
        <v>19.539862139580599</v>
      </c>
      <c r="G15" s="56">
        <v>48301.072899999999</v>
      </c>
      <c r="H15" s="57">
        <v>95.899137884367804</v>
      </c>
      <c r="I15" s="56">
        <v>1814.8015</v>
      </c>
      <c r="J15" s="57">
        <v>1.91796124346326</v>
      </c>
      <c r="K15" s="56">
        <v>10562.341399999999</v>
      </c>
      <c r="L15" s="57">
        <v>21.8677159032631</v>
      </c>
      <c r="M15" s="57">
        <v>-0.828181893457827</v>
      </c>
      <c r="N15" s="56">
        <v>2577366.6211000001</v>
      </c>
      <c r="O15" s="56">
        <v>33423153.107700001</v>
      </c>
      <c r="P15" s="56">
        <v>4194</v>
      </c>
      <c r="Q15" s="56">
        <v>4069</v>
      </c>
      <c r="R15" s="57">
        <v>3.0720078643401401</v>
      </c>
      <c r="S15" s="56">
        <v>22.561131473533599</v>
      </c>
      <c r="T15" s="56">
        <v>23.6596867535021</v>
      </c>
      <c r="U15" s="58">
        <v>-4.86923841234284</v>
      </c>
    </row>
    <row r="16" spans="1:23" ht="12" thickBot="1">
      <c r="A16" s="74"/>
      <c r="B16" s="71" t="s">
        <v>14</v>
      </c>
      <c r="C16" s="72"/>
      <c r="D16" s="56">
        <v>1547522.9154999999</v>
      </c>
      <c r="E16" s="56">
        <v>3131609.5581</v>
      </c>
      <c r="F16" s="57">
        <v>49.416215105656697</v>
      </c>
      <c r="G16" s="56">
        <v>717053.84779999999</v>
      </c>
      <c r="H16" s="57">
        <v>115.81683443272399</v>
      </c>
      <c r="I16" s="56">
        <v>-34083.376199999999</v>
      </c>
      <c r="J16" s="57">
        <v>-2.2024472696733999</v>
      </c>
      <c r="K16" s="56">
        <v>26713.101900000001</v>
      </c>
      <c r="L16" s="57">
        <v>3.7253969115372199</v>
      </c>
      <c r="M16" s="57">
        <v>-2.2759048472764598</v>
      </c>
      <c r="N16" s="56">
        <v>27379611.780299999</v>
      </c>
      <c r="O16" s="56">
        <v>303126737.78740001</v>
      </c>
      <c r="P16" s="56">
        <v>76640</v>
      </c>
      <c r="Q16" s="56">
        <v>126714</v>
      </c>
      <c r="R16" s="57">
        <v>-39.517338257808902</v>
      </c>
      <c r="S16" s="56">
        <v>20.1921048473382</v>
      </c>
      <c r="T16" s="56">
        <v>29.027258662026298</v>
      </c>
      <c r="U16" s="58">
        <v>-43.755487015771799</v>
      </c>
    </row>
    <row r="17" spans="1:21" ht="12" thickBot="1">
      <c r="A17" s="74"/>
      <c r="B17" s="71" t="s">
        <v>15</v>
      </c>
      <c r="C17" s="72"/>
      <c r="D17" s="56">
        <v>1389843.9637</v>
      </c>
      <c r="E17" s="56">
        <v>6147887.9606999997</v>
      </c>
      <c r="F17" s="57">
        <v>22.606852509097301</v>
      </c>
      <c r="G17" s="56">
        <v>722338.36880000005</v>
      </c>
      <c r="H17" s="57">
        <v>92.408990541220703</v>
      </c>
      <c r="I17" s="56">
        <v>-455944.10950000002</v>
      </c>
      <c r="J17" s="57">
        <v>-32.805417112162701</v>
      </c>
      <c r="K17" s="56">
        <v>107570.61</v>
      </c>
      <c r="L17" s="57">
        <v>14.8919972475924</v>
      </c>
      <c r="M17" s="57">
        <v>-5.2385565118576496</v>
      </c>
      <c r="N17" s="56">
        <v>41229603.788500004</v>
      </c>
      <c r="O17" s="56">
        <v>313764847.34140003</v>
      </c>
      <c r="P17" s="56">
        <v>34003</v>
      </c>
      <c r="Q17" s="56">
        <v>86702</v>
      </c>
      <c r="R17" s="57">
        <v>-60.781758206269799</v>
      </c>
      <c r="S17" s="56">
        <v>40.8741570949622</v>
      </c>
      <c r="T17" s="56">
        <v>91.340000880025798</v>
      </c>
      <c r="U17" s="58">
        <v>-123.466384072012</v>
      </c>
    </row>
    <row r="18" spans="1:21" ht="12" thickBot="1">
      <c r="A18" s="74"/>
      <c r="B18" s="71" t="s">
        <v>16</v>
      </c>
      <c r="C18" s="72"/>
      <c r="D18" s="56">
        <v>2183564.0795999998</v>
      </c>
      <c r="E18" s="56">
        <v>3047070.4119000002</v>
      </c>
      <c r="F18" s="57">
        <v>71.661096871024995</v>
      </c>
      <c r="G18" s="56">
        <v>1113729.0279000001</v>
      </c>
      <c r="H18" s="57">
        <v>96.0588280362267</v>
      </c>
      <c r="I18" s="56">
        <v>222660.223</v>
      </c>
      <c r="J18" s="57">
        <v>10.197100468917199</v>
      </c>
      <c r="K18" s="56">
        <v>174702.75839999999</v>
      </c>
      <c r="L18" s="57">
        <v>15.6862893956721</v>
      </c>
      <c r="M18" s="57">
        <v>0.27450891468007899</v>
      </c>
      <c r="N18" s="56">
        <v>29340268.736099999</v>
      </c>
      <c r="O18" s="56">
        <v>577846338.91960001</v>
      </c>
      <c r="P18" s="56">
        <v>99678</v>
      </c>
      <c r="Q18" s="56">
        <v>119706</v>
      </c>
      <c r="R18" s="57">
        <v>-16.730990927773099</v>
      </c>
      <c r="S18" s="56">
        <v>21.906178691386302</v>
      </c>
      <c r="T18" s="56">
        <v>25.711798383539701</v>
      </c>
      <c r="U18" s="58">
        <v>-17.372357569829401</v>
      </c>
    </row>
    <row r="19" spans="1:21" ht="12" thickBot="1">
      <c r="A19" s="74"/>
      <c r="B19" s="71" t="s">
        <v>17</v>
      </c>
      <c r="C19" s="72"/>
      <c r="D19" s="56">
        <v>958953.2254</v>
      </c>
      <c r="E19" s="56">
        <v>1446005.1602</v>
      </c>
      <c r="F19" s="57">
        <v>66.317413782075704</v>
      </c>
      <c r="G19" s="56">
        <v>529276.98439999996</v>
      </c>
      <c r="H19" s="57">
        <v>81.181735398354903</v>
      </c>
      <c r="I19" s="56">
        <v>-31370.4974</v>
      </c>
      <c r="J19" s="57">
        <v>-3.2713271689466099</v>
      </c>
      <c r="K19" s="56">
        <v>22809.631099999999</v>
      </c>
      <c r="L19" s="57">
        <v>4.3095830297358404</v>
      </c>
      <c r="M19" s="57">
        <v>-2.3753180515050101</v>
      </c>
      <c r="N19" s="56">
        <v>11858026.4429</v>
      </c>
      <c r="O19" s="56">
        <v>169992440.10190001</v>
      </c>
      <c r="P19" s="56">
        <v>16149</v>
      </c>
      <c r="Q19" s="56">
        <v>20105</v>
      </c>
      <c r="R19" s="57">
        <v>-19.676697338970399</v>
      </c>
      <c r="S19" s="56">
        <v>59.381585571861997</v>
      </c>
      <c r="T19" s="56">
        <v>66.432125923899505</v>
      </c>
      <c r="U19" s="58">
        <v>-11.873277353810501</v>
      </c>
    </row>
    <row r="20" spans="1:21" ht="12" thickBot="1">
      <c r="A20" s="74"/>
      <c r="B20" s="71" t="s">
        <v>18</v>
      </c>
      <c r="C20" s="72"/>
      <c r="D20" s="56">
        <v>2015363.4717999999</v>
      </c>
      <c r="E20" s="56">
        <v>1907760.2234</v>
      </c>
      <c r="F20" s="57">
        <v>105.640292059776</v>
      </c>
      <c r="G20" s="56">
        <v>870233.6557</v>
      </c>
      <c r="H20" s="57">
        <v>131.58877602577701</v>
      </c>
      <c r="I20" s="56">
        <v>34878.232900000003</v>
      </c>
      <c r="J20" s="57">
        <v>1.73061749843312</v>
      </c>
      <c r="K20" s="56">
        <v>73328.877999999997</v>
      </c>
      <c r="L20" s="57">
        <v>8.4263436055016303</v>
      </c>
      <c r="M20" s="57">
        <v>-0.52435883581908904</v>
      </c>
      <c r="N20" s="56">
        <v>26821243.824700002</v>
      </c>
      <c r="O20" s="56">
        <v>331877338.41009998</v>
      </c>
      <c r="P20" s="56">
        <v>53131</v>
      </c>
      <c r="Q20" s="56">
        <v>60820</v>
      </c>
      <c r="R20" s="57">
        <v>-12.642222952976001</v>
      </c>
      <c r="S20" s="56">
        <v>37.931969505561703</v>
      </c>
      <c r="T20" s="56">
        <v>40.078227796777398</v>
      </c>
      <c r="U20" s="58">
        <v>-5.6581778357197097</v>
      </c>
    </row>
    <row r="21" spans="1:21" ht="12" thickBot="1">
      <c r="A21" s="74"/>
      <c r="B21" s="71" t="s">
        <v>19</v>
      </c>
      <c r="C21" s="72"/>
      <c r="D21" s="56">
        <v>443418.59169999999</v>
      </c>
      <c r="E21" s="56">
        <v>697228.03579999995</v>
      </c>
      <c r="F21" s="57">
        <v>63.597355374733503</v>
      </c>
      <c r="G21" s="56">
        <v>279934.97639999999</v>
      </c>
      <c r="H21" s="57">
        <v>58.400567661254897</v>
      </c>
      <c r="I21" s="56">
        <v>53675.626799999998</v>
      </c>
      <c r="J21" s="57">
        <v>12.1049563109692</v>
      </c>
      <c r="K21" s="56">
        <v>39178.534899999999</v>
      </c>
      <c r="L21" s="57">
        <v>13.9955840473531</v>
      </c>
      <c r="M21" s="57">
        <v>0.370026391670915</v>
      </c>
      <c r="N21" s="56">
        <v>6485248.8300000001</v>
      </c>
      <c r="O21" s="56">
        <v>107676618.8831</v>
      </c>
      <c r="P21" s="56">
        <v>36421</v>
      </c>
      <c r="Q21" s="56">
        <v>34110</v>
      </c>
      <c r="R21" s="57">
        <v>6.7751392553503402</v>
      </c>
      <c r="S21" s="56">
        <v>12.1748055160484</v>
      </c>
      <c r="T21" s="56">
        <v>14.2655558633832</v>
      </c>
      <c r="U21" s="58">
        <v>-17.172761770845401</v>
      </c>
    </row>
    <row r="22" spans="1:21" ht="12" thickBot="1">
      <c r="A22" s="74"/>
      <c r="B22" s="71" t="s">
        <v>20</v>
      </c>
      <c r="C22" s="72"/>
      <c r="D22" s="56">
        <v>1691600.9389</v>
      </c>
      <c r="E22" s="56">
        <v>2318259.8130999999</v>
      </c>
      <c r="F22" s="57">
        <v>72.968565876055706</v>
      </c>
      <c r="G22" s="56">
        <v>1019165.3939</v>
      </c>
      <c r="H22" s="57">
        <v>65.979040205321098</v>
      </c>
      <c r="I22" s="56">
        <v>84744.498000000007</v>
      </c>
      <c r="J22" s="57">
        <v>5.0097216223530197</v>
      </c>
      <c r="K22" s="56">
        <v>128549.3654</v>
      </c>
      <c r="L22" s="57">
        <v>12.6131996013017</v>
      </c>
      <c r="M22" s="57">
        <v>-0.34076299998599602</v>
      </c>
      <c r="N22" s="56">
        <v>24112377.543000001</v>
      </c>
      <c r="O22" s="56">
        <v>383384427.09399998</v>
      </c>
      <c r="P22" s="56">
        <v>97957</v>
      </c>
      <c r="Q22" s="56">
        <v>112900</v>
      </c>
      <c r="R22" s="57">
        <v>-13.2356067316209</v>
      </c>
      <c r="S22" s="56">
        <v>17.2688112018539</v>
      </c>
      <c r="T22" s="56">
        <v>17.838642698848499</v>
      </c>
      <c r="U22" s="58">
        <v>-3.2997725803701501</v>
      </c>
    </row>
    <row r="23" spans="1:21" ht="12" thickBot="1">
      <c r="A23" s="74"/>
      <c r="B23" s="71" t="s">
        <v>21</v>
      </c>
      <c r="C23" s="72"/>
      <c r="D23" s="56">
        <v>3866992.1658000001</v>
      </c>
      <c r="E23" s="56">
        <v>6010422.7114000004</v>
      </c>
      <c r="F23" s="57">
        <v>64.338106510636194</v>
      </c>
      <c r="G23" s="56">
        <v>2113012.6488999999</v>
      </c>
      <c r="H23" s="57">
        <v>83.008472183689705</v>
      </c>
      <c r="I23" s="56">
        <v>145635.11129999999</v>
      </c>
      <c r="J23" s="57">
        <v>3.7661082581963599</v>
      </c>
      <c r="K23" s="56">
        <v>224277.98449999999</v>
      </c>
      <c r="L23" s="57">
        <v>10.614133550821601</v>
      </c>
      <c r="M23" s="57">
        <v>-0.350649099042532</v>
      </c>
      <c r="N23" s="56">
        <v>48760620.001900002</v>
      </c>
      <c r="O23" s="56">
        <v>833794335.23080003</v>
      </c>
      <c r="P23" s="56">
        <v>105567</v>
      </c>
      <c r="Q23" s="56">
        <v>98032</v>
      </c>
      <c r="R23" s="57">
        <v>7.6862657091562001</v>
      </c>
      <c r="S23" s="56">
        <v>36.630691085282301</v>
      </c>
      <c r="T23" s="56">
        <v>33.254567203566197</v>
      </c>
      <c r="U23" s="58">
        <v>9.2166535265632206</v>
      </c>
    </row>
    <row r="24" spans="1:21" ht="12" thickBot="1">
      <c r="A24" s="74"/>
      <c r="B24" s="71" t="s">
        <v>22</v>
      </c>
      <c r="C24" s="72"/>
      <c r="D24" s="56">
        <v>414641.51549999998</v>
      </c>
      <c r="E24" s="56">
        <v>652870.93940000003</v>
      </c>
      <c r="F24" s="57">
        <v>63.510487368462599</v>
      </c>
      <c r="G24" s="56">
        <v>190229.4791</v>
      </c>
      <c r="H24" s="57">
        <v>117.969116806565</v>
      </c>
      <c r="I24" s="56">
        <v>55113.6106</v>
      </c>
      <c r="J24" s="57">
        <v>13.291869853779801</v>
      </c>
      <c r="K24" s="56">
        <v>34463.280100000004</v>
      </c>
      <c r="L24" s="57">
        <v>18.116687415142099</v>
      </c>
      <c r="M24" s="57">
        <v>0.59919805776119395</v>
      </c>
      <c r="N24" s="56">
        <v>6225669.8590000002</v>
      </c>
      <c r="O24" s="56">
        <v>81134780.487299994</v>
      </c>
      <c r="P24" s="56">
        <v>31698</v>
      </c>
      <c r="Q24" s="56">
        <v>44525</v>
      </c>
      <c r="R24" s="57">
        <v>-28.808534531162302</v>
      </c>
      <c r="S24" s="56">
        <v>13.080999290176001</v>
      </c>
      <c r="T24" s="56">
        <v>17.0721789174621</v>
      </c>
      <c r="U24" s="58">
        <v>-30.5112747027169</v>
      </c>
    </row>
    <row r="25" spans="1:21" ht="12" thickBot="1">
      <c r="A25" s="74"/>
      <c r="B25" s="71" t="s">
        <v>23</v>
      </c>
      <c r="C25" s="72"/>
      <c r="D25" s="56">
        <v>466643.44669999997</v>
      </c>
      <c r="E25" s="56">
        <v>944918.92249999999</v>
      </c>
      <c r="F25" s="57">
        <v>49.384495916897002</v>
      </c>
      <c r="G25" s="56">
        <v>213647.98310000001</v>
      </c>
      <c r="H25" s="57">
        <v>118.41696791566901</v>
      </c>
      <c r="I25" s="56">
        <v>27689.966</v>
      </c>
      <c r="J25" s="57">
        <v>5.9338593943228704</v>
      </c>
      <c r="K25" s="56">
        <v>17532.1656</v>
      </c>
      <c r="L25" s="57">
        <v>8.2060992786409308</v>
      </c>
      <c r="M25" s="57">
        <v>0.57938081533977803</v>
      </c>
      <c r="N25" s="56">
        <v>6967241.2186000003</v>
      </c>
      <c r="O25" s="56">
        <v>95228177.143999994</v>
      </c>
      <c r="P25" s="56">
        <v>23720</v>
      </c>
      <c r="Q25" s="56">
        <v>39615</v>
      </c>
      <c r="R25" s="57">
        <v>-40.1236905212672</v>
      </c>
      <c r="S25" s="56">
        <v>19.6729952234401</v>
      </c>
      <c r="T25" s="56">
        <v>23.983316145399499</v>
      </c>
      <c r="U25" s="58">
        <v>-21.909835655445299</v>
      </c>
    </row>
    <row r="26" spans="1:21" ht="12" thickBot="1">
      <c r="A26" s="74"/>
      <c r="B26" s="71" t="s">
        <v>24</v>
      </c>
      <c r="C26" s="72"/>
      <c r="D26" s="56">
        <v>683631.76040000003</v>
      </c>
      <c r="E26" s="56">
        <v>644590.71019999997</v>
      </c>
      <c r="F26" s="57">
        <v>106.056719338677</v>
      </c>
      <c r="G26" s="56">
        <v>447980.52289999998</v>
      </c>
      <c r="H26" s="57">
        <v>52.603009607317901</v>
      </c>
      <c r="I26" s="56">
        <v>146031.6122</v>
      </c>
      <c r="J26" s="57">
        <v>21.3611509381243</v>
      </c>
      <c r="K26" s="56">
        <v>91594.366099999999</v>
      </c>
      <c r="L26" s="57">
        <v>20.446059910610501</v>
      </c>
      <c r="M26" s="57">
        <v>0.59432963421098495</v>
      </c>
      <c r="N26" s="56">
        <v>10083609.3859</v>
      </c>
      <c r="O26" s="56">
        <v>183859273.99200001</v>
      </c>
      <c r="P26" s="56">
        <v>47791</v>
      </c>
      <c r="Q26" s="56">
        <v>48607</v>
      </c>
      <c r="R26" s="57">
        <v>-1.67877054745201</v>
      </c>
      <c r="S26" s="56">
        <v>14.304613010817899</v>
      </c>
      <c r="T26" s="56">
        <v>14.076738109737301</v>
      </c>
      <c r="U26" s="58">
        <v>1.5930168883864599</v>
      </c>
    </row>
    <row r="27" spans="1:21" ht="12" thickBot="1">
      <c r="A27" s="74"/>
      <c r="B27" s="71" t="s">
        <v>25</v>
      </c>
      <c r="C27" s="72"/>
      <c r="D27" s="56">
        <v>397970.79430000001</v>
      </c>
      <c r="E27" s="56">
        <v>901347.87150000001</v>
      </c>
      <c r="F27" s="57">
        <v>44.1528522875088</v>
      </c>
      <c r="G27" s="56">
        <v>238710.88430000001</v>
      </c>
      <c r="H27" s="57">
        <v>66.716652014849103</v>
      </c>
      <c r="I27" s="56">
        <v>-21385.464</v>
      </c>
      <c r="J27" s="57">
        <v>-5.3736264837261203</v>
      </c>
      <c r="K27" s="56">
        <v>71492.074399999998</v>
      </c>
      <c r="L27" s="57">
        <v>29.949231100058402</v>
      </c>
      <c r="M27" s="57">
        <v>-1.2991305564914499</v>
      </c>
      <c r="N27" s="56">
        <v>6765171.3916999996</v>
      </c>
      <c r="O27" s="56">
        <v>66934848.531800002</v>
      </c>
      <c r="P27" s="56">
        <v>42735</v>
      </c>
      <c r="Q27" s="56">
        <v>59488</v>
      </c>
      <c r="R27" s="57">
        <v>-28.161982248520701</v>
      </c>
      <c r="S27" s="56">
        <v>9.3125258991458999</v>
      </c>
      <c r="T27" s="56">
        <v>14.037232398130699</v>
      </c>
      <c r="U27" s="58">
        <v>-50.734962244971001</v>
      </c>
    </row>
    <row r="28" spans="1:21" ht="12" thickBot="1">
      <c r="A28" s="74"/>
      <c r="B28" s="71" t="s">
        <v>26</v>
      </c>
      <c r="C28" s="72"/>
      <c r="D28" s="56">
        <v>1173742.7197</v>
      </c>
      <c r="E28" s="56">
        <v>2051637.6886</v>
      </c>
      <c r="F28" s="57">
        <v>57.210038898288197</v>
      </c>
      <c r="G28" s="56">
        <v>854002.25910000002</v>
      </c>
      <c r="H28" s="57">
        <v>37.440235923610103</v>
      </c>
      <c r="I28" s="56">
        <v>25636.5995</v>
      </c>
      <c r="J28" s="57">
        <v>2.1841753792988401</v>
      </c>
      <c r="K28" s="56">
        <v>44438.353799999997</v>
      </c>
      <c r="L28" s="57">
        <v>5.2035405441235998</v>
      </c>
      <c r="M28" s="57">
        <v>-0.42309745281338501</v>
      </c>
      <c r="N28" s="56">
        <v>21421842.738200001</v>
      </c>
      <c r="O28" s="56">
        <v>274392323.74800003</v>
      </c>
      <c r="P28" s="56">
        <v>45349</v>
      </c>
      <c r="Q28" s="56">
        <v>63709</v>
      </c>
      <c r="R28" s="57">
        <v>-28.8185342730226</v>
      </c>
      <c r="S28" s="56">
        <v>25.882438856424599</v>
      </c>
      <c r="T28" s="56">
        <v>32.923107523269898</v>
      </c>
      <c r="U28" s="58">
        <v>-27.202493188147098</v>
      </c>
    </row>
    <row r="29" spans="1:21" ht="12" thickBot="1">
      <c r="A29" s="74"/>
      <c r="B29" s="71" t="s">
        <v>27</v>
      </c>
      <c r="C29" s="72"/>
      <c r="D29" s="56">
        <v>826152.19169999997</v>
      </c>
      <c r="E29" s="56">
        <v>866410.66</v>
      </c>
      <c r="F29" s="57">
        <v>95.353419555110307</v>
      </c>
      <c r="G29" s="56">
        <v>644959.79870000004</v>
      </c>
      <c r="H29" s="57">
        <v>28.093594882226299</v>
      </c>
      <c r="I29" s="56">
        <v>84026.5383</v>
      </c>
      <c r="J29" s="57">
        <v>10.170830404395099</v>
      </c>
      <c r="K29" s="56">
        <v>100419.98850000001</v>
      </c>
      <c r="L29" s="57">
        <v>15.569960903363199</v>
      </c>
      <c r="M29" s="57">
        <v>-0.163248875496535</v>
      </c>
      <c r="N29" s="56">
        <v>13753409.401799999</v>
      </c>
      <c r="O29" s="56">
        <v>198243995.8937</v>
      </c>
      <c r="P29" s="56">
        <v>110018</v>
      </c>
      <c r="Q29" s="56">
        <v>121877</v>
      </c>
      <c r="R29" s="57">
        <v>-9.7303018617130395</v>
      </c>
      <c r="S29" s="56">
        <v>7.5092456843425603</v>
      </c>
      <c r="T29" s="56">
        <v>8.1202522059125197</v>
      </c>
      <c r="U29" s="58">
        <v>-8.1367230112600897</v>
      </c>
    </row>
    <row r="30" spans="1:21" ht="12" thickBot="1">
      <c r="A30" s="74"/>
      <c r="B30" s="71" t="s">
        <v>28</v>
      </c>
      <c r="C30" s="72"/>
      <c r="D30" s="56">
        <v>1714599.8732</v>
      </c>
      <c r="E30" s="56">
        <v>2356798.1764000002</v>
      </c>
      <c r="F30" s="57">
        <v>72.751238963492597</v>
      </c>
      <c r="G30" s="56">
        <v>896013.53339999996</v>
      </c>
      <c r="H30" s="57">
        <v>91.358702663095301</v>
      </c>
      <c r="I30" s="56">
        <v>201024.0337</v>
      </c>
      <c r="J30" s="57">
        <v>11.724253386583101</v>
      </c>
      <c r="K30" s="56">
        <v>124598.587</v>
      </c>
      <c r="L30" s="57">
        <v>13.9058822613092</v>
      </c>
      <c r="M30" s="57">
        <v>0.61337330173736204</v>
      </c>
      <c r="N30" s="56">
        <v>25817207.709899999</v>
      </c>
      <c r="O30" s="56">
        <v>320313875.65149999</v>
      </c>
      <c r="P30" s="56">
        <v>97639</v>
      </c>
      <c r="Q30" s="56">
        <v>133998</v>
      </c>
      <c r="R30" s="57">
        <v>-27.133987074434</v>
      </c>
      <c r="S30" s="56">
        <v>17.5606046067657</v>
      </c>
      <c r="T30" s="56">
        <v>21.966520398811902</v>
      </c>
      <c r="U30" s="58">
        <v>-25.0897727652764</v>
      </c>
    </row>
    <row r="31" spans="1:21" ht="12" thickBot="1">
      <c r="A31" s="74"/>
      <c r="B31" s="71" t="s">
        <v>29</v>
      </c>
      <c r="C31" s="72"/>
      <c r="D31" s="56">
        <v>953110.19519999996</v>
      </c>
      <c r="E31" s="56">
        <v>2684979.4481000002</v>
      </c>
      <c r="F31" s="57">
        <v>35.497858126044903</v>
      </c>
      <c r="G31" s="56">
        <v>809027.58990000002</v>
      </c>
      <c r="H31" s="57">
        <v>17.809356207222699</v>
      </c>
      <c r="I31" s="56">
        <v>35824.248899999999</v>
      </c>
      <c r="J31" s="57">
        <v>3.75866810369001</v>
      </c>
      <c r="K31" s="56">
        <v>32824.892899999999</v>
      </c>
      <c r="L31" s="57">
        <v>4.05732675990164</v>
      </c>
      <c r="M31" s="57">
        <v>9.1374433699979996E-2</v>
      </c>
      <c r="N31" s="56">
        <v>23334319.418900002</v>
      </c>
      <c r="O31" s="56">
        <v>331910639.66060001</v>
      </c>
      <c r="P31" s="56">
        <v>33743</v>
      </c>
      <c r="Q31" s="56">
        <v>31288</v>
      </c>
      <c r="R31" s="57">
        <v>7.8464587062132596</v>
      </c>
      <c r="S31" s="56">
        <v>28.246160542927399</v>
      </c>
      <c r="T31" s="56">
        <v>31.226641875479402</v>
      </c>
      <c r="U31" s="58">
        <v>-10.551810494818801</v>
      </c>
    </row>
    <row r="32" spans="1:21" ht="12" thickBot="1">
      <c r="A32" s="74"/>
      <c r="B32" s="71" t="s">
        <v>30</v>
      </c>
      <c r="C32" s="72"/>
      <c r="D32" s="56">
        <v>142573.24299999999</v>
      </c>
      <c r="E32" s="56">
        <v>125629.171</v>
      </c>
      <c r="F32" s="57">
        <v>113.487370699915</v>
      </c>
      <c r="G32" s="56">
        <v>84820.558900000004</v>
      </c>
      <c r="H32" s="57">
        <v>68.088073043810198</v>
      </c>
      <c r="I32" s="56">
        <v>28800.664799999999</v>
      </c>
      <c r="J32" s="57">
        <v>20.2006100120764</v>
      </c>
      <c r="K32" s="56">
        <v>22696.918399999999</v>
      </c>
      <c r="L32" s="57">
        <v>26.758746575530999</v>
      </c>
      <c r="M32" s="57">
        <v>0.26892401393133603</v>
      </c>
      <c r="N32" s="56">
        <v>2020606.6551999999</v>
      </c>
      <c r="O32" s="56">
        <v>32424855.3829</v>
      </c>
      <c r="P32" s="56">
        <v>24247</v>
      </c>
      <c r="Q32" s="56">
        <v>22818</v>
      </c>
      <c r="R32" s="57">
        <v>6.26259970198966</v>
      </c>
      <c r="S32" s="56">
        <v>5.88003641687631</v>
      </c>
      <c r="T32" s="56">
        <v>6.1052257778946499</v>
      </c>
      <c r="U32" s="58">
        <v>-3.8297273188991401</v>
      </c>
    </row>
    <row r="33" spans="1:21" ht="12" thickBot="1">
      <c r="A33" s="74"/>
      <c r="B33" s="71" t="s">
        <v>69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17.547799999999999</v>
      </c>
      <c r="O33" s="56">
        <v>511.00470000000001</v>
      </c>
      <c r="P33" s="59"/>
      <c r="Q33" s="56">
        <v>3</v>
      </c>
      <c r="R33" s="59"/>
      <c r="S33" s="59"/>
      <c r="T33" s="56">
        <v>5.8492666666666704</v>
      </c>
      <c r="U33" s="60"/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221975.53779999999</v>
      </c>
      <c r="E35" s="56">
        <v>356676.28169999999</v>
      </c>
      <c r="F35" s="57">
        <v>62.234454374710403</v>
      </c>
      <c r="G35" s="56">
        <v>131926.554</v>
      </c>
      <c r="H35" s="57">
        <v>68.256905884163402</v>
      </c>
      <c r="I35" s="56">
        <v>29354.2932</v>
      </c>
      <c r="J35" s="57">
        <v>13.2241117606609</v>
      </c>
      <c r="K35" s="56">
        <v>18003.3397</v>
      </c>
      <c r="L35" s="57">
        <v>13.6464867414031</v>
      </c>
      <c r="M35" s="57">
        <v>0.63049154707667898</v>
      </c>
      <c r="N35" s="56">
        <v>4435443.0399000002</v>
      </c>
      <c r="O35" s="56">
        <v>53390936.577299997</v>
      </c>
      <c r="P35" s="56">
        <v>12881</v>
      </c>
      <c r="Q35" s="56">
        <v>22500</v>
      </c>
      <c r="R35" s="57">
        <v>-42.751111111111101</v>
      </c>
      <c r="S35" s="56">
        <v>17.2327876562379</v>
      </c>
      <c r="T35" s="56">
        <v>17.478658031111099</v>
      </c>
      <c r="U35" s="58">
        <v>-1.4267591510897699</v>
      </c>
    </row>
    <row r="36" spans="1:21" ht="12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71" t="s">
        <v>64</v>
      </c>
      <c r="C37" s="72"/>
      <c r="D37" s="56">
        <v>242006.01</v>
      </c>
      <c r="E37" s="59"/>
      <c r="F37" s="59"/>
      <c r="G37" s="56">
        <v>38183.769999999997</v>
      </c>
      <c r="H37" s="57">
        <v>533.79286539804798</v>
      </c>
      <c r="I37" s="56">
        <v>1783.72</v>
      </c>
      <c r="J37" s="57">
        <v>0.73705607559084996</v>
      </c>
      <c r="K37" s="56">
        <v>2202.52</v>
      </c>
      <c r="L37" s="57">
        <v>5.7682098965083899</v>
      </c>
      <c r="M37" s="57">
        <v>-0.190145832954979</v>
      </c>
      <c r="N37" s="56">
        <v>3564030.83</v>
      </c>
      <c r="O37" s="56">
        <v>43664440.329999998</v>
      </c>
      <c r="P37" s="56">
        <v>145</v>
      </c>
      <c r="Q37" s="56">
        <v>171</v>
      </c>
      <c r="R37" s="57">
        <v>-15.2046783625731</v>
      </c>
      <c r="S37" s="56">
        <v>1669.0069655172399</v>
      </c>
      <c r="T37" s="56">
        <v>4328.5702923976596</v>
      </c>
      <c r="U37" s="58">
        <v>-159.35004357853001</v>
      </c>
    </row>
    <row r="38" spans="1:21" ht="12" thickBot="1">
      <c r="A38" s="74"/>
      <c r="B38" s="71" t="s">
        <v>35</v>
      </c>
      <c r="C38" s="72"/>
      <c r="D38" s="56">
        <v>589024.1</v>
      </c>
      <c r="E38" s="59"/>
      <c r="F38" s="59"/>
      <c r="G38" s="56">
        <v>129203.45</v>
      </c>
      <c r="H38" s="57">
        <v>355.88883268983898</v>
      </c>
      <c r="I38" s="56">
        <v>-83028.88</v>
      </c>
      <c r="J38" s="57">
        <v>-14.096007277121601</v>
      </c>
      <c r="K38" s="56">
        <v>-13006.89</v>
      </c>
      <c r="L38" s="57">
        <v>-10.0669835054714</v>
      </c>
      <c r="M38" s="57">
        <v>5.38345369261984</v>
      </c>
      <c r="N38" s="56">
        <v>6961048.8700000001</v>
      </c>
      <c r="O38" s="56">
        <v>101922907.01000001</v>
      </c>
      <c r="P38" s="56">
        <v>262</v>
      </c>
      <c r="Q38" s="56">
        <v>148</v>
      </c>
      <c r="R38" s="57">
        <v>77.027027027027003</v>
      </c>
      <c r="S38" s="56">
        <v>2248.18358778626</v>
      </c>
      <c r="T38" s="56">
        <v>2154.8575675675702</v>
      </c>
      <c r="U38" s="58">
        <v>4.1511743402854497</v>
      </c>
    </row>
    <row r="39" spans="1:21" ht="12" thickBot="1">
      <c r="A39" s="74"/>
      <c r="B39" s="71" t="s">
        <v>36</v>
      </c>
      <c r="C39" s="72"/>
      <c r="D39" s="56">
        <v>226149.61</v>
      </c>
      <c r="E39" s="59"/>
      <c r="F39" s="59"/>
      <c r="G39" s="56">
        <v>9867.5400000000009</v>
      </c>
      <c r="H39" s="57">
        <v>2191.85399805828</v>
      </c>
      <c r="I39" s="56">
        <v>-10081.17</v>
      </c>
      <c r="J39" s="57">
        <v>-4.4577437033829099</v>
      </c>
      <c r="K39" s="56">
        <v>772.66</v>
      </c>
      <c r="L39" s="57">
        <v>7.8303204243408198</v>
      </c>
      <c r="M39" s="57">
        <v>-14.047355887453699</v>
      </c>
      <c r="N39" s="56">
        <v>3288031.72</v>
      </c>
      <c r="O39" s="56">
        <v>93856027.900000006</v>
      </c>
      <c r="P39" s="56">
        <v>88</v>
      </c>
      <c r="Q39" s="56">
        <v>44</v>
      </c>
      <c r="R39" s="57">
        <v>100</v>
      </c>
      <c r="S39" s="56">
        <v>2569.88193181818</v>
      </c>
      <c r="T39" s="56">
        <v>3084.5768181818198</v>
      </c>
      <c r="U39" s="58">
        <v>-20.027958482882202</v>
      </c>
    </row>
    <row r="40" spans="1:21" ht="12" thickBot="1">
      <c r="A40" s="74"/>
      <c r="B40" s="71" t="s">
        <v>37</v>
      </c>
      <c r="C40" s="72"/>
      <c r="D40" s="56">
        <v>540937.88</v>
      </c>
      <c r="E40" s="59"/>
      <c r="F40" s="59"/>
      <c r="G40" s="56">
        <v>52506.9</v>
      </c>
      <c r="H40" s="57">
        <v>930.22246599970697</v>
      </c>
      <c r="I40" s="56">
        <v>-105190.48</v>
      </c>
      <c r="J40" s="57">
        <v>-19.445944513998501</v>
      </c>
      <c r="K40" s="56">
        <v>-9275.2199999999993</v>
      </c>
      <c r="L40" s="57">
        <v>-17.664764059580701</v>
      </c>
      <c r="M40" s="57">
        <v>10.341022638816099</v>
      </c>
      <c r="N40" s="56">
        <v>5967645.2000000002</v>
      </c>
      <c r="O40" s="56">
        <v>73464703.560000002</v>
      </c>
      <c r="P40" s="56">
        <v>292</v>
      </c>
      <c r="Q40" s="56">
        <v>129</v>
      </c>
      <c r="R40" s="57">
        <v>126.356589147287</v>
      </c>
      <c r="S40" s="56">
        <v>1852.52698630137</v>
      </c>
      <c r="T40" s="56">
        <v>2058.33263565891</v>
      </c>
      <c r="U40" s="58">
        <v>-11.1094548624332</v>
      </c>
    </row>
    <row r="41" spans="1:21" ht="12" thickBot="1">
      <c r="A41" s="74"/>
      <c r="B41" s="71" t="s">
        <v>66</v>
      </c>
      <c r="C41" s="72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0.16</v>
      </c>
      <c r="O41" s="56">
        <v>1386.07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71" t="s">
        <v>32</v>
      </c>
      <c r="C42" s="72"/>
      <c r="D42" s="56">
        <v>63003.418400000002</v>
      </c>
      <c r="E42" s="59"/>
      <c r="F42" s="59"/>
      <c r="G42" s="56">
        <v>127371.7944</v>
      </c>
      <c r="H42" s="57">
        <v>-50.535816271738099</v>
      </c>
      <c r="I42" s="56">
        <v>4752.9061000000002</v>
      </c>
      <c r="J42" s="57">
        <v>7.54388606317272</v>
      </c>
      <c r="K42" s="56">
        <v>10376.019899999999</v>
      </c>
      <c r="L42" s="57">
        <v>8.1462461519659701</v>
      </c>
      <c r="M42" s="57">
        <v>-0.54193359825765197</v>
      </c>
      <c r="N42" s="56">
        <v>1092173.0741999999</v>
      </c>
      <c r="O42" s="56">
        <v>18627872.207199998</v>
      </c>
      <c r="P42" s="56">
        <v>116</v>
      </c>
      <c r="Q42" s="56">
        <v>128</v>
      </c>
      <c r="R42" s="57">
        <v>-9.375</v>
      </c>
      <c r="S42" s="56">
        <v>543.132917241379</v>
      </c>
      <c r="T42" s="56">
        <v>748.59775234375002</v>
      </c>
      <c r="U42" s="58">
        <v>-37.829567787190101</v>
      </c>
    </row>
    <row r="43" spans="1:21" ht="12" thickBot="1">
      <c r="A43" s="74"/>
      <c r="B43" s="71" t="s">
        <v>33</v>
      </c>
      <c r="C43" s="72"/>
      <c r="D43" s="56">
        <v>523896.33309999999</v>
      </c>
      <c r="E43" s="56">
        <v>1386437.6003</v>
      </c>
      <c r="F43" s="57">
        <v>37.787227711268002</v>
      </c>
      <c r="G43" s="56">
        <v>231961.39350000001</v>
      </c>
      <c r="H43" s="57">
        <v>125.85496887869</v>
      </c>
      <c r="I43" s="56">
        <v>27133.318500000001</v>
      </c>
      <c r="J43" s="57">
        <v>5.1791388459328802</v>
      </c>
      <c r="K43" s="56">
        <v>15699.4877</v>
      </c>
      <c r="L43" s="57">
        <v>6.7681468295714504</v>
      </c>
      <c r="M43" s="57">
        <v>0.72829324233299697</v>
      </c>
      <c r="N43" s="56">
        <v>7086706.9930999996</v>
      </c>
      <c r="O43" s="56">
        <v>122406417.9077</v>
      </c>
      <c r="P43" s="56">
        <v>2451</v>
      </c>
      <c r="Q43" s="56">
        <v>2077</v>
      </c>
      <c r="R43" s="57">
        <v>18.006740491092899</v>
      </c>
      <c r="S43" s="56">
        <v>213.74799392084901</v>
      </c>
      <c r="T43" s="56">
        <v>201.82152599903699</v>
      </c>
      <c r="U43" s="58">
        <v>5.5796864817491398</v>
      </c>
    </row>
    <row r="44" spans="1:21" ht="12" thickBot="1">
      <c r="A44" s="74"/>
      <c r="B44" s="71" t="s">
        <v>38</v>
      </c>
      <c r="C44" s="72"/>
      <c r="D44" s="56">
        <v>396321.47</v>
      </c>
      <c r="E44" s="59"/>
      <c r="F44" s="59"/>
      <c r="G44" s="56">
        <v>46011.98</v>
      </c>
      <c r="H44" s="57">
        <v>761.34408908288697</v>
      </c>
      <c r="I44" s="56">
        <v>-71140.2</v>
      </c>
      <c r="J44" s="57">
        <v>-17.950125184991901</v>
      </c>
      <c r="K44" s="56">
        <v>-3273.51</v>
      </c>
      <c r="L44" s="57">
        <v>-7.1144732306673202</v>
      </c>
      <c r="M44" s="57">
        <v>20.732085742826499</v>
      </c>
      <c r="N44" s="56">
        <v>3961712.15</v>
      </c>
      <c r="O44" s="56">
        <v>48895029.240000002</v>
      </c>
      <c r="P44" s="56">
        <v>276</v>
      </c>
      <c r="Q44" s="56">
        <v>100</v>
      </c>
      <c r="R44" s="57">
        <v>176</v>
      </c>
      <c r="S44" s="56">
        <v>1435.9473550724599</v>
      </c>
      <c r="T44" s="56">
        <v>1596.3851999999999</v>
      </c>
      <c r="U44" s="58">
        <v>-11.1729614850288</v>
      </c>
    </row>
    <row r="45" spans="1:21" ht="12" thickBot="1">
      <c r="A45" s="74"/>
      <c r="B45" s="71" t="s">
        <v>39</v>
      </c>
      <c r="C45" s="72"/>
      <c r="D45" s="56">
        <v>167229.09</v>
      </c>
      <c r="E45" s="59"/>
      <c r="F45" s="59"/>
      <c r="G45" s="56">
        <v>37024.81</v>
      </c>
      <c r="H45" s="57">
        <v>351.66765204196901</v>
      </c>
      <c r="I45" s="56">
        <v>19125.62</v>
      </c>
      <c r="J45" s="57">
        <v>11.4367781347133</v>
      </c>
      <c r="K45" s="56">
        <v>5082.18</v>
      </c>
      <c r="L45" s="57">
        <v>13.726417502209999</v>
      </c>
      <c r="M45" s="57">
        <v>2.7632708798192902</v>
      </c>
      <c r="N45" s="56">
        <v>1653003.46</v>
      </c>
      <c r="O45" s="56">
        <v>21608300.16</v>
      </c>
      <c r="P45" s="56">
        <v>129</v>
      </c>
      <c r="Q45" s="56">
        <v>46</v>
      </c>
      <c r="R45" s="57">
        <v>180.434782608696</v>
      </c>
      <c r="S45" s="56">
        <v>1296.34953488372</v>
      </c>
      <c r="T45" s="56">
        <v>1247.52913043478</v>
      </c>
      <c r="U45" s="58">
        <v>3.7659908176939001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9611.4498999999996</v>
      </c>
      <c r="E47" s="62"/>
      <c r="F47" s="62"/>
      <c r="G47" s="61">
        <v>22641.3298</v>
      </c>
      <c r="H47" s="63">
        <v>-57.549092809910803</v>
      </c>
      <c r="I47" s="61">
        <v>831.6386</v>
      </c>
      <c r="J47" s="63">
        <v>8.6525821666094291</v>
      </c>
      <c r="K47" s="61">
        <v>2364.5369000000001</v>
      </c>
      <c r="L47" s="63">
        <v>10.4434541649581</v>
      </c>
      <c r="M47" s="63">
        <v>-0.64828690133784805</v>
      </c>
      <c r="N47" s="61">
        <v>300197.12479999999</v>
      </c>
      <c r="O47" s="61">
        <v>6590560.2577</v>
      </c>
      <c r="P47" s="61">
        <v>18</v>
      </c>
      <c r="Q47" s="61">
        <v>21</v>
      </c>
      <c r="R47" s="63">
        <v>-14.285714285714301</v>
      </c>
      <c r="S47" s="61">
        <v>533.96943888888904</v>
      </c>
      <c r="T47" s="61">
        <v>1195.05036666667</v>
      </c>
      <c r="U47" s="64">
        <v>-123.805011978474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102729</v>
      </c>
      <c r="D2" s="37">
        <v>806472.23863675201</v>
      </c>
      <c r="E2" s="37">
        <v>595840.52186752099</v>
      </c>
      <c r="F2" s="37">
        <v>209887.60565812001</v>
      </c>
      <c r="G2" s="37">
        <v>595840.52186752099</v>
      </c>
      <c r="H2" s="37">
        <v>0.26049432617262103</v>
      </c>
    </row>
    <row r="3" spans="1:8">
      <c r="A3" s="37">
        <v>2</v>
      </c>
      <c r="B3" s="37">
        <v>13</v>
      </c>
      <c r="C3" s="37">
        <v>13455</v>
      </c>
      <c r="D3" s="37">
        <v>137724.28436324801</v>
      </c>
      <c r="E3" s="37">
        <v>106958.051511966</v>
      </c>
      <c r="F3" s="37">
        <v>30702.4545606838</v>
      </c>
      <c r="G3" s="37">
        <v>106958.051511966</v>
      </c>
      <c r="H3" s="37">
        <v>0.22303023166630501</v>
      </c>
    </row>
    <row r="4" spans="1:8">
      <c r="A4" s="37">
        <v>3</v>
      </c>
      <c r="B4" s="37">
        <v>14</v>
      </c>
      <c r="C4" s="37">
        <v>145478</v>
      </c>
      <c r="D4" s="37">
        <v>198770.21206942701</v>
      </c>
      <c r="E4" s="37">
        <v>141101.03602591899</v>
      </c>
      <c r="F4" s="37">
        <v>57498.1418554743</v>
      </c>
      <c r="G4" s="37">
        <v>141101.03602591899</v>
      </c>
      <c r="H4" s="37">
        <v>0.28951852907373599</v>
      </c>
    </row>
    <row r="5" spans="1:8">
      <c r="A5" s="37">
        <v>4</v>
      </c>
      <c r="B5" s="37">
        <v>15</v>
      </c>
      <c r="C5" s="37">
        <v>3644</v>
      </c>
      <c r="D5" s="37">
        <v>56384.404885409604</v>
      </c>
      <c r="E5" s="37">
        <v>43125.758771522596</v>
      </c>
      <c r="F5" s="37">
        <v>13233.8482922396</v>
      </c>
      <c r="G5" s="37">
        <v>43125.758771522596</v>
      </c>
      <c r="H5" s="37">
        <v>0.23481086866463699</v>
      </c>
    </row>
    <row r="6" spans="1:8">
      <c r="A6" s="37">
        <v>5</v>
      </c>
      <c r="B6" s="37">
        <v>16</v>
      </c>
      <c r="C6" s="37">
        <v>4138</v>
      </c>
      <c r="D6" s="37">
        <v>169355.993671795</v>
      </c>
      <c r="E6" s="37">
        <v>133740.68642136801</v>
      </c>
      <c r="F6" s="37">
        <v>35396.529472649599</v>
      </c>
      <c r="G6" s="37">
        <v>133740.68642136801</v>
      </c>
      <c r="H6" s="37">
        <v>0.20927700202201099</v>
      </c>
    </row>
    <row r="7" spans="1:8">
      <c r="A7" s="37">
        <v>6</v>
      </c>
      <c r="B7" s="37">
        <v>17</v>
      </c>
      <c r="C7" s="37">
        <v>21087</v>
      </c>
      <c r="D7" s="37">
        <v>286446.37777863198</v>
      </c>
      <c r="E7" s="37">
        <v>195829.01595213701</v>
      </c>
      <c r="F7" s="37">
        <v>90394.0797752137</v>
      </c>
      <c r="G7" s="37">
        <v>195829.01595213701</v>
      </c>
      <c r="H7" s="37">
        <v>0.31581686147829602</v>
      </c>
    </row>
    <row r="8" spans="1:8">
      <c r="A8" s="37">
        <v>7</v>
      </c>
      <c r="B8" s="37">
        <v>18</v>
      </c>
      <c r="C8" s="37">
        <v>54874</v>
      </c>
      <c r="D8" s="37">
        <v>100454.049382051</v>
      </c>
      <c r="E8" s="37">
        <v>79452.381060683794</v>
      </c>
      <c r="F8" s="37">
        <v>20806.933278632499</v>
      </c>
      <c r="G8" s="37">
        <v>79452.381060683794</v>
      </c>
      <c r="H8" s="37">
        <v>0.20753117469179699</v>
      </c>
    </row>
    <row r="9" spans="1:8">
      <c r="A9" s="37">
        <v>8</v>
      </c>
      <c r="B9" s="37">
        <v>19</v>
      </c>
      <c r="C9" s="37">
        <v>32118</v>
      </c>
      <c r="D9" s="37">
        <v>94621.431904273501</v>
      </c>
      <c r="E9" s="37">
        <v>92806.585500854693</v>
      </c>
      <c r="F9" s="37">
        <v>1705.8634974358999</v>
      </c>
      <c r="G9" s="37">
        <v>92806.585500854693</v>
      </c>
      <c r="H9" s="37">
        <v>1.8049087876950001E-2</v>
      </c>
    </row>
    <row r="10" spans="1:8">
      <c r="A10" s="37">
        <v>9</v>
      </c>
      <c r="B10" s="37">
        <v>21</v>
      </c>
      <c r="C10" s="37">
        <v>367403</v>
      </c>
      <c r="D10" s="37">
        <v>1547522.08131815</v>
      </c>
      <c r="E10" s="37">
        <v>1581606.2920145299</v>
      </c>
      <c r="F10" s="37">
        <v>-39420.334817094001</v>
      </c>
      <c r="G10" s="37">
        <v>1581606.2920145299</v>
      </c>
      <c r="H10" s="37">
        <v>-2.5561336901764601E-2</v>
      </c>
    </row>
    <row r="11" spans="1:8">
      <c r="A11" s="37">
        <v>10</v>
      </c>
      <c r="B11" s="37">
        <v>22</v>
      </c>
      <c r="C11" s="37">
        <v>120244.849</v>
      </c>
      <c r="D11" s="37">
        <v>1389843.9203880299</v>
      </c>
      <c r="E11" s="37">
        <v>1845788.0688</v>
      </c>
      <c r="F11" s="37">
        <v>-457439.83200170897</v>
      </c>
      <c r="G11" s="37">
        <v>1845788.0688</v>
      </c>
      <c r="H11" s="37">
        <v>-0.32948493747982399</v>
      </c>
    </row>
    <row r="12" spans="1:8">
      <c r="A12" s="37">
        <v>11</v>
      </c>
      <c r="B12" s="37">
        <v>23</v>
      </c>
      <c r="C12" s="37">
        <v>244387.826</v>
      </c>
      <c r="D12" s="37">
        <v>2183564.5966008501</v>
      </c>
      <c r="E12" s="37">
        <v>1960903.81677265</v>
      </c>
      <c r="F12" s="37">
        <v>220258.49666581201</v>
      </c>
      <c r="G12" s="37">
        <v>1960903.81677265</v>
      </c>
      <c r="H12" s="37">
        <v>0.10098216685148401</v>
      </c>
    </row>
    <row r="13" spans="1:8">
      <c r="A13" s="37">
        <v>12</v>
      </c>
      <c r="B13" s="37">
        <v>24</v>
      </c>
      <c r="C13" s="37">
        <v>28131</v>
      </c>
      <c r="D13" s="37">
        <v>958953.23282136803</v>
      </c>
      <c r="E13" s="37">
        <v>990323.72809230804</v>
      </c>
      <c r="F13" s="37">
        <v>-36505.820057265002</v>
      </c>
      <c r="G13" s="37">
        <v>990323.72809230804</v>
      </c>
      <c r="H13" s="37">
        <v>-3.8273364076871298E-2</v>
      </c>
    </row>
    <row r="14" spans="1:8">
      <c r="A14" s="37">
        <v>13</v>
      </c>
      <c r="B14" s="37">
        <v>25</v>
      </c>
      <c r="C14" s="37">
        <v>129138</v>
      </c>
      <c r="D14" s="37">
        <v>2015363.83869165</v>
      </c>
      <c r="E14" s="37">
        <v>1980485.2389</v>
      </c>
      <c r="F14" s="37">
        <v>29094.8174</v>
      </c>
      <c r="G14" s="37">
        <v>1980485.2389</v>
      </c>
      <c r="H14" s="37">
        <v>1.44780583927414E-2</v>
      </c>
    </row>
    <row r="15" spans="1:8">
      <c r="A15" s="37">
        <v>14</v>
      </c>
      <c r="B15" s="37">
        <v>26</v>
      </c>
      <c r="C15" s="37">
        <v>76724</v>
      </c>
      <c r="D15" s="37">
        <v>443417.95176682598</v>
      </c>
      <c r="E15" s="37">
        <v>389742.96492171503</v>
      </c>
      <c r="F15" s="37">
        <v>53103.1968405718</v>
      </c>
      <c r="G15" s="37">
        <v>389742.96492171503</v>
      </c>
      <c r="H15" s="37">
        <v>0.119913417854295</v>
      </c>
    </row>
    <row r="16" spans="1:8">
      <c r="A16" s="37">
        <v>15</v>
      </c>
      <c r="B16" s="37">
        <v>27</v>
      </c>
      <c r="C16" s="37">
        <v>220783.94</v>
      </c>
      <c r="D16" s="37">
        <v>1691603.01103956</v>
      </c>
      <c r="E16" s="37">
        <v>1606856.43817933</v>
      </c>
      <c r="F16" s="37">
        <v>83083.814723175296</v>
      </c>
      <c r="G16" s="37">
        <v>1606856.43817933</v>
      </c>
      <c r="H16" s="37">
        <v>4.9163758647962401E-2</v>
      </c>
    </row>
    <row r="17" spans="1:8">
      <c r="A17" s="37">
        <v>16</v>
      </c>
      <c r="B17" s="37">
        <v>29</v>
      </c>
      <c r="C17" s="37">
        <v>306633</v>
      </c>
      <c r="D17" s="37">
        <v>3866994.4522504299</v>
      </c>
      <c r="E17" s="37">
        <v>3721357.0895991498</v>
      </c>
      <c r="F17" s="37">
        <v>133572.948377778</v>
      </c>
      <c r="G17" s="37">
        <v>3721357.0895991498</v>
      </c>
      <c r="H17" s="37">
        <v>3.4649902089501299E-2</v>
      </c>
    </row>
    <row r="18" spans="1:8">
      <c r="A18" s="37">
        <v>17</v>
      </c>
      <c r="B18" s="37">
        <v>31</v>
      </c>
      <c r="C18" s="37">
        <v>34550.671999999999</v>
      </c>
      <c r="D18" s="37">
        <v>414641.63982841698</v>
      </c>
      <c r="E18" s="37">
        <v>359527.92711895099</v>
      </c>
      <c r="F18" s="37">
        <v>54840.177570603802</v>
      </c>
      <c r="G18" s="37">
        <v>359527.92711895099</v>
      </c>
      <c r="H18" s="37">
        <v>0.132346522210464</v>
      </c>
    </row>
    <row r="19" spans="1:8">
      <c r="A19" s="37">
        <v>18</v>
      </c>
      <c r="B19" s="37">
        <v>32</v>
      </c>
      <c r="C19" s="37">
        <v>25167.952000000001</v>
      </c>
      <c r="D19" s="37">
        <v>466643.45146940497</v>
      </c>
      <c r="E19" s="37">
        <v>438953.47167932102</v>
      </c>
      <c r="F19" s="37">
        <v>27251.575331131899</v>
      </c>
      <c r="G19" s="37">
        <v>438953.47167932102</v>
      </c>
      <c r="H19" s="37">
        <v>5.8454054725239499E-2</v>
      </c>
    </row>
    <row r="20" spans="1:8">
      <c r="A20" s="37">
        <v>19</v>
      </c>
      <c r="B20" s="37">
        <v>33</v>
      </c>
      <c r="C20" s="37">
        <v>40316.017999999996</v>
      </c>
      <c r="D20" s="37">
        <v>683631.73810357798</v>
      </c>
      <c r="E20" s="37">
        <v>537600.118621159</v>
      </c>
      <c r="F20" s="37">
        <v>145224.17649108599</v>
      </c>
      <c r="G20" s="37">
        <v>537600.118621159</v>
      </c>
      <c r="H20" s="37">
        <v>0.21268161887417</v>
      </c>
    </row>
    <row r="21" spans="1:8">
      <c r="A21" s="37">
        <v>20</v>
      </c>
      <c r="B21" s="37">
        <v>34</v>
      </c>
      <c r="C21" s="37">
        <v>96893.841</v>
      </c>
      <c r="D21" s="37">
        <v>397970.51005694002</v>
      </c>
      <c r="E21" s="37">
        <v>419356.27137826302</v>
      </c>
      <c r="F21" s="37">
        <v>-21900.313839287701</v>
      </c>
      <c r="G21" s="37">
        <v>419356.27137826302</v>
      </c>
      <c r="H21" s="37">
        <v>-5.5101234297488401E-2</v>
      </c>
    </row>
    <row r="22" spans="1:8">
      <c r="A22" s="37">
        <v>21</v>
      </c>
      <c r="B22" s="37">
        <v>35</v>
      </c>
      <c r="C22" s="37">
        <v>38275.120000000003</v>
      </c>
      <c r="D22" s="37">
        <v>1173744.2926088499</v>
      </c>
      <c r="E22" s="37">
        <v>1148106.12686283</v>
      </c>
      <c r="F22" s="37">
        <v>22871.4301123894</v>
      </c>
      <c r="G22" s="37">
        <v>1148106.12686283</v>
      </c>
      <c r="H22" s="37">
        <v>1.95319115863067E-2</v>
      </c>
    </row>
    <row r="23" spans="1:8">
      <c r="A23" s="37">
        <v>22</v>
      </c>
      <c r="B23" s="37">
        <v>36</v>
      </c>
      <c r="C23" s="37">
        <v>166007.008</v>
      </c>
      <c r="D23" s="37">
        <v>826152.23020531004</v>
      </c>
      <c r="E23" s="37">
        <v>742125.652627212</v>
      </c>
      <c r="F23" s="37">
        <v>83107.983378097197</v>
      </c>
      <c r="G23" s="37">
        <v>742125.652627212</v>
      </c>
      <c r="H23" s="37">
        <v>0.10070842940963499</v>
      </c>
    </row>
    <row r="24" spans="1:8">
      <c r="A24" s="37">
        <v>23</v>
      </c>
      <c r="B24" s="37">
        <v>37</v>
      </c>
      <c r="C24" s="37">
        <v>183831.58799999999</v>
      </c>
      <c r="D24" s="37">
        <v>1714599.90009469</v>
      </c>
      <c r="E24" s="37">
        <v>1513575.8245417101</v>
      </c>
      <c r="F24" s="37">
        <v>199324.92741138901</v>
      </c>
      <c r="G24" s="37">
        <v>1513575.8245417101</v>
      </c>
      <c r="H24" s="37">
        <v>0.11636688651348499</v>
      </c>
    </row>
    <row r="25" spans="1:8">
      <c r="A25" s="37">
        <v>24</v>
      </c>
      <c r="B25" s="37">
        <v>38</v>
      </c>
      <c r="C25" s="37">
        <v>198086.79300000001</v>
      </c>
      <c r="D25" s="37">
        <v>953110.10618141596</v>
      </c>
      <c r="E25" s="37">
        <v>917285.91016017704</v>
      </c>
      <c r="F25" s="37">
        <v>34301.9546221239</v>
      </c>
      <c r="G25" s="37">
        <v>917285.91016017704</v>
      </c>
      <c r="H25" s="37">
        <v>3.6047070261842097E-2</v>
      </c>
    </row>
    <row r="26" spans="1:8">
      <c r="A26" s="37">
        <v>25</v>
      </c>
      <c r="B26" s="37">
        <v>39</v>
      </c>
      <c r="C26" s="37">
        <v>64237.178999999996</v>
      </c>
      <c r="D26" s="37">
        <v>142573.16410357799</v>
      </c>
      <c r="E26" s="37">
        <v>113772.60293084101</v>
      </c>
      <c r="F26" s="37">
        <v>28732.755189074502</v>
      </c>
      <c r="G26" s="37">
        <v>113772.60293084101</v>
      </c>
      <c r="H26" s="37">
        <v>0.20162578844857501</v>
      </c>
    </row>
    <row r="27" spans="1:8">
      <c r="A27" s="37">
        <v>26</v>
      </c>
      <c r="B27" s="37">
        <v>42</v>
      </c>
      <c r="C27" s="37">
        <v>9673.4410000000007</v>
      </c>
      <c r="D27" s="37">
        <v>221975.53679743601</v>
      </c>
      <c r="E27" s="37">
        <v>192621.23610000001</v>
      </c>
      <c r="F27" s="37">
        <v>29028.794600000001</v>
      </c>
      <c r="G27" s="37">
        <v>192621.23610000001</v>
      </c>
      <c r="H27" s="37">
        <v>0.13096679710949399</v>
      </c>
    </row>
    <row r="28" spans="1:8">
      <c r="A28" s="37">
        <v>27</v>
      </c>
      <c r="B28" s="37">
        <v>75</v>
      </c>
      <c r="C28" s="37">
        <v>115</v>
      </c>
      <c r="D28" s="37">
        <v>63003.418803418797</v>
      </c>
      <c r="E28" s="37">
        <v>58250.512820512798</v>
      </c>
      <c r="F28" s="37">
        <v>4752.9059829059797</v>
      </c>
      <c r="G28" s="37">
        <v>58250.512820512798</v>
      </c>
      <c r="H28" s="37">
        <v>7.5438858290148403E-2</v>
      </c>
    </row>
    <row r="29" spans="1:8">
      <c r="A29" s="37">
        <v>28</v>
      </c>
      <c r="B29" s="37">
        <v>76</v>
      </c>
      <c r="C29" s="37">
        <v>2585</v>
      </c>
      <c r="D29" s="37">
        <v>523896.320405128</v>
      </c>
      <c r="E29" s="37">
        <v>496763.01069999998</v>
      </c>
      <c r="F29" s="37">
        <v>27005.104576923099</v>
      </c>
      <c r="G29" s="37">
        <v>496763.01069999998</v>
      </c>
      <c r="H29" s="37">
        <v>5.15592755443793E-2</v>
      </c>
    </row>
    <row r="30" spans="1:8">
      <c r="A30" s="37">
        <v>29</v>
      </c>
      <c r="B30" s="37">
        <v>99</v>
      </c>
      <c r="C30" s="37">
        <v>18</v>
      </c>
      <c r="D30" s="37">
        <v>9611.4499659632402</v>
      </c>
      <c r="E30" s="37">
        <v>8779.8111943120803</v>
      </c>
      <c r="F30" s="37">
        <v>831.63877165116105</v>
      </c>
      <c r="G30" s="37">
        <v>8779.8111943120803</v>
      </c>
      <c r="H30" s="37">
        <v>8.6525838931297602E-2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137</v>
      </c>
      <c r="D34" s="34">
        <v>242006.01</v>
      </c>
      <c r="E34" s="34">
        <v>240222.29</v>
      </c>
      <c r="F34" s="30"/>
      <c r="G34" s="30"/>
      <c r="H34" s="30"/>
    </row>
    <row r="35" spans="1:8">
      <c r="A35" s="30"/>
      <c r="B35" s="33">
        <v>71</v>
      </c>
      <c r="C35" s="34">
        <v>240</v>
      </c>
      <c r="D35" s="34">
        <v>616920.68000000005</v>
      </c>
      <c r="E35" s="34">
        <v>703146.15</v>
      </c>
      <c r="F35" s="30"/>
      <c r="G35" s="30"/>
      <c r="H35" s="30"/>
    </row>
    <row r="36" spans="1:8">
      <c r="A36" s="30"/>
      <c r="B36" s="33">
        <v>72</v>
      </c>
      <c r="C36" s="34">
        <v>76</v>
      </c>
      <c r="D36" s="34">
        <v>228200.04</v>
      </c>
      <c r="E36" s="34">
        <v>238388.04</v>
      </c>
      <c r="F36" s="30"/>
      <c r="G36" s="30"/>
      <c r="H36" s="30"/>
    </row>
    <row r="37" spans="1:8">
      <c r="A37" s="30"/>
      <c r="B37" s="33">
        <v>73</v>
      </c>
      <c r="C37" s="34">
        <v>258</v>
      </c>
      <c r="D37" s="34">
        <v>577246.43999999994</v>
      </c>
      <c r="E37" s="34">
        <v>687613.02</v>
      </c>
      <c r="F37" s="30"/>
      <c r="G37" s="30"/>
      <c r="H37" s="30"/>
    </row>
    <row r="38" spans="1:8">
      <c r="A38" s="30"/>
      <c r="B38" s="33">
        <v>77</v>
      </c>
      <c r="C38" s="34">
        <v>266</v>
      </c>
      <c r="D38" s="34">
        <v>449782.32</v>
      </c>
      <c r="E38" s="34">
        <v>537812.89</v>
      </c>
      <c r="F38" s="30"/>
      <c r="G38" s="30"/>
      <c r="H38" s="30"/>
    </row>
    <row r="39" spans="1:8">
      <c r="A39" s="30"/>
      <c r="B39" s="33">
        <v>78</v>
      </c>
      <c r="C39" s="34">
        <v>123</v>
      </c>
      <c r="D39" s="34">
        <v>170596.59</v>
      </c>
      <c r="E39" s="34">
        <v>151470.97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2016-09-18T00:48:02Z</dcterms:modified>
</cp:coreProperties>
</file>