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<sst xmlns="http://schemas.openxmlformats.org/spreadsheetml/2006/main" count="121" uniqueCount="80">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</sst>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4636218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4636245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4636245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43" sqref="M4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19253166.689200003</v>
      </c>
      <c r="F3" s="25">
        <f>RA!I7</f>
        <v>1292304.9813000001</v>
      </c>
      <c r="G3" s="16">
        <f>SUM(G4:G42)</f>
        <v>17960861.707899995</v>
      </c>
      <c r="H3" s="27">
        <f>RA!J7</f>
        <v>6.7121684560333303</v>
      </c>
      <c r="I3" s="20">
        <f>SUM(I4:I42)</f>
        <v>19253173.031028178</v>
      </c>
      <c r="J3" s="21">
        <f>SUM(J4:J42)</f>
        <v>17960861.656466439</v>
      </c>
      <c r="K3" s="22">
        <f>E3-I3</f>
        <v>-6.3418281748890877</v>
      </c>
      <c r="L3" s="22">
        <f>G3-J3</f>
        <v>5.1433555781841278E-2</v>
      </c>
    </row>
    <row r="4" spans="1:13">
      <c r="A4" s="68">
        <f>RA!A8</f>
        <v>42636</v>
      </c>
      <c r="B4" s="12">
        <v>12</v>
      </c>
      <c r="C4" s="66" t="s">
        <v>6</v>
      </c>
      <c r="D4" s="66"/>
      <c r="E4" s="15">
        <f>VLOOKUP(C4,RA!B8:D35,3,0)</f>
        <v>564105.39260000002</v>
      </c>
      <c r="F4" s="25">
        <f>VLOOKUP(C4,RA!B8:I38,8,0)</f>
        <v>166011.30710000001</v>
      </c>
      <c r="G4" s="16">
        <f t="shared" ref="G4:G42" si="0">E4-F4</f>
        <v>398094.08550000004</v>
      </c>
      <c r="H4" s="27">
        <f>RA!J8</f>
        <v>29.4291296055233</v>
      </c>
      <c r="I4" s="20">
        <f>VLOOKUP(B4,RMS!B:D,3,FALSE)</f>
        <v>564106.12836153805</v>
      </c>
      <c r="J4" s="21">
        <f>VLOOKUP(B4,RMS!B:E,4,FALSE)</f>
        <v>398094.09872393199</v>
      </c>
      <c r="K4" s="22">
        <f t="shared" ref="K4:K42" si="1">E4-I4</f>
        <v>-0.73576153803151101</v>
      </c>
      <c r="L4" s="22">
        <f t="shared" ref="L4:L42" si="2">G4-J4</f>
        <v>-1.3223931950051337E-2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79939.736799999999</v>
      </c>
      <c r="F5" s="25">
        <f>VLOOKUP(C5,RA!B9:I39,8,0)</f>
        <v>17745.813699999999</v>
      </c>
      <c r="G5" s="16">
        <f t="shared" si="0"/>
        <v>62193.9231</v>
      </c>
      <c r="H5" s="27">
        <f>RA!J9</f>
        <v>22.198989401726401</v>
      </c>
      <c r="I5" s="20">
        <f>VLOOKUP(B5,RMS!B:D,3,FALSE)</f>
        <v>79939.765220512796</v>
      </c>
      <c r="J5" s="21">
        <f>VLOOKUP(B5,RMS!B:E,4,FALSE)</f>
        <v>62193.929717093997</v>
      </c>
      <c r="K5" s="22">
        <f t="shared" si="1"/>
        <v>-2.8420512797310948E-2</v>
      </c>
      <c r="L5" s="22">
        <f t="shared" si="2"/>
        <v>-6.6170939971925691E-3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101171.84420000001</v>
      </c>
      <c r="F6" s="25">
        <f>VLOOKUP(C6,RA!B10:I40,8,0)</f>
        <v>32139.186399999999</v>
      </c>
      <c r="G6" s="16">
        <f t="shared" si="0"/>
        <v>69032.657800000015</v>
      </c>
      <c r="H6" s="27">
        <f>RA!J10</f>
        <v>31.766927502543201</v>
      </c>
      <c r="I6" s="20">
        <f>VLOOKUP(B6,RMS!B:D,3,FALSE)</f>
        <v>101174.06872759201</v>
      </c>
      <c r="J6" s="21">
        <f>VLOOKUP(B6,RMS!B:E,4,FALSE)</f>
        <v>69032.656990550604</v>
      </c>
      <c r="K6" s="22">
        <f>E6-I6</f>
        <v>-2.2245275919995038</v>
      </c>
      <c r="L6" s="22">
        <f t="shared" si="2"/>
        <v>8.0944941146299243E-4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37492.7022</v>
      </c>
      <c r="F7" s="25">
        <f>VLOOKUP(C7,RA!B11:I41,8,0)</f>
        <v>9374.6358999999993</v>
      </c>
      <c r="G7" s="16">
        <f t="shared" si="0"/>
        <v>28118.066299999999</v>
      </c>
      <c r="H7" s="27">
        <f>RA!J11</f>
        <v>25.0038950246696</v>
      </c>
      <c r="I7" s="20">
        <f>VLOOKUP(B7,RMS!B:D,3,FALSE)</f>
        <v>37492.731837478299</v>
      </c>
      <c r="J7" s="21">
        <f>VLOOKUP(B7,RMS!B:E,4,FALSE)</f>
        <v>28118.067013743301</v>
      </c>
      <c r="K7" s="22">
        <f t="shared" si="1"/>
        <v>-2.963747829926433E-2</v>
      </c>
      <c r="L7" s="22">
        <f t="shared" si="2"/>
        <v>-7.1374330218532123E-4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89195.130300000004</v>
      </c>
      <c r="F8" s="25">
        <f>VLOOKUP(C8,RA!B12:I42,8,0)</f>
        <v>20933.6381</v>
      </c>
      <c r="G8" s="16">
        <f t="shared" si="0"/>
        <v>68261.492200000008</v>
      </c>
      <c r="H8" s="27">
        <f>RA!J12</f>
        <v>23.469485418757198</v>
      </c>
      <c r="I8" s="20">
        <f>VLOOKUP(B8,RMS!B:D,3,FALSE)</f>
        <v>89195.128756410297</v>
      </c>
      <c r="J8" s="21">
        <f>VLOOKUP(B8,RMS!B:E,4,FALSE)</f>
        <v>68261.491983760701</v>
      </c>
      <c r="K8" s="22">
        <f t="shared" si="1"/>
        <v>1.543589707580395E-3</v>
      </c>
      <c r="L8" s="22">
        <f t="shared" si="2"/>
        <v>2.1623930661007762E-4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189269.88800000001</v>
      </c>
      <c r="F9" s="25">
        <f>VLOOKUP(C9,RA!B13:I43,8,0)</f>
        <v>59257.658000000003</v>
      </c>
      <c r="G9" s="16">
        <f t="shared" si="0"/>
        <v>130012.23000000001</v>
      </c>
      <c r="H9" s="27">
        <f>RA!J13</f>
        <v>31.308550253910401</v>
      </c>
      <c r="I9" s="20">
        <f>VLOOKUP(B9,RMS!B:D,3,FALSE)</f>
        <v>189270.11202564099</v>
      </c>
      <c r="J9" s="21">
        <f>VLOOKUP(B9,RMS!B:E,4,FALSE)</f>
        <v>130012.227617094</v>
      </c>
      <c r="K9" s="22">
        <f t="shared" si="1"/>
        <v>-0.22402564098592848</v>
      </c>
      <c r="L9" s="22">
        <f t="shared" si="2"/>
        <v>2.382906008278951E-3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66808.883600000001</v>
      </c>
      <c r="F10" s="25">
        <f>VLOOKUP(C10,RA!B14:I43,8,0)</f>
        <v>13608.6391</v>
      </c>
      <c r="G10" s="16">
        <f t="shared" si="0"/>
        <v>53200.244500000001</v>
      </c>
      <c r="H10" s="27">
        <f>RA!J14</f>
        <v>20.3695053212953</v>
      </c>
      <c r="I10" s="20">
        <f>VLOOKUP(B10,RMS!B:D,3,FALSE)</f>
        <v>66808.883048717893</v>
      </c>
      <c r="J10" s="21">
        <f>VLOOKUP(B10,RMS!B:E,4,FALSE)</f>
        <v>53200.242462393202</v>
      </c>
      <c r="K10" s="22">
        <f t="shared" si="1"/>
        <v>5.5128210806287825E-4</v>
      </c>
      <c r="L10" s="22">
        <f t="shared" si="2"/>
        <v>2.037606798694469E-3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56064.318200000002</v>
      </c>
      <c r="F11" s="25">
        <f>VLOOKUP(C11,RA!B15:I44,8,0)</f>
        <v>2993.826</v>
      </c>
      <c r="G11" s="16">
        <f t="shared" si="0"/>
        <v>53070.492200000001</v>
      </c>
      <c r="H11" s="27">
        <f>RA!J15</f>
        <v>5.3399846749585498</v>
      </c>
      <c r="I11" s="20">
        <f>VLOOKUP(B11,RMS!B:D,3,FALSE)</f>
        <v>56064.338432478602</v>
      </c>
      <c r="J11" s="21">
        <f>VLOOKUP(B11,RMS!B:E,4,FALSE)</f>
        <v>53070.490838461497</v>
      </c>
      <c r="K11" s="22">
        <f t="shared" si="1"/>
        <v>-2.0232478600519244E-2</v>
      </c>
      <c r="L11" s="22">
        <f t="shared" si="2"/>
        <v>1.3615385032608174E-3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878090.65540000005</v>
      </c>
      <c r="F12" s="25">
        <f>VLOOKUP(C12,RA!B16:I45,8,0)</f>
        <v>-2290.73</v>
      </c>
      <c r="G12" s="16">
        <f t="shared" si="0"/>
        <v>880381.38540000003</v>
      </c>
      <c r="H12" s="27">
        <f>RA!J16</f>
        <v>-0.26087625302839501</v>
      </c>
      <c r="I12" s="20">
        <f>VLOOKUP(B12,RMS!B:D,3,FALSE)</f>
        <v>878089.98545935203</v>
      </c>
      <c r="J12" s="21">
        <f>VLOOKUP(B12,RMS!B:E,4,FALSE)</f>
        <v>880381.3848</v>
      </c>
      <c r="K12" s="22">
        <f t="shared" si="1"/>
        <v>0.66994064801838249</v>
      </c>
      <c r="L12" s="22">
        <f t="shared" si="2"/>
        <v>6.0000002849847078E-4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507390.11339999997</v>
      </c>
      <c r="F13" s="25">
        <f>VLOOKUP(C13,RA!B17:I46,8,0)</f>
        <v>28929.489699999998</v>
      </c>
      <c r="G13" s="16">
        <f t="shared" si="0"/>
        <v>478460.6237</v>
      </c>
      <c r="H13" s="27">
        <f>RA!J17</f>
        <v>5.7016266056397296</v>
      </c>
      <c r="I13" s="20">
        <f>VLOOKUP(B13,RMS!B:D,3,FALSE)</f>
        <v>507390.02356666699</v>
      </c>
      <c r="J13" s="21">
        <f>VLOOKUP(B13,RMS!B:E,4,FALSE)</f>
        <v>478460.62542393198</v>
      </c>
      <c r="K13" s="22">
        <f t="shared" si="1"/>
        <v>8.9833332982379943E-2</v>
      </c>
      <c r="L13" s="22">
        <f t="shared" si="2"/>
        <v>-1.7239319859072566E-3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1523887.5918000001</v>
      </c>
      <c r="F14" s="25">
        <f>VLOOKUP(C14,RA!B18:I47,8,0)</f>
        <v>136285.2648</v>
      </c>
      <c r="G14" s="16">
        <f t="shared" si="0"/>
        <v>1387602.327</v>
      </c>
      <c r="H14" s="27">
        <f>RA!J18</f>
        <v>8.9432623202228001</v>
      </c>
      <c r="I14" s="20">
        <f>VLOOKUP(B14,RMS!B:D,3,FALSE)</f>
        <v>1523887.9838794901</v>
      </c>
      <c r="J14" s="21">
        <f>VLOOKUP(B14,RMS!B:E,4,FALSE)</f>
        <v>1387602.30542906</v>
      </c>
      <c r="K14" s="22">
        <f t="shared" si="1"/>
        <v>-0.39207949000410736</v>
      </c>
      <c r="L14" s="22">
        <f t="shared" si="2"/>
        <v>2.1570940036326647E-2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489423.69699999999</v>
      </c>
      <c r="F15" s="25">
        <f>VLOOKUP(C15,RA!B19:I48,8,0)</f>
        <v>6795.8550999999998</v>
      </c>
      <c r="G15" s="16">
        <f t="shared" si="0"/>
        <v>482627.8419</v>
      </c>
      <c r="H15" s="27">
        <f>RA!J19</f>
        <v>1.3885423083631401</v>
      </c>
      <c r="I15" s="20">
        <f>VLOOKUP(B15,RMS!B:D,3,FALSE)</f>
        <v>489423.63301453</v>
      </c>
      <c r="J15" s="21">
        <f>VLOOKUP(B15,RMS!B:E,4,FALSE)</f>
        <v>482627.840876923</v>
      </c>
      <c r="K15" s="22">
        <f t="shared" si="1"/>
        <v>6.3985469983890653E-2</v>
      </c>
      <c r="L15" s="22">
        <f t="shared" si="2"/>
        <v>1.0230769985355437E-3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1258684.3875</v>
      </c>
      <c r="F16" s="25">
        <f>VLOOKUP(C16,RA!B20:I49,8,0)</f>
        <v>76929.234400000001</v>
      </c>
      <c r="G16" s="16">
        <f t="shared" si="0"/>
        <v>1181755.1531</v>
      </c>
      <c r="H16" s="27">
        <f>RA!J20</f>
        <v>6.1118764293880599</v>
      </c>
      <c r="I16" s="20">
        <f>VLOOKUP(B16,RMS!B:D,3,FALSE)</f>
        <v>1258684.7189187601</v>
      </c>
      <c r="J16" s="21">
        <f>VLOOKUP(B16,RMS!B:E,4,FALSE)</f>
        <v>1181755.1531</v>
      </c>
      <c r="K16" s="22">
        <f t="shared" si="1"/>
        <v>-0.33141876012086868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489788.30920000002</v>
      </c>
      <c r="F17" s="25">
        <f>VLOOKUP(C17,RA!B21:I50,8,0)</f>
        <v>39611.387000000002</v>
      </c>
      <c r="G17" s="16">
        <f t="shared" si="0"/>
        <v>450176.92220000003</v>
      </c>
      <c r="H17" s="27">
        <f>RA!J21</f>
        <v>8.0874504874768505</v>
      </c>
      <c r="I17" s="20">
        <f>VLOOKUP(B17,RMS!B:D,3,FALSE)</f>
        <v>489788.11636876903</v>
      </c>
      <c r="J17" s="21">
        <f>VLOOKUP(B17,RMS!B:E,4,FALSE)</f>
        <v>450176.92212237301</v>
      </c>
      <c r="K17" s="22">
        <f t="shared" si="1"/>
        <v>0.192831230990123</v>
      </c>
      <c r="L17" s="22">
        <f t="shared" si="2"/>
        <v>7.7627017162740231E-5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1296797.1945</v>
      </c>
      <c r="F18" s="25">
        <f>VLOOKUP(C18,RA!B22:I51,8,0)</f>
        <v>91865.393200000006</v>
      </c>
      <c r="G18" s="16">
        <f t="shared" si="0"/>
        <v>1204931.8012999999</v>
      </c>
      <c r="H18" s="27">
        <f>RA!J22</f>
        <v>7.0840215871549699</v>
      </c>
      <c r="I18" s="20">
        <f>VLOOKUP(B18,RMS!B:D,3,FALSE)</f>
        <v>1296798.85971931</v>
      </c>
      <c r="J18" s="21">
        <f>VLOOKUP(B18,RMS!B:E,4,FALSE)</f>
        <v>1204931.7999356301</v>
      </c>
      <c r="K18" s="22">
        <f t="shared" si="1"/>
        <v>-1.6652193099725991</v>
      </c>
      <c r="L18" s="22">
        <f t="shared" si="2"/>
        <v>1.3643698766827583E-3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3196208.3357000002</v>
      </c>
      <c r="F19" s="25">
        <f>VLOOKUP(C19,RA!B23:I52,8,0)</f>
        <v>206266.7942</v>
      </c>
      <c r="G19" s="16">
        <f t="shared" si="0"/>
        <v>2989941.5415000003</v>
      </c>
      <c r="H19" s="27">
        <f>RA!J23</f>
        <v>6.4534840203032502</v>
      </c>
      <c r="I19" s="20">
        <f>VLOOKUP(B19,RMS!B:D,3,FALSE)</f>
        <v>3196209.8498333301</v>
      </c>
      <c r="J19" s="21">
        <f>VLOOKUP(B19,RMS!B:E,4,FALSE)</f>
        <v>2989941.5713359001</v>
      </c>
      <c r="K19" s="22">
        <f t="shared" si="1"/>
        <v>-1.5141333299688995</v>
      </c>
      <c r="L19" s="22">
        <f t="shared" si="2"/>
        <v>-2.9835899826139212E-2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304995.68900000001</v>
      </c>
      <c r="F20" s="25">
        <f>VLOOKUP(C20,RA!B24:I53,8,0)</f>
        <v>42885.194199999998</v>
      </c>
      <c r="G20" s="16">
        <f t="shared" si="0"/>
        <v>262110.49480000001</v>
      </c>
      <c r="H20" s="27">
        <f>RA!J24</f>
        <v>14.0609181528464</v>
      </c>
      <c r="I20" s="20">
        <f>VLOOKUP(B20,RMS!B:D,3,FALSE)</f>
        <v>304995.86584092001</v>
      </c>
      <c r="J20" s="21">
        <f>VLOOKUP(B20,RMS!B:E,4,FALSE)</f>
        <v>262110.49195589899</v>
      </c>
      <c r="K20" s="22">
        <f t="shared" si="1"/>
        <v>-0.17684092000126839</v>
      </c>
      <c r="L20" s="22">
        <f t="shared" si="2"/>
        <v>2.8441010217648E-3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320886.70360000001</v>
      </c>
      <c r="F21" s="25">
        <f>VLOOKUP(C21,RA!B25:I54,8,0)</f>
        <v>18489.6852</v>
      </c>
      <c r="G21" s="16">
        <f t="shared" si="0"/>
        <v>302397.0184</v>
      </c>
      <c r="H21" s="27">
        <f>RA!J25</f>
        <v>5.7620602513490997</v>
      </c>
      <c r="I21" s="20">
        <f>VLOOKUP(B21,RMS!B:D,3,FALSE)</f>
        <v>320886.696427093</v>
      </c>
      <c r="J21" s="21">
        <f>VLOOKUP(B21,RMS!B:E,4,FALSE)</f>
        <v>302397.022529562</v>
      </c>
      <c r="K21" s="22">
        <f t="shared" si="1"/>
        <v>7.1729070041328669E-3</v>
      </c>
      <c r="L21" s="22">
        <f t="shared" si="2"/>
        <v>-4.1295620030723512E-3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641209.25789999997</v>
      </c>
      <c r="F22" s="25">
        <f>VLOOKUP(C22,RA!B26:I55,8,0)</f>
        <v>124370.1348</v>
      </c>
      <c r="G22" s="16">
        <f t="shared" si="0"/>
        <v>516839.12309999997</v>
      </c>
      <c r="H22" s="27">
        <f>RA!J26</f>
        <v>19.3961851404516</v>
      </c>
      <c r="I22" s="20">
        <f>VLOOKUP(B22,RMS!B:D,3,FALSE)</f>
        <v>641209.18432151899</v>
      </c>
      <c r="J22" s="21">
        <f>VLOOKUP(B22,RMS!B:E,4,FALSE)</f>
        <v>516839.10885660897</v>
      </c>
      <c r="K22" s="22">
        <f t="shared" si="1"/>
        <v>7.3578480980359018E-2</v>
      </c>
      <c r="L22" s="22">
        <f t="shared" si="2"/>
        <v>1.4243390993215144E-2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197829.36730000001</v>
      </c>
      <c r="F23" s="25">
        <f>VLOOKUP(C23,RA!B27:I56,8,0)</f>
        <v>46151.436000000002</v>
      </c>
      <c r="G23" s="16">
        <f t="shared" si="0"/>
        <v>151677.9313</v>
      </c>
      <c r="H23" s="27">
        <f>RA!J27</f>
        <v>23.328910479713201</v>
      </c>
      <c r="I23" s="20">
        <f>VLOOKUP(B23,RMS!B:D,3,FALSE)</f>
        <v>197829.20915001101</v>
      </c>
      <c r="J23" s="21">
        <f>VLOOKUP(B23,RMS!B:E,4,FALSE)</f>
        <v>151677.9478196</v>
      </c>
      <c r="K23" s="22">
        <f t="shared" si="1"/>
        <v>0.15814998900168575</v>
      </c>
      <c r="L23" s="22">
        <f t="shared" si="2"/>
        <v>-1.6519600001629442E-2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1040909.6573</v>
      </c>
      <c r="F24" s="25">
        <f>VLOOKUP(C24,RA!B28:I57,8,0)</f>
        <v>60702.251400000001</v>
      </c>
      <c r="G24" s="16">
        <f t="shared" si="0"/>
        <v>980207.40590000001</v>
      </c>
      <c r="H24" s="27">
        <f>RA!J28</f>
        <v>5.8316541665541504</v>
      </c>
      <c r="I24" s="20">
        <f>VLOOKUP(B24,RMS!B:D,3,FALSE)</f>
        <v>1040909.72494425</v>
      </c>
      <c r="J24" s="21">
        <f>VLOOKUP(B24,RMS!B:E,4,FALSE)</f>
        <v>980207.41738230095</v>
      </c>
      <c r="K24" s="22">
        <f t="shared" si="1"/>
        <v>-6.7644249997101724E-2</v>
      </c>
      <c r="L24" s="22">
        <f t="shared" si="2"/>
        <v>-1.1482300935313106E-2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757094.17420000001</v>
      </c>
      <c r="F25" s="25">
        <f>VLOOKUP(C25,RA!B29:I58,8,0)</f>
        <v>109000.3792</v>
      </c>
      <c r="G25" s="16">
        <f t="shared" si="0"/>
        <v>648093.79500000004</v>
      </c>
      <c r="H25" s="27">
        <f>RA!J29</f>
        <v>14.397202212680799</v>
      </c>
      <c r="I25" s="20">
        <f>VLOOKUP(B25,RMS!B:D,3,FALSE)</f>
        <v>757094.37157699105</v>
      </c>
      <c r="J25" s="21">
        <f>VLOOKUP(B25,RMS!B:E,4,FALSE)</f>
        <v>648093.79708925902</v>
      </c>
      <c r="K25" s="22">
        <f t="shared" si="1"/>
        <v>-0.19737699104007334</v>
      </c>
      <c r="L25" s="22">
        <f t="shared" si="2"/>
        <v>-2.0892589818686247E-3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1292433.9735999999</v>
      </c>
      <c r="F26" s="25">
        <f>VLOOKUP(C26,RA!B30:I59,8,0)</f>
        <v>143214.76579999999</v>
      </c>
      <c r="G26" s="16">
        <f t="shared" si="0"/>
        <v>1149219.2078</v>
      </c>
      <c r="H26" s="27">
        <f>RA!J30</f>
        <v>11.081012161966299</v>
      </c>
      <c r="I26" s="20">
        <f>VLOOKUP(B26,RMS!B:D,3,FALSE)</f>
        <v>1292434.0463867299</v>
      </c>
      <c r="J26" s="21">
        <f>VLOOKUP(B26,RMS!B:E,4,FALSE)</f>
        <v>1149219.2129274299</v>
      </c>
      <c r="K26" s="22">
        <f t="shared" si="1"/>
        <v>-7.2786730015650392E-2</v>
      </c>
      <c r="L26" s="22">
        <f t="shared" si="2"/>
        <v>-5.1274299621582031E-3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1201192.2645</v>
      </c>
      <c r="F27" s="25">
        <f>VLOOKUP(C27,RA!B31:I60,8,0)</f>
        <v>1594.4592</v>
      </c>
      <c r="G27" s="16">
        <f t="shared" si="0"/>
        <v>1199597.8053000001</v>
      </c>
      <c r="H27" s="27">
        <f>RA!J31</f>
        <v>0.132739715957437</v>
      </c>
      <c r="I27" s="20">
        <f>VLOOKUP(B27,RMS!B:D,3,FALSE)</f>
        <v>1201192.29158319</v>
      </c>
      <c r="J27" s="21">
        <f>VLOOKUP(B27,RMS!B:E,4,FALSE)</f>
        <v>1199597.7045203501</v>
      </c>
      <c r="K27" s="22">
        <f t="shared" si="1"/>
        <v>-2.7083189925178885E-2</v>
      </c>
      <c r="L27" s="22">
        <f t="shared" si="2"/>
        <v>0.10077965003438294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124521.4809</v>
      </c>
      <c r="F28" s="25">
        <f>VLOOKUP(C28,RA!B32:I61,8,0)</f>
        <v>23416.864000000001</v>
      </c>
      <c r="G28" s="16">
        <f t="shared" si="0"/>
        <v>101104.61689999999</v>
      </c>
      <c r="H28" s="27">
        <f>RA!J32</f>
        <v>18.805481456492998</v>
      </c>
      <c r="I28" s="20">
        <f>VLOOKUP(B28,RMS!B:D,3,FALSE)</f>
        <v>124521.379497905</v>
      </c>
      <c r="J28" s="21">
        <f>VLOOKUP(B28,RMS!B:E,4,FALSE)</f>
        <v>101104.635497321</v>
      </c>
      <c r="K28" s="22">
        <f t="shared" si="1"/>
        <v>0.1014020949951373</v>
      </c>
      <c r="L28" s="22">
        <f t="shared" si="2"/>
        <v>-1.8597321002744138E-2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225934.64490000001</v>
      </c>
      <c r="F30" s="25">
        <f>VLOOKUP(C30,RA!B34:I64,8,0)</f>
        <v>28309.080300000001</v>
      </c>
      <c r="G30" s="16">
        <f t="shared" si="0"/>
        <v>197625.56460000001</v>
      </c>
      <c r="H30" s="27">
        <f>RA!J34</f>
        <v>0</v>
      </c>
      <c r="I30" s="20">
        <f>VLOOKUP(B30,RMS!B:D,3,FALSE)</f>
        <v>225934.64449999999</v>
      </c>
      <c r="J30" s="21">
        <f>VLOOKUP(B30,RMS!B:E,4,FALSE)</f>
        <v>197625.55470000001</v>
      </c>
      <c r="K30" s="22">
        <f t="shared" si="1"/>
        <v>4.0000001899898052E-4</v>
      </c>
      <c r="L30" s="22">
        <f t="shared" si="2"/>
        <v>9.9000000045634806E-3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12.5297651064226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185430.79</v>
      </c>
      <c r="F32" s="25">
        <f>VLOOKUP(C32,RA!B34:I65,8,0)</f>
        <v>-2633.23</v>
      </c>
      <c r="G32" s="16">
        <f t="shared" si="0"/>
        <v>188064.02000000002</v>
      </c>
      <c r="H32" s="27">
        <f>RA!J34</f>
        <v>0</v>
      </c>
      <c r="I32" s="20">
        <f>VLOOKUP(B32,RMS!B:D,3,FALSE)</f>
        <v>185430.79</v>
      </c>
      <c r="J32" s="21">
        <f>VLOOKUP(B32,RMS!B:E,4,FALSE)</f>
        <v>188064.02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530592.52</v>
      </c>
      <c r="F33" s="25">
        <f>VLOOKUP(C33,RA!B34:I65,8,0)</f>
        <v>-85174.32</v>
      </c>
      <c r="G33" s="16">
        <f t="shared" si="0"/>
        <v>615766.84000000008</v>
      </c>
      <c r="H33" s="27">
        <f>RA!J34</f>
        <v>0</v>
      </c>
      <c r="I33" s="20">
        <f>VLOOKUP(B33,RMS!B:D,3,FALSE)</f>
        <v>530592.52</v>
      </c>
      <c r="J33" s="21">
        <f>VLOOKUP(B33,RMS!B:E,4,FALSE)</f>
        <v>615766.84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315801.76</v>
      </c>
      <c r="F34" s="25">
        <f>VLOOKUP(C34,RA!B34:I66,8,0)</f>
        <v>-21060.66</v>
      </c>
      <c r="G34" s="16">
        <f t="shared" si="0"/>
        <v>336862.42</v>
      </c>
      <c r="H34" s="27">
        <f>RA!J35</f>
        <v>12.5297651064226</v>
      </c>
      <c r="I34" s="20">
        <f>VLOOKUP(B34,RMS!B:D,3,FALSE)</f>
        <v>315801.76</v>
      </c>
      <c r="J34" s="21">
        <f>VLOOKUP(B34,RMS!B:E,4,FALSE)</f>
        <v>336862.42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449761.73</v>
      </c>
      <c r="F35" s="25">
        <f>VLOOKUP(C35,RA!B34:I67,8,0)</f>
        <v>-74727.33</v>
      </c>
      <c r="G35" s="16">
        <f t="shared" si="0"/>
        <v>524489.05999999994</v>
      </c>
      <c r="H35" s="27">
        <f>RA!J34</f>
        <v>0</v>
      </c>
      <c r="I35" s="20">
        <f>VLOOKUP(B35,RMS!B:D,3,FALSE)</f>
        <v>449761.73</v>
      </c>
      <c r="J35" s="21">
        <f>VLOOKUP(B35,RMS!B:E,4,FALSE)</f>
        <v>524489.06000000006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12.5297651064226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40082.051099999997</v>
      </c>
      <c r="F37" s="25">
        <f>VLOOKUP(C37,RA!B8:I68,8,0)</f>
        <v>3394.2781</v>
      </c>
      <c r="G37" s="16">
        <f t="shared" si="0"/>
        <v>36687.772999999994</v>
      </c>
      <c r="H37" s="27">
        <f>RA!J35</f>
        <v>12.5297651064226</v>
      </c>
      <c r="I37" s="20">
        <f>VLOOKUP(B37,RMS!B:D,3,FALSE)</f>
        <v>40082.051282051303</v>
      </c>
      <c r="J37" s="21">
        <f>VLOOKUP(B37,RMS!B:E,4,FALSE)</f>
        <v>36687.7735042735</v>
      </c>
      <c r="K37" s="22">
        <f t="shared" si="1"/>
        <v>-1.8205130618298426E-4</v>
      </c>
      <c r="L37" s="22">
        <f t="shared" si="2"/>
        <v>-5.0427350652171299E-4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351923.51059999998</v>
      </c>
      <c r="F38" s="25">
        <f>VLOOKUP(C38,RA!B8:I69,8,0)</f>
        <v>19727.822</v>
      </c>
      <c r="G38" s="16">
        <f t="shared" si="0"/>
        <v>332195.68859999999</v>
      </c>
      <c r="H38" s="27">
        <f>RA!J36</f>
        <v>0</v>
      </c>
      <c r="I38" s="20">
        <f>VLOOKUP(B38,RMS!B:D,3,FALSE)</f>
        <v>351923.50459230802</v>
      </c>
      <c r="J38" s="21">
        <f>VLOOKUP(B38,RMS!B:E,4,FALSE)</f>
        <v>332195.68575213698</v>
      </c>
      <c r="K38" s="22">
        <f t="shared" si="1"/>
        <v>6.0076919617131352E-3</v>
      </c>
      <c r="L38" s="22">
        <f t="shared" si="2"/>
        <v>2.8478630119934678E-3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338460.74</v>
      </c>
      <c r="F39" s="25">
        <f>VLOOKUP(C39,RA!B9:I70,8,0)</f>
        <v>-63334.21</v>
      </c>
      <c r="G39" s="16">
        <f t="shared" si="0"/>
        <v>401794.95</v>
      </c>
      <c r="H39" s="27">
        <f>RA!J37</f>
        <v>-1.42006082161436</v>
      </c>
      <c r="I39" s="20">
        <f>VLOOKUP(B39,RMS!B:D,3,FALSE)</f>
        <v>338460.74</v>
      </c>
      <c r="J39" s="21">
        <f>VLOOKUP(B39,RMS!B:E,4,FALSE)</f>
        <v>401794.95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101653.03</v>
      </c>
      <c r="F40" s="25">
        <f>VLOOKUP(C40,RA!B10:I71,8,0)</f>
        <v>11026.71</v>
      </c>
      <c r="G40" s="16">
        <f t="shared" si="0"/>
        <v>90626.32</v>
      </c>
      <c r="H40" s="27">
        <f>RA!J38</f>
        <v>-16.052680124476701</v>
      </c>
      <c r="I40" s="20">
        <f>VLOOKUP(B40,RMS!B:D,3,FALSE)</f>
        <v>101653.03</v>
      </c>
      <c r="J40" s="21">
        <f>VLOOKUP(B40,RMS!B:E,4,FALSE)</f>
        <v>90626.32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-6.6689495334034898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8135.1638999999996</v>
      </c>
      <c r="F42" s="25">
        <f>VLOOKUP(C42,RA!B8:I72,8,0)</f>
        <v>494.27839999999998</v>
      </c>
      <c r="G42" s="16">
        <f t="shared" si="0"/>
        <v>7640.8854999999994</v>
      </c>
      <c r="H42" s="27">
        <f>RA!J39</f>
        <v>-6.6689495334034898</v>
      </c>
      <c r="I42" s="20">
        <f>VLOOKUP(B42,RMS!B:D,3,FALSE)</f>
        <v>8135.1637546327802</v>
      </c>
      <c r="J42" s="21">
        <f>VLOOKUP(B42,RMS!B:E,4,FALSE)</f>
        <v>7640.8855608501599</v>
      </c>
      <c r="K42" s="22">
        <f t="shared" si="1"/>
        <v>1.4536721937474795E-4</v>
      </c>
      <c r="L42" s="22">
        <f t="shared" si="2"/>
        <v>-6.0850160480185878E-5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10.42578125" style="41" bestFit="1" customWidth="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19253166.689199999</v>
      </c>
      <c r="E7" s="53">
        <v>20351460.078400001</v>
      </c>
      <c r="F7" s="54">
        <v>94.603368087748805</v>
      </c>
      <c r="G7" s="53">
        <v>19977298.0988</v>
      </c>
      <c r="H7" s="54">
        <v>-3.6247715082326502</v>
      </c>
      <c r="I7" s="53">
        <v>1292304.9813000001</v>
      </c>
      <c r="J7" s="54">
        <v>6.7121684560333303</v>
      </c>
      <c r="K7" s="53">
        <v>2373715.4616999999</v>
      </c>
      <c r="L7" s="54">
        <v>11.8820645813088</v>
      </c>
      <c r="M7" s="54">
        <v>-0.45557713123101901</v>
      </c>
      <c r="N7" s="53">
        <v>545983015.10950005</v>
      </c>
      <c r="O7" s="53">
        <v>5850233133.8041</v>
      </c>
      <c r="P7" s="53">
        <v>969717</v>
      </c>
      <c r="Q7" s="53">
        <v>836668</v>
      </c>
      <c r="R7" s="54">
        <v>15.9022455741106</v>
      </c>
      <c r="S7" s="53">
        <v>19.854418030415101</v>
      </c>
      <c r="T7" s="53">
        <v>17.568000669441201</v>
      </c>
      <c r="U7" s="55">
        <v>11.5159122643198</v>
      </c>
    </row>
    <row r="8" spans="1:23" ht="12" thickBot="1">
      <c r="A8" s="73">
        <v>42636</v>
      </c>
      <c r="B8" s="69" t="s">
        <v>6</v>
      </c>
      <c r="C8" s="70"/>
      <c r="D8" s="56">
        <v>564105.39260000002</v>
      </c>
      <c r="E8" s="56">
        <v>750828.38890000002</v>
      </c>
      <c r="F8" s="57">
        <v>75.131068688870698</v>
      </c>
      <c r="G8" s="56">
        <v>492093.1287</v>
      </c>
      <c r="H8" s="57">
        <v>14.633869017891101</v>
      </c>
      <c r="I8" s="56">
        <v>166011.30710000001</v>
      </c>
      <c r="J8" s="57">
        <v>29.4291296055233</v>
      </c>
      <c r="K8" s="56">
        <v>128384.6272</v>
      </c>
      <c r="L8" s="57">
        <v>26.089498046673299</v>
      </c>
      <c r="M8" s="57">
        <v>0.29307776733568303</v>
      </c>
      <c r="N8" s="56">
        <v>29424568.895500001</v>
      </c>
      <c r="O8" s="56">
        <v>219430332.68000001</v>
      </c>
      <c r="P8" s="56">
        <v>23059</v>
      </c>
      <c r="Q8" s="56">
        <v>20579</v>
      </c>
      <c r="R8" s="57">
        <v>12.0511200738617</v>
      </c>
      <c r="S8" s="56">
        <v>24.463567049742</v>
      </c>
      <c r="T8" s="56">
        <v>23.176138364351999</v>
      </c>
      <c r="U8" s="58">
        <v>5.2626368132342396</v>
      </c>
    </row>
    <row r="9" spans="1:23" ht="12" thickBot="1">
      <c r="A9" s="74"/>
      <c r="B9" s="69" t="s">
        <v>7</v>
      </c>
      <c r="C9" s="70"/>
      <c r="D9" s="56">
        <v>79939.736799999999</v>
      </c>
      <c r="E9" s="56">
        <v>85955.647800000006</v>
      </c>
      <c r="F9" s="57">
        <v>93.001145178967505</v>
      </c>
      <c r="G9" s="56">
        <v>62326.007299999997</v>
      </c>
      <c r="H9" s="57">
        <v>28.260641525163098</v>
      </c>
      <c r="I9" s="56">
        <v>17745.813699999999</v>
      </c>
      <c r="J9" s="57">
        <v>22.198989401726401</v>
      </c>
      <c r="K9" s="56">
        <v>15141.7125</v>
      </c>
      <c r="L9" s="57">
        <v>24.294372696002899</v>
      </c>
      <c r="M9" s="57">
        <v>0.17198194722030299</v>
      </c>
      <c r="N9" s="56">
        <v>2962800.3739</v>
      </c>
      <c r="O9" s="56">
        <v>31398431.422200002</v>
      </c>
      <c r="P9" s="56">
        <v>4708</v>
      </c>
      <c r="Q9" s="56">
        <v>3614</v>
      </c>
      <c r="R9" s="57">
        <v>30.2711676812396</v>
      </c>
      <c r="S9" s="56">
        <v>16.979553271027999</v>
      </c>
      <c r="T9" s="56">
        <v>16.576287631433299</v>
      </c>
      <c r="U9" s="58">
        <v>2.3750073583078799</v>
      </c>
    </row>
    <row r="10" spans="1:23" ht="12" thickBot="1">
      <c r="A10" s="74"/>
      <c r="B10" s="69" t="s">
        <v>8</v>
      </c>
      <c r="C10" s="70"/>
      <c r="D10" s="56">
        <v>101171.84420000001</v>
      </c>
      <c r="E10" s="56">
        <v>160709.49119999999</v>
      </c>
      <c r="F10" s="57">
        <v>62.953247779307297</v>
      </c>
      <c r="G10" s="56">
        <v>91212.277600000001</v>
      </c>
      <c r="H10" s="57">
        <v>10.9191074513855</v>
      </c>
      <c r="I10" s="56">
        <v>32139.186399999999</v>
      </c>
      <c r="J10" s="57">
        <v>31.766927502543201</v>
      </c>
      <c r="K10" s="56">
        <v>24997.851500000001</v>
      </c>
      <c r="L10" s="57">
        <v>27.4062353860134</v>
      </c>
      <c r="M10" s="57">
        <v>0.285677947162779</v>
      </c>
      <c r="N10" s="56">
        <v>4706578.9463</v>
      </c>
      <c r="O10" s="56">
        <v>50902019.183799997</v>
      </c>
      <c r="P10" s="56">
        <v>98291</v>
      </c>
      <c r="Q10" s="56">
        <v>83788</v>
      </c>
      <c r="R10" s="57">
        <v>17.3091612164033</v>
      </c>
      <c r="S10" s="56">
        <v>1.0293093385966201</v>
      </c>
      <c r="T10" s="56">
        <v>0.96090721583042904</v>
      </c>
      <c r="U10" s="58">
        <v>6.6454388589778102</v>
      </c>
    </row>
    <row r="11" spans="1:23" ht="12" thickBot="1">
      <c r="A11" s="74"/>
      <c r="B11" s="69" t="s">
        <v>9</v>
      </c>
      <c r="C11" s="70"/>
      <c r="D11" s="56">
        <v>37492.7022</v>
      </c>
      <c r="E11" s="56">
        <v>47829.252800000002</v>
      </c>
      <c r="F11" s="57">
        <v>78.388642943633897</v>
      </c>
      <c r="G11" s="56">
        <v>38618.272599999997</v>
      </c>
      <c r="H11" s="57">
        <v>-2.91460576618331</v>
      </c>
      <c r="I11" s="56">
        <v>9374.6358999999993</v>
      </c>
      <c r="J11" s="57">
        <v>25.0038950246696</v>
      </c>
      <c r="K11" s="56">
        <v>9296.9117000000006</v>
      </c>
      <c r="L11" s="57">
        <v>24.073867301874099</v>
      </c>
      <c r="M11" s="57">
        <v>8.3602170815500008E-3</v>
      </c>
      <c r="N11" s="56">
        <v>2259995.1461</v>
      </c>
      <c r="O11" s="56">
        <v>17982421.364</v>
      </c>
      <c r="P11" s="56">
        <v>1826</v>
      </c>
      <c r="Q11" s="56">
        <v>1661</v>
      </c>
      <c r="R11" s="57">
        <v>9.9337748344370898</v>
      </c>
      <c r="S11" s="56">
        <v>20.532695618839</v>
      </c>
      <c r="T11" s="56">
        <v>19.857314328717599</v>
      </c>
      <c r="U11" s="58">
        <v>3.2892967521599199</v>
      </c>
    </row>
    <row r="12" spans="1:23" ht="12" thickBot="1">
      <c r="A12" s="74"/>
      <c r="B12" s="69" t="s">
        <v>10</v>
      </c>
      <c r="C12" s="70"/>
      <c r="D12" s="56">
        <v>89195.130300000004</v>
      </c>
      <c r="E12" s="56">
        <v>205677.77129999999</v>
      </c>
      <c r="F12" s="57">
        <v>43.366441466297601</v>
      </c>
      <c r="G12" s="56">
        <v>176045.2187</v>
      </c>
      <c r="H12" s="57">
        <v>-49.333966035170697</v>
      </c>
      <c r="I12" s="56">
        <v>20933.6381</v>
      </c>
      <c r="J12" s="57">
        <v>23.469485418757198</v>
      </c>
      <c r="K12" s="56">
        <v>34540.494400000003</v>
      </c>
      <c r="L12" s="57">
        <v>19.620239990079298</v>
      </c>
      <c r="M12" s="57">
        <v>-0.39393924540929598</v>
      </c>
      <c r="N12" s="56">
        <v>7679977.6413000003</v>
      </c>
      <c r="O12" s="56">
        <v>63728504.4652</v>
      </c>
      <c r="P12" s="56">
        <v>805</v>
      </c>
      <c r="Q12" s="56">
        <v>810</v>
      </c>
      <c r="R12" s="57">
        <v>-0.61728395061728702</v>
      </c>
      <c r="S12" s="56">
        <v>110.801404099379</v>
      </c>
      <c r="T12" s="56">
        <v>116.52685740740699</v>
      </c>
      <c r="U12" s="58">
        <v>-5.1673111496793904</v>
      </c>
    </row>
    <row r="13" spans="1:23" ht="12" thickBot="1">
      <c r="A13" s="74"/>
      <c r="B13" s="69" t="s">
        <v>11</v>
      </c>
      <c r="C13" s="70"/>
      <c r="D13" s="56">
        <v>189269.88800000001</v>
      </c>
      <c r="E13" s="56">
        <v>325066.51429999998</v>
      </c>
      <c r="F13" s="57">
        <v>58.224972328378698</v>
      </c>
      <c r="G13" s="56">
        <v>202113.30910000001</v>
      </c>
      <c r="H13" s="57">
        <v>-6.3545647524109503</v>
      </c>
      <c r="I13" s="56">
        <v>59257.658000000003</v>
      </c>
      <c r="J13" s="57">
        <v>31.308550253910401</v>
      </c>
      <c r="K13" s="56">
        <v>63287.136599999998</v>
      </c>
      <c r="L13" s="57">
        <v>31.312701217853601</v>
      </c>
      <c r="M13" s="57">
        <v>-6.3669788466934996E-2</v>
      </c>
      <c r="N13" s="56">
        <v>11129268.670399999</v>
      </c>
      <c r="O13" s="56">
        <v>92324942.434699997</v>
      </c>
      <c r="P13" s="56">
        <v>8034</v>
      </c>
      <c r="Q13" s="56">
        <v>7383</v>
      </c>
      <c r="R13" s="57">
        <v>8.8175538399024802</v>
      </c>
      <c r="S13" s="56">
        <v>23.558611899427401</v>
      </c>
      <c r="T13" s="56">
        <v>23.627359027495601</v>
      </c>
      <c r="U13" s="58">
        <v>-0.29181315249662498</v>
      </c>
    </row>
    <row r="14" spans="1:23" ht="12" thickBot="1">
      <c r="A14" s="74"/>
      <c r="B14" s="69" t="s">
        <v>12</v>
      </c>
      <c r="C14" s="70"/>
      <c r="D14" s="56">
        <v>66808.883600000001</v>
      </c>
      <c r="E14" s="56">
        <v>166353.78390000001</v>
      </c>
      <c r="F14" s="57">
        <v>40.1607237501497</v>
      </c>
      <c r="G14" s="56">
        <v>127281.3395</v>
      </c>
      <c r="H14" s="57">
        <v>-47.510857551903797</v>
      </c>
      <c r="I14" s="56">
        <v>13608.6391</v>
      </c>
      <c r="J14" s="57">
        <v>20.3695053212953</v>
      </c>
      <c r="K14" s="56">
        <v>27457.314399999999</v>
      </c>
      <c r="L14" s="57">
        <v>21.5721444383448</v>
      </c>
      <c r="M14" s="57">
        <v>-0.50437107935071801</v>
      </c>
      <c r="N14" s="56">
        <v>2519342.9671</v>
      </c>
      <c r="O14" s="56">
        <v>38242556.794299997</v>
      </c>
      <c r="P14" s="56">
        <v>1034</v>
      </c>
      <c r="Q14" s="56">
        <v>1022</v>
      </c>
      <c r="R14" s="57">
        <v>1.1741682974559799</v>
      </c>
      <c r="S14" s="56">
        <v>64.612073114119895</v>
      </c>
      <c r="T14" s="56">
        <v>66.159946868884603</v>
      </c>
      <c r="U14" s="58">
        <v>-2.3956416814404302</v>
      </c>
    </row>
    <row r="15" spans="1:23" ht="12" thickBot="1">
      <c r="A15" s="74"/>
      <c r="B15" s="69" t="s">
        <v>13</v>
      </c>
      <c r="C15" s="70"/>
      <c r="D15" s="56">
        <v>56064.318200000002</v>
      </c>
      <c r="E15" s="56">
        <v>106504.39479999999</v>
      </c>
      <c r="F15" s="57">
        <v>52.640380056880097</v>
      </c>
      <c r="G15" s="56">
        <v>60909.980300000003</v>
      </c>
      <c r="H15" s="57">
        <v>-7.9554484768073399</v>
      </c>
      <c r="I15" s="56">
        <v>2993.826</v>
      </c>
      <c r="J15" s="57">
        <v>5.3399846749585498</v>
      </c>
      <c r="K15" s="56">
        <v>10585.272300000001</v>
      </c>
      <c r="L15" s="57">
        <v>17.378551508085099</v>
      </c>
      <c r="M15" s="57">
        <v>-0.71717062016439603</v>
      </c>
      <c r="N15" s="56">
        <v>3001830.5430999999</v>
      </c>
      <c r="O15" s="56">
        <v>33847617.029700004</v>
      </c>
      <c r="P15" s="56">
        <v>2426</v>
      </c>
      <c r="Q15" s="56">
        <v>2175</v>
      </c>
      <c r="R15" s="57">
        <v>11.540229885057499</v>
      </c>
      <c r="S15" s="56">
        <v>23.1097766694147</v>
      </c>
      <c r="T15" s="56">
        <v>21.568586436781601</v>
      </c>
      <c r="U15" s="58">
        <v>6.6689966531472296</v>
      </c>
    </row>
    <row r="16" spans="1:23" ht="12" thickBot="1">
      <c r="A16" s="74"/>
      <c r="B16" s="69" t="s">
        <v>14</v>
      </c>
      <c r="C16" s="70"/>
      <c r="D16" s="56">
        <v>878090.65540000005</v>
      </c>
      <c r="E16" s="56">
        <v>1028733.9115</v>
      </c>
      <c r="F16" s="57">
        <v>85.3564411150453</v>
      </c>
      <c r="G16" s="56">
        <v>897846.89190000005</v>
      </c>
      <c r="H16" s="57">
        <v>-2.2004015025537802</v>
      </c>
      <c r="I16" s="56">
        <v>-2290.73</v>
      </c>
      <c r="J16" s="57">
        <v>-0.26087625302839501</v>
      </c>
      <c r="K16" s="56">
        <v>19758.713599999999</v>
      </c>
      <c r="L16" s="57">
        <v>2.2006773959184902</v>
      </c>
      <c r="M16" s="57">
        <v>-1.1159351790999199</v>
      </c>
      <c r="N16" s="56">
        <v>33837406.614500001</v>
      </c>
      <c r="O16" s="56">
        <v>309584532.62159997</v>
      </c>
      <c r="P16" s="56">
        <v>51601</v>
      </c>
      <c r="Q16" s="56">
        <v>40354</v>
      </c>
      <c r="R16" s="57">
        <v>27.870843039103899</v>
      </c>
      <c r="S16" s="56">
        <v>17.016930978081799</v>
      </c>
      <c r="T16" s="56">
        <v>16.801558113198201</v>
      </c>
      <c r="U16" s="58">
        <v>1.26563870512862</v>
      </c>
    </row>
    <row r="17" spans="1:21" ht="12" thickBot="1">
      <c r="A17" s="74"/>
      <c r="B17" s="69" t="s">
        <v>15</v>
      </c>
      <c r="C17" s="70"/>
      <c r="D17" s="56">
        <v>507390.11339999997</v>
      </c>
      <c r="E17" s="56">
        <v>997826.63710000005</v>
      </c>
      <c r="F17" s="57">
        <v>50.849525812884302</v>
      </c>
      <c r="G17" s="56">
        <v>2338981.6510999999</v>
      </c>
      <c r="H17" s="57">
        <v>-78.307221300287694</v>
      </c>
      <c r="I17" s="56">
        <v>28929.489699999998</v>
      </c>
      <c r="J17" s="57">
        <v>5.7016266056397296</v>
      </c>
      <c r="K17" s="56">
        <v>128357.90029999999</v>
      </c>
      <c r="L17" s="57">
        <v>5.48776858679651</v>
      </c>
      <c r="M17" s="57">
        <v>-0.77461854991094803</v>
      </c>
      <c r="N17" s="56">
        <v>46641038.761100002</v>
      </c>
      <c r="O17" s="56">
        <v>319176282.31400001</v>
      </c>
      <c r="P17" s="56">
        <v>11877</v>
      </c>
      <c r="Q17" s="56">
        <v>11453</v>
      </c>
      <c r="R17" s="57">
        <v>3.7020867894874701</v>
      </c>
      <c r="S17" s="56">
        <v>42.720393483202798</v>
      </c>
      <c r="T17" s="56">
        <v>48.1477428184755</v>
      </c>
      <c r="U17" s="58">
        <v>-12.704352401170301</v>
      </c>
    </row>
    <row r="18" spans="1:21" ht="12" customHeight="1" thickBot="1">
      <c r="A18" s="74"/>
      <c r="B18" s="69" t="s">
        <v>16</v>
      </c>
      <c r="C18" s="70"/>
      <c r="D18" s="56">
        <v>1523887.5918000001</v>
      </c>
      <c r="E18" s="56">
        <v>1587425.1505</v>
      </c>
      <c r="F18" s="57">
        <v>95.997445380023905</v>
      </c>
      <c r="G18" s="56">
        <v>1117439.5896000001</v>
      </c>
      <c r="H18" s="57">
        <v>36.373152158095003</v>
      </c>
      <c r="I18" s="56">
        <v>136285.2648</v>
      </c>
      <c r="J18" s="57">
        <v>8.9432623202228001</v>
      </c>
      <c r="K18" s="56">
        <v>167676.5582</v>
      </c>
      <c r="L18" s="57">
        <v>15.005424880285601</v>
      </c>
      <c r="M18" s="57">
        <v>-0.187213369220982</v>
      </c>
      <c r="N18" s="56">
        <v>38664109.785499997</v>
      </c>
      <c r="O18" s="56">
        <v>587170179.96899998</v>
      </c>
      <c r="P18" s="56">
        <v>73806</v>
      </c>
      <c r="Q18" s="56">
        <v>55594</v>
      </c>
      <c r="R18" s="57">
        <v>32.758930819872603</v>
      </c>
      <c r="S18" s="56">
        <v>20.647204723193202</v>
      </c>
      <c r="T18" s="56">
        <v>20.464531177824899</v>
      </c>
      <c r="U18" s="58">
        <v>0.884737415147966</v>
      </c>
    </row>
    <row r="19" spans="1:21" ht="12" customHeight="1" thickBot="1">
      <c r="A19" s="74"/>
      <c r="B19" s="69" t="s">
        <v>17</v>
      </c>
      <c r="C19" s="70"/>
      <c r="D19" s="56">
        <v>489423.69699999999</v>
      </c>
      <c r="E19" s="56">
        <v>641321.86560000002</v>
      </c>
      <c r="F19" s="57">
        <v>76.314830859869602</v>
      </c>
      <c r="G19" s="56">
        <v>739495.08790000004</v>
      </c>
      <c r="H19" s="57">
        <v>-33.816504665385501</v>
      </c>
      <c r="I19" s="56">
        <v>6795.8550999999998</v>
      </c>
      <c r="J19" s="57">
        <v>1.3885423083631401</v>
      </c>
      <c r="K19" s="56">
        <v>15320.947399999999</v>
      </c>
      <c r="L19" s="57">
        <v>2.0718119228496898</v>
      </c>
      <c r="M19" s="57">
        <v>-0.55643375552611096</v>
      </c>
      <c r="N19" s="56">
        <v>15563422.0931</v>
      </c>
      <c r="O19" s="56">
        <v>173697835.75209999</v>
      </c>
      <c r="P19" s="56">
        <v>10549</v>
      </c>
      <c r="Q19" s="56">
        <v>8881</v>
      </c>
      <c r="R19" s="57">
        <v>18.781668730998799</v>
      </c>
      <c r="S19" s="56">
        <v>46.395269409422703</v>
      </c>
      <c r="T19" s="56">
        <v>48.220565702060597</v>
      </c>
      <c r="U19" s="58">
        <v>-3.93422932094707</v>
      </c>
    </row>
    <row r="20" spans="1:21" ht="12" thickBot="1">
      <c r="A20" s="74"/>
      <c r="B20" s="69" t="s">
        <v>18</v>
      </c>
      <c r="C20" s="70"/>
      <c r="D20" s="56">
        <v>1258684.3875</v>
      </c>
      <c r="E20" s="56">
        <v>1074384.517</v>
      </c>
      <c r="F20" s="57">
        <v>117.15399538841299</v>
      </c>
      <c r="G20" s="56">
        <v>1298984.4853000001</v>
      </c>
      <c r="H20" s="57">
        <v>-3.1024310340929602</v>
      </c>
      <c r="I20" s="56">
        <v>76929.234400000001</v>
      </c>
      <c r="J20" s="57">
        <v>6.1118764293880599</v>
      </c>
      <c r="K20" s="56">
        <v>87756.930200000003</v>
      </c>
      <c r="L20" s="57">
        <v>6.7558104960531997</v>
      </c>
      <c r="M20" s="57">
        <v>-0.123382800370563</v>
      </c>
      <c r="N20" s="56">
        <v>35556242.215499997</v>
      </c>
      <c r="O20" s="56">
        <v>340612336.80089998</v>
      </c>
      <c r="P20" s="56">
        <v>44365</v>
      </c>
      <c r="Q20" s="56">
        <v>39347</v>
      </c>
      <c r="R20" s="57">
        <v>12.753195923450299</v>
      </c>
      <c r="S20" s="56">
        <v>28.3711120815959</v>
      </c>
      <c r="T20" s="56">
        <v>31.8988454926678</v>
      </c>
      <c r="U20" s="58">
        <v>-12.434244385366799</v>
      </c>
    </row>
    <row r="21" spans="1:21" ht="12" customHeight="1" thickBot="1">
      <c r="A21" s="74"/>
      <c r="B21" s="69" t="s">
        <v>19</v>
      </c>
      <c r="C21" s="70"/>
      <c r="D21" s="56">
        <v>489788.30920000002</v>
      </c>
      <c r="E21" s="56">
        <v>411907.62109999999</v>
      </c>
      <c r="F21" s="57">
        <v>118.90731904693099</v>
      </c>
      <c r="G21" s="56">
        <v>424953.99900000001</v>
      </c>
      <c r="H21" s="57">
        <v>15.2567831700767</v>
      </c>
      <c r="I21" s="56">
        <v>39611.387000000002</v>
      </c>
      <c r="J21" s="57">
        <v>8.0874504874768505</v>
      </c>
      <c r="K21" s="56">
        <v>17225.250100000001</v>
      </c>
      <c r="L21" s="57">
        <v>4.0534387582031002</v>
      </c>
      <c r="M21" s="57">
        <v>1.2996117194257799</v>
      </c>
      <c r="N21" s="56">
        <v>9031824.7118999995</v>
      </c>
      <c r="O21" s="56">
        <v>110223194.765</v>
      </c>
      <c r="P21" s="56">
        <v>32796</v>
      </c>
      <c r="Q21" s="56">
        <v>29023</v>
      </c>
      <c r="R21" s="57">
        <v>13.0000344554319</v>
      </c>
      <c r="S21" s="56">
        <v>14.934391669715801</v>
      </c>
      <c r="T21" s="56">
        <v>11.441950246356299</v>
      </c>
      <c r="U21" s="58">
        <v>23.3852272030705</v>
      </c>
    </row>
    <row r="22" spans="1:21" ht="12" customHeight="1" thickBot="1">
      <c r="A22" s="74"/>
      <c r="B22" s="69" t="s">
        <v>20</v>
      </c>
      <c r="C22" s="70"/>
      <c r="D22" s="56">
        <v>1296797.1945</v>
      </c>
      <c r="E22" s="56">
        <v>1335022.6531</v>
      </c>
      <c r="F22" s="57">
        <v>97.136718353711998</v>
      </c>
      <c r="G22" s="56">
        <v>1084765.8069</v>
      </c>
      <c r="H22" s="57">
        <v>19.5462823635578</v>
      </c>
      <c r="I22" s="56">
        <v>91865.393200000006</v>
      </c>
      <c r="J22" s="57">
        <v>7.0840215871549699</v>
      </c>
      <c r="K22" s="56">
        <v>106006.8847</v>
      </c>
      <c r="L22" s="57">
        <v>9.7723291078783401</v>
      </c>
      <c r="M22" s="57">
        <v>-0.13340163273376501</v>
      </c>
      <c r="N22" s="56">
        <v>32732073.432799999</v>
      </c>
      <c r="O22" s="56">
        <v>392004122.98379999</v>
      </c>
      <c r="P22" s="56">
        <v>78631</v>
      </c>
      <c r="Q22" s="56">
        <v>66034</v>
      </c>
      <c r="R22" s="57">
        <v>19.0765363297695</v>
      </c>
      <c r="S22" s="56">
        <v>16.4921874896669</v>
      </c>
      <c r="T22" s="56">
        <v>16.4622011902959</v>
      </c>
      <c r="U22" s="58">
        <v>0.18182123741807499</v>
      </c>
    </row>
    <row r="23" spans="1:21" ht="12" thickBot="1">
      <c r="A23" s="74"/>
      <c r="B23" s="69" t="s">
        <v>21</v>
      </c>
      <c r="C23" s="70"/>
      <c r="D23" s="56">
        <v>3196208.3357000002</v>
      </c>
      <c r="E23" s="56">
        <v>3751483.0550000002</v>
      </c>
      <c r="F23" s="57">
        <v>85.198527857938004</v>
      </c>
      <c r="G23" s="56">
        <v>4393119.0135000004</v>
      </c>
      <c r="H23" s="57">
        <v>-27.245122978046101</v>
      </c>
      <c r="I23" s="56">
        <v>206266.7942</v>
      </c>
      <c r="J23" s="57">
        <v>6.4534840203032502</v>
      </c>
      <c r="K23" s="56">
        <v>946672.23970000003</v>
      </c>
      <c r="L23" s="57">
        <v>21.548977771621701</v>
      </c>
      <c r="M23" s="57">
        <v>-0.78211382403548102</v>
      </c>
      <c r="N23" s="56">
        <v>67514191.722000003</v>
      </c>
      <c r="O23" s="56">
        <v>852547906.95089996</v>
      </c>
      <c r="P23" s="56">
        <v>82860</v>
      </c>
      <c r="Q23" s="56">
        <v>70334</v>
      </c>
      <c r="R23" s="57">
        <v>17.809309864361499</v>
      </c>
      <c r="S23" s="56">
        <v>38.573598065411502</v>
      </c>
      <c r="T23" s="56">
        <v>36.841528071771798</v>
      </c>
      <c r="U23" s="58">
        <v>4.4902992733592804</v>
      </c>
    </row>
    <row r="24" spans="1:21" ht="12" thickBot="1">
      <c r="A24" s="74"/>
      <c r="B24" s="69" t="s">
        <v>22</v>
      </c>
      <c r="C24" s="70"/>
      <c r="D24" s="56">
        <v>304995.68900000001</v>
      </c>
      <c r="E24" s="56">
        <v>314319.46289999998</v>
      </c>
      <c r="F24" s="57">
        <v>97.033663199225302</v>
      </c>
      <c r="G24" s="56">
        <v>284091.12400000001</v>
      </c>
      <c r="H24" s="57">
        <v>7.3584013135165698</v>
      </c>
      <c r="I24" s="56">
        <v>42885.194199999998</v>
      </c>
      <c r="J24" s="57">
        <v>14.0609181528464</v>
      </c>
      <c r="K24" s="56">
        <v>38782.805999999997</v>
      </c>
      <c r="L24" s="57">
        <v>13.651537384885</v>
      </c>
      <c r="M24" s="57">
        <v>0.10577852979487901</v>
      </c>
      <c r="N24" s="56">
        <v>8167864.5493000001</v>
      </c>
      <c r="O24" s="56">
        <v>83076975.177599996</v>
      </c>
      <c r="P24" s="56">
        <v>28989</v>
      </c>
      <c r="Q24" s="56">
        <v>25390</v>
      </c>
      <c r="R24" s="57">
        <v>14.174871996849101</v>
      </c>
      <c r="S24" s="56">
        <v>10.5210834799407</v>
      </c>
      <c r="T24" s="56">
        <v>10.0511121977156</v>
      </c>
      <c r="U24" s="58">
        <v>4.4669475641085103</v>
      </c>
    </row>
    <row r="25" spans="1:21" ht="12" thickBot="1">
      <c r="A25" s="74"/>
      <c r="B25" s="69" t="s">
        <v>23</v>
      </c>
      <c r="C25" s="70"/>
      <c r="D25" s="56">
        <v>320886.70360000001</v>
      </c>
      <c r="E25" s="56">
        <v>367401.00569999998</v>
      </c>
      <c r="F25" s="57">
        <v>87.339636697134907</v>
      </c>
      <c r="G25" s="56">
        <v>285012.5062</v>
      </c>
      <c r="H25" s="57">
        <v>12.586885354015401</v>
      </c>
      <c r="I25" s="56">
        <v>18489.6852</v>
      </c>
      <c r="J25" s="57">
        <v>5.7620602513490997</v>
      </c>
      <c r="K25" s="56">
        <v>20971.147700000001</v>
      </c>
      <c r="L25" s="57">
        <v>7.3579745603458004</v>
      </c>
      <c r="M25" s="57">
        <v>-0.118327453294318</v>
      </c>
      <c r="N25" s="56">
        <v>9154072.4221999999</v>
      </c>
      <c r="O25" s="56">
        <v>97415008.347599998</v>
      </c>
      <c r="P25" s="56">
        <v>20106</v>
      </c>
      <c r="Q25" s="56">
        <v>18685</v>
      </c>
      <c r="R25" s="57">
        <v>7.6050307733476004</v>
      </c>
      <c r="S25" s="56">
        <v>15.959748512881699</v>
      </c>
      <c r="T25" s="56">
        <v>15.345245389349699</v>
      </c>
      <c r="U25" s="58">
        <v>3.8503308685346398</v>
      </c>
    </row>
    <row r="26" spans="1:21" ht="12" thickBot="1">
      <c r="A26" s="74"/>
      <c r="B26" s="69" t="s">
        <v>24</v>
      </c>
      <c r="C26" s="70"/>
      <c r="D26" s="56">
        <v>641209.25789999997</v>
      </c>
      <c r="E26" s="56">
        <v>613607.04390000005</v>
      </c>
      <c r="F26" s="57">
        <v>104.498353510508</v>
      </c>
      <c r="G26" s="56">
        <v>505559.98440000002</v>
      </c>
      <c r="H26" s="57">
        <v>26.831489375289301</v>
      </c>
      <c r="I26" s="56">
        <v>124370.1348</v>
      </c>
      <c r="J26" s="57">
        <v>19.3961851404516</v>
      </c>
      <c r="K26" s="56">
        <v>96444.6342</v>
      </c>
      <c r="L26" s="57">
        <v>19.076793491569699</v>
      </c>
      <c r="M26" s="57">
        <v>0.28954955173649299</v>
      </c>
      <c r="N26" s="56">
        <v>13920091.918</v>
      </c>
      <c r="O26" s="56">
        <v>187695756.52410001</v>
      </c>
      <c r="P26" s="56">
        <v>43998</v>
      </c>
      <c r="Q26" s="56">
        <v>37958</v>
      </c>
      <c r="R26" s="57">
        <v>15.912324147742201</v>
      </c>
      <c r="S26" s="56">
        <v>14.573600115914401</v>
      </c>
      <c r="T26" s="56">
        <v>13.4751991806734</v>
      </c>
      <c r="U26" s="58">
        <v>7.5369224248271598</v>
      </c>
    </row>
    <row r="27" spans="1:21" ht="12" thickBot="1">
      <c r="A27" s="74"/>
      <c r="B27" s="69" t="s">
        <v>25</v>
      </c>
      <c r="C27" s="70"/>
      <c r="D27" s="56">
        <v>197829.36730000001</v>
      </c>
      <c r="E27" s="56">
        <v>434116.76750000002</v>
      </c>
      <c r="F27" s="57">
        <v>45.570542791807704</v>
      </c>
      <c r="G27" s="56">
        <v>325924.92709999997</v>
      </c>
      <c r="H27" s="57">
        <v>-39.3021672014359</v>
      </c>
      <c r="I27" s="56">
        <v>46151.436000000002</v>
      </c>
      <c r="J27" s="57">
        <v>23.328910479713201</v>
      </c>
      <c r="K27" s="56">
        <v>78244.561400000006</v>
      </c>
      <c r="L27" s="57">
        <v>24.006927637048499</v>
      </c>
      <c r="M27" s="57">
        <v>-0.41016429545734501</v>
      </c>
      <c r="N27" s="56">
        <v>8170627.4205999998</v>
      </c>
      <c r="O27" s="56">
        <v>68340304.560699999</v>
      </c>
      <c r="P27" s="56">
        <v>26822</v>
      </c>
      <c r="Q27" s="56">
        <v>23279</v>
      </c>
      <c r="R27" s="57">
        <v>15.2197259332446</v>
      </c>
      <c r="S27" s="56">
        <v>7.3756381813436702</v>
      </c>
      <c r="T27" s="56">
        <v>7.2842229777911403</v>
      </c>
      <c r="U27" s="58">
        <v>1.2394209328727901</v>
      </c>
    </row>
    <row r="28" spans="1:21" ht="12" thickBot="1">
      <c r="A28" s="74"/>
      <c r="B28" s="69" t="s">
        <v>26</v>
      </c>
      <c r="C28" s="70"/>
      <c r="D28" s="56">
        <v>1040909.6573</v>
      </c>
      <c r="E28" s="56">
        <v>1124875.5197999999</v>
      </c>
      <c r="F28" s="57">
        <v>92.535541842449504</v>
      </c>
      <c r="G28" s="56">
        <v>995751.15740000003</v>
      </c>
      <c r="H28" s="57">
        <v>4.5351189967896204</v>
      </c>
      <c r="I28" s="56">
        <v>60702.251400000001</v>
      </c>
      <c r="J28" s="57">
        <v>5.8316541665541504</v>
      </c>
      <c r="K28" s="56">
        <v>45545.017699999997</v>
      </c>
      <c r="L28" s="57">
        <v>4.5739357028639898</v>
      </c>
      <c r="M28" s="57">
        <v>0.33279674628384198</v>
      </c>
      <c r="N28" s="56">
        <v>28097008.768399999</v>
      </c>
      <c r="O28" s="56">
        <v>281067489.77819997</v>
      </c>
      <c r="P28" s="56">
        <v>45352</v>
      </c>
      <c r="Q28" s="56">
        <v>41303</v>
      </c>
      <c r="R28" s="57">
        <v>9.8031619979178206</v>
      </c>
      <c r="S28" s="56">
        <v>22.951791702681302</v>
      </c>
      <c r="T28" s="56">
        <v>22.172207546667298</v>
      </c>
      <c r="U28" s="58">
        <v>3.3966156808701999</v>
      </c>
    </row>
    <row r="29" spans="1:21" ht="12" thickBot="1">
      <c r="A29" s="74"/>
      <c r="B29" s="69" t="s">
        <v>27</v>
      </c>
      <c r="C29" s="70"/>
      <c r="D29" s="56">
        <v>757094.17420000001</v>
      </c>
      <c r="E29" s="56">
        <v>785018.36459999997</v>
      </c>
      <c r="F29" s="57">
        <v>96.442861510096193</v>
      </c>
      <c r="G29" s="56">
        <v>753759.76419999998</v>
      </c>
      <c r="H29" s="57">
        <v>0.44237038886507701</v>
      </c>
      <c r="I29" s="56">
        <v>109000.3792</v>
      </c>
      <c r="J29" s="57">
        <v>14.397202212680799</v>
      </c>
      <c r="K29" s="56">
        <v>101585.91680000001</v>
      </c>
      <c r="L29" s="57">
        <v>13.4772273109878</v>
      </c>
      <c r="M29" s="57">
        <v>7.2987109173779E-2</v>
      </c>
      <c r="N29" s="56">
        <v>18804221.199200001</v>
      </c>
      <c r="O29" s="56">
        <v>203294807.6911</v>
      </c>
      <c r="P29" s="56">
        <v>110283</v>
      </c>
      <c r="Q29" s="56">
        <v>103721</v>
      </c>
      <c r="R29" s="57">
        <v>6.3265876726988699</v>
      </c>
      <c r="S29" s="56">
        <v>6.86501250600727</v>
      </c>
      <c r="T29" s="56">
        <v>6.7898426220341097</v>
      </c>
      <c r="U29" s="58">
        <v>1.0949708235401501</v>
      </c>
    </row>
    <row r="30" spans="1:21" ht="12" thickBot="1">
      <c r="A30" s="74"/>
      <c r="B30" s="69" t="s">
        <v>28</v>
      </c>
      <c r="C30" s="70"/>
      <c r="D30" s="56">
        <v>1292433.9735999999</v>
      </c>
      <c r="E30" s="56">
        <v>1277146.4665999999</v>
      </c>
      <c r="F30" s="57">
        <v>101.197004995104</v>
      </c>
      <c r="G30" s="56">
        <v>1122844.2172000001</v>
      </c>
      <c r="H30" s="57">
        <v>15.103587283274299</v>
      </c>
      <c r="I30" s="56">
        <v>143214.76579999999</v>
      </c>
      <c r="J30" s="57">
        <v>11.081012161966299</v>
      </c>
      <c r="K30" s="56">
        <v>111893.311</v>
      </c>
      <c r="L30" s="57">
        <v>9.9651678555218197</v>
      </c>
      <c r="M30" s="57">
        <v>0.27992249509892497</v>
      </c>
      <c r="N30" s="56">
        <v>34371394.093599997</v>
      </c>
      <c r="O30" s="56">
        <v>328868062.0352</v>
      </c>
      <c r="P30" s="56">
        <v>89127</v>
      </c>
      <c r="Q30" s="56">
        <v>78674</v>
      </c>
      <c r="R30" s="57">
        <v>13.286473294862301</v>
      </c>
      <c r="S30" s="56">
        <v>14.501037548666501</v>
      </c>
      <c r="T30" s="56">
        <v>14.032030304802101</v>
      </c>
      <c r="U30" s="58">
        <v>3.2343012856176201</v>
      </c>
    </row>
    <row r="31" spans="1:21" ht="12" thickBot="1">
      <c r="A31" s="74"/>
      <c r="B31" s="69" t="s">
        <v>29</v>
      </c>
      <c r="C31" s="70"/>
      <c r="D31" s="56">
        <v>1201192.2645</v>
      </c>
      <c r="E31" s="56">
        <v>1164836.2794000001</v>
      </c>
      <c r="F31" s="57">
        <v>103.121124036309</v>
      </c>
      <c r="G31" s="56">
        <v>921692.9031</v>
      </c>
      <c r="H31" s="57">
        <v>30.324564772055702</v>
      </c>
      <c r="I31" s="56">
        <v>1594.4592</v>
      </c>
      <c r="J31" s="57">
        <v>0.132739715957437</v>
      </c>
      <c r="K31" s="56">
        <v>27251.5795</v>
      </c>
      <c r="L31" s="57">
        <v>2.95668757005101</v>
      </c>
      <c r="M31" s="57">
        <v>-0.94149112714732697</v>
      </c>
      <c r="N31" s="56">
        <v>29813849.7423</v>
      </c>
      <c r="O31" s="56">
        <v>338390169.98400003</v>
      </c>
      <c r="P31" s="56">
        <v>36988</v>
      </c>
      <c r="Q31" s="56">
        <v>30014</v>
      </c>
      <c r="R31" s="57">
        <v>23.2358232824682</v>
      </c>
      <c r="S31" s="56">
        <v>32.475188290797</v>
      </c>
      <c r="T31" s="56">
        <v>27.5632363197175</v>
      </c>
      <c r="U31" s="58">
        <v>15.125245547757199</v>
      </c>
    </row>
    <row r="32" spans="1:21" ht="12" thickBot="1">
      <c r="A32" s="74"/>
      <c r="B32" s="69" t="s">
        <v>30</v>
      </c>
      <c r="C32" s="70"/>
      <c r="D32" s="56">
        <v>124521.4809</v>
      </c>
      <c r="E32" s="56">
        <v>102119.0626</v>
      </c>
      <c r="F32" s="57">
        <v>121.93754792653201</v>
      </c>
      <c r="G32" s="56">
        <v>90122.997099999993</v>
      </c>
      <c r="H32" s="57">
        <v>38.168375339128602</v>
      </c>
      <c r="I32" s="56">
        <v>23416.864000000001</v>
      </c>
      <c r="J32" s="57">
        <v>18.805481456492998</v>
      </c>
      <c r="K32" s="56">
        <v>22380.829600000001</v>
      </c>
      <c r="L32" s="57">
        <v>24.833649923078301</v>
      </c>
      <c r="M32" s="57">
        <v>4.6291152674698001E-2</v>
      </c>
      <c r="N32" s="56">
        <v>2841089.4196000001</v>
      </c>
      <c r="O32" s="56">
        <v>33245338.147300001</v>
      </c>
      <c r="P32" s="56">
        <v>23754</v>
      </c>
      <c r="Q32" s="56">
        <v>21167</v>
      </c>
      <c r="R32" s="57">
        <v>12.221854773940599</v>
      </c>
      <c r="S32" s="56">
        <v>5.2421268375852499</v>
      </c>
      <c r="T32" s="56">
        <v>5.0926932300278702</v>
      </c>
      <c r="U32" s="58">
        <v>2.8506293759616601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6">
        <v>0</v>
      </c>
      <c r="H33" s="59"/>
      <c r="I33" s="59"/>
      <c r="J33" s="59"/>
      <c r="K33" s="56">
        <v>0</v>
      </c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225934.64490000001</v>
      </c>
      <c r="E35" s="56">
        <v>215080.4032</v>
      </c>
      <c r="F35" s="57">
        <v>105.046597243872</v>
      </c>
      <c r="G35" s="56">
        <v>226180.0165</v>
      </c>
      <c r="H35" s="57">
        <v>-0.10848509244846299</v>
      </c>
      <c r="I35" s="56">
        <v>28309.080300000001</v>
      </c>
      <c r="J35" s="57">
        <v>12.5297651064226</v>
      </c>
      <c r="K35" s="56">
        <v>20525.900099999999</v>
      </c>
      <c r="L35" s="57">
        <v>9.0750281203556291</v>
      </c>
      <c r="M35" s="57">
        <v>0.37918825299164399</v>
      </c>
      <c r="N35" s="56">
        <v>5681144.9587000003</v>
      </c>
      <c r="O35" s="56">
        <v>54636638.496100001</v>
      </c>
      <c r="P35" s="56">
        <v>15113</v>
      </c>
      <c r="Q35" s="56">
        <v>12822</v>
      </c>
      <c r="R35" s="57">
        <v>17.867727343628101</v>
      </c>
      <c r="S35" s="56">
        <v>14.9496886720042</v>
      </c>
      <c r="T35" s="56">
        <v>14.5162000077991</v>
      </c>
      <c r="U35" s="58">
        <v>2.89965011122217</v>
      </c>
    </row>
    <row r="36" spans="1:21" ht="12" customHeight="1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69" t="s">
        <v>64</v>
      </c>
      <c r="C37" s="70"/>
      <c r="D37" s="56">
        <v>185430.79</v>
      </c>
      <c r="E37" s="59"/>
      <c r="F37" s="59"/>
      <c r="G37" s="56">
        <v>210343.64</v>
      </c>
      <c r="H37" s="57">
        <v>-11.843880803812301</v>
      </c>
      <c r="I37" s="56">
        <v>-2633.23</v>
      </c>
      <c r="J37" s="57">
        <v>-1.42006082161436</v>
      </c>
      <c r="K37" s="56">
        <v>17538.82</v>
      </c>
      <c r="L37" s="57">
        <v>8.3381746174973497</v>
      </c>
      <c r="M37" s="57">
        <v>-1.1501372384231101</v>
      </c>
      <c r="N37" s="56">
        <v>4753531.87</v>
      </c>
      <c r="O37" s="56">
        <v>44853941.369999997</v>
      </c>
      <c r="P37" s="56">
        <v>124</v>
      </c>
      <c r="Q37" s="56">
        <v>43</v>
      </c>
      <c r="R37" s="57">
        <v>188.37209302325601</v>
      </c>
      <c r="S37" s="56">
        <v>1495.40959677419</v>
      </c>
      <c r="T37" s="56">
        <v>1100.75558139535</v>
      </c>
      <c r="U37" s="58">
        <v>26.391031342193401</v>
      </c>
    </row>
    <row r="38" spans="1:21" ht="12" thickBot="1">
      <c r="A38" s="74"/>
      <c r="B38" s="69" t="s">
        <v>35</v>
      </c>
      <c r="C38" s="70"/>
      <c r="D38" s="56">
        <v>530592.52</v>
      </c>
      <c r="E38" s="59"/>
      <c r="F38" s="59"/>
      <c r="G38" s="56">
        <v>158438.54999999999</v>
      </c>
      <c r="H38" s="57">
        <v>234.88852302675099</v>
      </c>
      <c r="I38" s="56">
        <v>-85174.32</v>
      </c>
      <c r="J38" s="57">
        <v>-16.052680124476701</v>
      </c>
      <c r="K38" s="56">
        <v>-17806.95</v>
      </c>
      <c r="L38" s="57">
        <v>-11.2390261082293</v>
      </c>
      <c r="M38" s="57">
        <v>3.7832065569903901</v>
      </c>
      <c r="N38" s="56">
        <v>8816258.1300000008</v>
      </c>
      <c r="O38" s="56">
        <v>103778116.27</v>
      </c>
      <c r="P38" s="56">
        <v>202</v>
      </c>
      <c r="Q38" s="56">
        <v>36</v>
      </c>
      <c r="R38" s="57">
        <v>461.11111111111097</v>
      </c>
      <c r="S38" s="56">
        <v>2626.6956435643601</v>
      </c>
      <c r="T38" s="56">
        <v>1884.21277777778</v>
      </c>
      <c r="U38" s="58">
        <v>28.266802345590701</v>
      </c>
    </row>
    <row r="39" spans="1:21" ht="12" thickBot="1">
      <c r="A39" s="74"/>
      <c r="B39" s="69" t="s">
        <v>36</v>
      </c>
      <c r="C39" s="70"/>
      <c r="D39" s="56">
        <v>315801.76</v>
      </c>
      <c r="E39" s="59"/>
      <c r="F39" s="59"/>
      <c r="G39" s="56">
        <v>3053.85</v>
      </c>
      <c r="H39" s="57">
        <v>10241.102542692</v>
      </c>
      <c r="I39" s="56">
        <v>-21060.66</v>
      </c>
      <c r="J39" s="57">
        <v>-6.6689495334034898</v>
      </c>
      <c r="K39" s="56">
        <v>1160.69</v>
      </c>
      <c r="L39" s="57">
        <v>38.007433240008503</v>
      </c>
      <c r="M39" s="57">
        <v>-19.1449482635329</v>
      </c>
      <c r="N39" s="56">
        <v>4047502.71</v>
      </c>
      <c r="O39" s="56">
        <v>94615498.890000001</v>
      </c>
      <c r="P39" s="56">
        <v>106</v>
      </c>
      <c r="Q39" s="56">
        <v>8</v>
      </c>
      <c r="R39" s="57">
        <v>1225</v>
      </c>
      <c r="S39" s="56">
        <v>2979.2618867924498</v>
      </c>
      <c r="T39" s="56">
        <v>2527.5650000000001</v>
      </c>
      <c r="U39" s="58">
        <v>15.1613689550052</v>
      </c>
    </row>
    <row r="40" spans="1:21" ht="12" thickBot="1">
      <c r="A40" s="74"/>
      <c r="B40" s="69" t="s">
        <v>37</v>
      </c>
      <c r="C40" s="70"/>
      <c r="D40" s="56">
        <v>449761.73</v>
      </c>
      <c r="E40" s="59"/>
      <c r="F40" s="59"/>
      <c r="G40" s="56">
        <v>76990.67</v>
      </c>
      <c r="H40" s="57">
        <v>484.17692689257001</v>
      </c>
      <c r="I40" s="56">
        <v>-74727.33</v>
      </c>
      <c r="J40" s="57">
        <v>-16.6148707227714</v>
      </c>
      <c r="K40" s="56">
        <v>-13148.71</v>
      </c>
      <c r="L40" s="57">
        <v>-17.078316112848501</v>
      </c>
      <c r="M40" s="57">
        <v>4.6832442117896003</v>
      </c>
      <c r="N40" s="56">
        <v>7615905.04</v>
      </c>
      <c r="O40" s="56">
        <v>75112963.400000006</v>
      </c>
      <c r="P40" s="56">
        <v>190</v>
      </c>
      <c r="Q40" s="56">
        <v>38</v>
      </c>
      <c r="R40" s="57">
        <v>400</v>
      </c>
      <c r="S40" s="56">
        <v>2367.1669999999999</v>
      </c>
      <c r="T40" s="56">
        <v>1504.22894736842</v>
      </c>
      <c r="U40" s="58">
        <v>36.454464456102102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-0.85</v>
      </c>
      <c r="H41" s="59"/>
      <c r="I41" s="59"/>
      <c r="J41" s="59"/>
      <c r="K41" s="56">
        <v>-0.85</v>
      </c>
      <c r="L41" s="57">
        <v>100</v>
      </c>
      <c r="M41" s="59"/>
      <c r="N41" s="56">
        <v>2.2200000000000002</v>
      </c>
      <c r="O41" s="56">
        <v>1388.13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69" t="s">
        <v>32</v>
      </c>
      <c r="C42" s="70"/>
      <c r="D42" s="56">
        <v>40082.051099999997</v>
      </c>
      <c r="E42" s="59"/>
      <c r="F42" s="59"/>
      <c r="G42" s="56">
        <v>87452.136700000003</v>
      </c>
      <c r="H42" s="57">
        <v>-54.166870459095399</v>
      </c>
      <c r="I42" s="56">
        <v>3394.2781</v>
      </c>
      <c r="J42" s="57">
        <v>8.4683243667637598</v>
      </c>
      <c r="K42" s="56">
        <v>6136.7736000000004</v>
      </c>
      <c r="L42" s="57">
        <v>7.01729406686984</v>
      </c>
      <c r="M42" s="57">
        <v>-0.44689533601174403</v>
      </c>
      <c r="N42" s="56">
        <v>1368292.3047</v>
      </c>
      <c r="O42" s="56">
        <v>18903991.4377</v>
      </c>
      <c r="P42" s="56">
        <v>80</v>
      </c>
      <c r="Q42" s="56">
        <v>64</v>
      </c>
      <c r="R42" s="57">
        <v>25</v>
      </c>
      <c r="S42" s="56">
        <v>501.02563874999998</v>
      </c>
      <c r="T42" s="56">
        <v>454.43375781250001</v>
      </c>
      <c r="U42" s="58">
        <v>9.2993007411240001</v>
      </c>
    </row>
    <row r="43" spans="1:21" ht="12" thickBot="1">
      <c r="A43" s="74"/>
      <c r="B43" s="69" t="s">
        <v>33</v>
      </c>
      <c r="C43" s="70"/>
      <c r="D43" s="56">
        <v>351923.51059999998</v>
      </c>
      <c r="E43" s="56">
        <v>1275909.0463</v>
      </c>
      <c r="F43" s="57">
        <v>27.582178496229101</v>
      </c>
      <c r="G43" s="56">
        <v>251772.74340000001</v>
      </c>
      <c r="H43" s="57">
        <v>39.778240427275698</v>
      </c>
      <c r="I43" s="56">
        <v>19727.822</v>
      </c>
      <c r="J43" s="57">
        <v>5.6057130046144703</v>
      </c>
      <c r="K43" s="56">
        <v>15367.6023</v>
      </c>
      <c r="L43" s="57">
        <v>6.1037593237743604</v>
      </c>
      <c r="M43" s="57">
        <v>0.283728041296331</v>
      </c>
      <c r="N43" s="56">
        <v>9495869.7104000002</v>
      </c>
      <c r="O43" s="56">
        <v>124815580.625</v>
      </c>
      <c r="P43" s="56">
        <v>1535</v>
      </c>
      <c r="Q43" s="56">
        <v>1350</v>
      </c>
      <c r="R43" s="57">
        <v>13.703703703703701</v>
      </c>
      <c r="S43" s="56">
        <v>229.26613068403901</v>
      </c>
      <c r="T43" s="56">
        <v>187.01686674074099</v>
      </c>
      <c r="U43" s="58">
        <v>18.428044219721102</v>
      </c>
    </row>
    <row r="44" spans="1:21" ht="12" thickBot="1">
      <c r="A44" s="74"/>
      <c r="B44" s="69" t="s">
        <v>38</v>
      </c>
      <c r="C44" s="70"/>
      <c r="D44" s="56">
        <v>338460.74</v>
      </c>
      <c r="E44" s="59"/>
      <c r="F44" s="59"/>
      <c r="G44" s="56">
        <v>66476.11</v>
      </c>
      <c r="H44" s="57">
        <v>409.14642869445902</v>
      </c>
      <c r="I44" s="56">
        <v>-63334.21</v>
      </c>
      <c r="J44" s="57">
        <v>-18.712424371583001</v>
      </c>
      <c r="K44" s="56">
        <v>-10467.59</v>
      </c>
      <c r="L44" s="57">
        <v>-15.746393704445101</v>
      </c>
      <c r="M44" s="57">
        <v>5.0505054171972699</v>
      </c>
      <c r="N44" s="56">
        <v>5077440.03</v>
      </c>
      <c r="O44" s="56">
        <v>50010757.119999997</v>
      </c>
      <c r="P44" s="56">
        <v>194</v>
      </c>
      <c r="Q44" s="56">
        <v>31</v>
      </c>
      <c r="R44" s="57">
        <v>525.80645161290295</v>
      </c>
      <c r="S44" s="56">
        <v>1744.64298969072</v>
      </c>
      <c r="T44" s="56">
        <v>827.84806451612906</v>
      </c>
      <c r="U44" s="58">
        <v>52.549142179347299</v>
      </c>
    </row>
    <row r="45" spans="1:21" ht="12" thickBot="1">
      <c r="A45" s="74"/>
      <c r="B45" s="69" t="s">
        <v>39</v>
      </c>
      <c r="C45" s="70"/>
      <c r="D45" s="56">
        <v>101653.03</v>
      </c>
      <c r="E45" s="59"/>
      <c r="F45" s="59"/>
      <c r="G45" s="56">
        <v>53185.51</v>
      </c>
      <c r="H45" s="57">
        <v>91.129181613563503</v>
      </c>
      <c r="I45" s="56">
        <v>11026.71</v>
      </c>
      <c r="J45" s="57">
        <v>10.8473992364025</v>
      </c>
      <c r="K45" s="56">
        <v>7305.37</v>
      </c>
      <c r="L45" s="57">
        <v>13.7356396507244</v>
      </c>
      <c r="M45" s="57">
        <v>0.50939788128458896</v>
      </c>
      <c r="N45" s="56">
        <v>2145326.7599999998</v>
      </c>
      <c r="O45" s="56">
        <v>22100623.460000001</v>
      </c>
      <c r="P45" s="56">
        <v>71</v>
      </c>
      <c r="Q45" s="56">
        <v>20</v>
      </c>
      <c r="R45" s="57">
        <v>255</v>
      </c>
      <c r="S45" s="56">
        <v>1431.7328169014099</v>
      </c>
      <c r="T45" s="56">
        <v>1316.3679999999999</v>
      </c>
      <c r="U45" s="58">
        <v>8.0577057073458604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8135.1638999999996</v>
      </c>
      <c r="E47" s="62"/>
      <c r="F47" s="62"/>
      <c r="G47" s="61">
        <v>12460.0825</v>
      </c>
      <c r="H47" s="63">
        <v>-34.710192328180803</v>
      </c>
      <c r="I47" s="61">
        <v>494.27839999999998</v>
      </c>
      <c r="J47" s="63">
        <v>6.0758259584665497</v>
      </c>
      <c r="K47" s="61">
        <v>1537.857</v>
      </c>
      <c r="L47" s="63">
        <v>12.3422698043934</v>
      </c>
      <c r="M47" s="63">
        <v>-0.67859274301836903</v>
      </c>
      <c r="N47" s="61">
        <v>416826.21899999998</v>
      </c>
      <c r="O47" s="61">
        <v>6707189.3519000001</v>
      </c>
      <c r="P47" s="61">
        <v>15</v>
      </c>
      <c r="Q47" s="61">
        <v>13</v>
      </c>
      <c r="R47" s="63">
        <v>15.384615384615399</v>
      </c>
      <c r="S47" s="61">
        <v>542.34425999999996</v>
      </c>
      <c r="T47" s="61">
        <v>749.12976153846205</v>
      </c>
      <c r="U47" s="64">
        <v>-38.128088889234597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56689</v>
      </c>
      <c r="D2" s="37">
        <v>564106.12836153805</v>
      </c>
      <c r="E2" s="37">
        <v>398094.09872393199</v>
      </c>
      <c r="F2" s="37">
        <v>166012.02963760699</v>
      </c>
      <c r="G2" s="37">
        <v>398094.09872393199</v>
      </c>
      <c r="H2" s="37">
        <v>0.29429219306621102</v>
      </c>
    </row>
    <row r="3" spans="1:8">
      <c r="A3" s="37">
        <v>2</v>
      </c>
      <c r="B3" s="37">
        <v>13</v>
      </c>
      <c r="C3" s="37">
        <v>8318</v>
      </c>
      <c r="D3" s="37">
        <v>79939.765220512796</v>
      </c>
      <c r="E3" s="37">
        <v>62193.929717093997</v>
      </c>
      <c r="F3" s="37">
        <v>17745.835503418799</v>
      </c>
      <c r="G3" s="37">
        <v>62193.929717093997</v>
      </c>
      <c r="H3" s="37">
        <v>0.22199008784260399</v>
      </c>
    </row>
    <row r="4" spans="1:8">
      <c r="A4" s="37">
        <v>3</v>
      </c>
      <c r="B4" s="37">
        <v>14</v>
      </c>
      <c r="C4" s="37">
        <v>110193</v>
      </c>
      <c r="D4" s="37">
        <v>101174.06872759201</v>
      </c>
      <c r="E4" s="37">
        <v>69032.656990550604</v>
      </c>
      <c r="F4" s="37">
        <v>32140.9160105462</v>
      </c>
      <c r="G4" s="37">
        <v>69032.656990550604</v>
      </c>
      <c r="H4" s="37">
        <v>0.31768094233657002</v>
      </c>
    </row>
    <row r="5" spans="1:8">
      <c r="A5" s="37">
        <v>4</v>
      </c>
      <c r="B5" s="37">
        <v>15</v>
      </c>
      <c r="C5" s="37">
        <v>2434</v>
      </c>
      <c r="D5" s="37">
        <v>37492.731837478299</v>
      </c>
      <c r="E5" s="37">
        <v>28118.067013743301</v>
      </c>
      <c r="F5" s="37">
        <v>9374.6648237349691</v>
      </c>
      <c r="G5" s="37">
        <v>28118.067013743301</v>
      </c>
      <c r="H5" s="37">
        <v>0.25003952404353502</v>
      </c>
    </row>
    <row r="6" spans="1:8">
      <c r="A6" s="37">
        <v>5</v>
      </c>
      <c r="B6" s="37">
        <v>16</v>
      </c>
      <c r="C6" s="37">
        <v>2363</v>
      </c>
      <c r="D6" s="37">
        <v>89195.128756410297</v>
      </c>
      <c r="E6" s="37">
        <v>68261.491983760701</v>
      </c>
      <c r="F6" s="37">
        <v>20933.636772649599</v>
      </c>
      <c r="G6" s="37">
        <v>68261.491983760701</v>
      </c>
      <c r="H6" s="37">
        <v>0.23469484336772301</v>
      </c>
    </row>
    <row r="7" spans="1:8">
      <c r="A7" s="37">
        <v>6</v>
      </c>
      <c r="B7" s="37">
        <v>17</v>
      </c>
      <c r="C7" s="37">
        <v>14132</v>
      </c>
      <c r="D7" s="37">
        <v>189270.11202564099</v>
      </c>
      <c r="E7" s="37">
        <v>130012.227617094</v>
      </c>
      <c r="F7" s="37">
        <v>59257.884408546997</v>
      </c>
      <c r="G7" s="37">
        <v>130012.227617094</v>
      </c>
      <c r="H7" s="37">
        <v>0.31308632818117199</v>
      </c>
    </row>
    <row r="8" spans="1:8">
      <c r="A8" s="37">
        <v>7</v>
      </c>
      <c r="B8" s="37">
        <v>18</v>
      </c>
      <c r="C8" s="37">
        <v>38432</v>
      </c>
      <c r="D8" s="37">
        <v>66808.883048717893</v>
      </c>
      <c r="E8" s="37">
        <v>53200.242462393202</v>
      </c>
      <c r="F8" s="37">
        <v>13608.6405863248</v>
      </c>
      <c r="G8" s="37">
        <v>53200.242462393202</v>
      </c>
      <c r="H8" s="37">
        <v>0.20369507714118201</v>
      </c>
    </row>
    <row r="9" spans="1:8">
      <c r="A9" s="37">
        <v>8</v>
      </c>
      <c r="B9" s="37">
        <v>19</v>
      </c>
      <c r="C9" s="37">
        <v>15768</v>
      </c>
      <c r="D9" s="37">
        <v>56064.338432478602</v>
      </c>
      <c r="E9" s="37">
        <v>53070.490838461497</v>
      </c>
      <c r="F9" s="37">
        <v>2993.8475940170902</v>
      </c>
      <c r="G9" s="37">
        <v>53070.490838461497</v>
      </c>
      <c r="H9" s="37">
        <v>5.34002126435996E-2</v>
      </c>
    </row>
    <row r="10" spans="1:8">
      <c r="A10" s="37">
        <v>9</v>
      </c>
      <c r="B10" s="37">
        <v>21</v>
      </c>
      <c r="C10" s="37">
        <v>186388</v>
      </c>
      <c r="D10" s="37">
        <v>878089.98545935203</v>
      </c>
      <c r="E10" s="37">
        <v>880381.3848</v>
      </c>
      <c r="F10" s="37">
        <v>-2364.6481871794899</v>
      </c>
      <c r="G10" s="37">
        <v>880381.3848</v>
      </c>
      <c r="H10" s="37">
        <v>-2.6931698321625802E-3</v>
      </c>
    </row>
    <row r="11" spans="1:8">
      <c r="A11" s="37">
        <v>10</v>
      </c>
      <c r="B11" s="37">
        <v>22</v>
      </c>
      <c r="C11" s="37">
        <v>33355.839999999997</v>
      </c>
      <c r="D11" s="37">
        <v>507390.02356666699</v>
      </c>
      <c r="E11" s="37">
        <v>478460.62542393198</v>
      </c>
      <c r="F11" s="37">
        <v>28903.757117093999</v>
      </c>
      <c r="G11" s="37">
        <v>478460.62542393198</v>
      </c>
      <c r="H11" s="37">
        <v>5.6968439472112199E-2</v>
      </c>
    </row>
    <row r="12" spans="1:8">
      <c r="A12" s="37">
        <v>11</v>
      </c>
      <c r="B12" s="37">
        <v>23</v>
      </c>
      <c r="C12" s="37">
        <v>188224.75700000001</v>
      </c>
      <c r="D12" s="37">
        <v>1523887.9838794901</v>
      </c>
      <c r="E12" s="37">
        <v>1387602.30542906</v>
      </c>
      <c r="F12" s="37">
        <v>136203.76332222199</v>
      </c>
      <c r="G12" s="37">
        <v>1387602.30542906</v>
      </c>
      <c r="H12" s="37">
        <v>8.9383922347702399E-2</v>
      </c>
    </row>
    <row r="13" spans="1:8">
      <c r="A13" s="37">
        <v>12</v>
      </c>
      <c r="B13" s="37">
        <v>24</v>
      </c>
      <c r="C13" s="37">
        <v>18751.5</v>
      </c>
      <c r="D13" s="37">
        <v>489423.63301453</v>
      </c>
      <c r="E13" s="37">
        <v>482627.840876923</v>
      </c>
      <c r="F13" s="37">
        <v>6788.8348726495697</v>
      </c>
      <c r="G13" s="37">
        <v>482627.840876923</v>
      </c>
      <c r="H13" s="37">
        <v>1.3871278215545201E-2</v>
      </c>
    </row>
    <row r="14" spans="1:8">
      <c r="A14" s="37">
        <v>13</v>
      </c>
      <c r="B14" s="37">
        <v>25</v>
      </c>
      <c r="C14" s="37">
        <v>102712</v>
      </c>
      <c r="D14" s="37">
        <v>1258684.7189187601</v>
      </c>
      <c r="E14" s="37">
        <v>1181755.1531</v>
      </c>
      <c r="F14" s="37">
        <v>76922.453800000003</v>
      </c>
      <c r="G14" s="37">
        <v>1181755.1531</v>
      </c>
      <c r="H14" s="37">
        <v>6.1113706463287697E-2</v>
      </c>
    </row>
    <row r="15" spans="1:8">
      <c r="A15" s="37">
        <v>14</v>
      </c>
      <c r="B15" s="37">
        <v>26</v>
      </c>
      <c r="C15" s="37">
        <v>101558</v>
      </c>
      <c r="D15" s="37">
        <v>489788.11636876903</v>
      </c>
      <c r="E15" s="37">
        <v>450176.92212237301</v>
      </c>
      <c r="F15" s="37">
        <v>39607.973007457796</v>
      </c>
      <c r="G15" s="37">
        <v>450176.92212237301</v>
      </c>
      <c r="H15" s="37">
        <v>8.0868098222911994E-2</v>
      </c>
    </row>
    <row r="16" spans="1:8">
      <c r="A16" s="37">
        <v>15</v>
      </c>
      <c r="B16" s="37">
        <v>27</v>
      </c>
      <c r="C16" s="37">
        <v>169515.26</v>
      </c>
      <c r="D16" s="37">
        <v>1296798.85971931</v>
      </c>
      <c r="E16" s="37">
        <v>1204931.7999356301</v>
      </c>
      <c r="F16" s="37">
        <v>91861.282005907298</v>
      </c>
      <c r="G16" s="37">
        <v>1204931.7999356301</v>
      </c>
      <c r="H16" s="37">
        <v>7.0837270251607506E-2</v>
      </c>
    </row>
    <row r="17" spans="1:8">
      <c r="A17" s="37">
        <v>16</v>
      </c>
      <c r="B17" s="37">
        <v>29</v>
      </c>
      <c r="C17" s="37">
        <v>229700</v>
      </c>
      <c r="D17" s="37">
        <v>3196209.8498333301</v>
      </c>
      <c r="E17" s="37">
        <v>2989941.5713359001</v>
      </c>
      <c r="F17" s="37">
        <v>-114467.36876752099</v>
      </c>
      <c r="G17" s="37">
        <v>2989941.5713359001</v>
      </c>
      <c r="H17" s="37">
        <v>-3.9808171001944302E-2</v>
      </c>
    </row>
    <row r="18" spans="1:8">
      <c r="A18" s="37">
        <v>17</v>
      </c>
      <c r="B18" s="37">
        <v>31</v>
      </c>
      <c r="C18" s="37">
        <v>31595.924999999999</v>
      </c>
      <c r="D18" s="37">
        <v>304995.86584092001</v>
      </c>
      <c r="E18" s="37">
        <v>262110.49195589899</v>
      </c>
      <c r="F18" s="37">
        <v>42883.8868764738</v>
      </c>
      <c r="G18" s="37">
        <v>262110.49195589899</v>
      </c>
      <c r="H18" s="37">
        <v>0.14060549915919299</v>
      </c>
    </row>
    <row r="19" spans="1:8">
      <c r="A19" s="37">
        <v>18</v>
      </c>
      <c r="B19" s="37">
        <v>32</v>
      </c>
      <c r="C19" s="37">
        <v>25960.717000000001</v>
      </c>
      <c r="D19" s="37">
        <v>320886.696427093</v>
      </c>
      <c r="E19" s="37">
        <v>302397.022529562</v>
      </c>
      <c r="F19" s="37">
        <v>18489.673897531</v>
      </c>
      <c r="G19" s="37">
        <v>302397.022529562</v>
      </c>
      <c r="H19" s="37">
        <v>5.7620568578890502E-2</v>
      </c>
    </row>
    <row r="20" spans="1:8">
      <c r="A20" s="37">
        <v>19</v>
      </c>
      <c r="B20" s="37">
        <v>33</v>
      </c>
      <c r="C20" s="37">
        <v>45082.800999999999</v>
      </c>
      <c r="D20" s="37">
        <v>641209.18432151899</v>
      </c>
      <c r="E20" s="37">
        <v>516839.10885660897</v>
      </c>
      <c r="F20" s="37">
        <v>124366.351729943</v>
      </c>
      <c r="G20" s="37">
        <v>516839.10885660897</v>
      </c>
      <c r="H20" s="37">
        <v>0.19395710014100201</v>
      </c>
    </row>
    <row r="21" spans="1:8">
      <c r="A21" s="37">
        <v>20</v>
      </c>
      <c r="B21" s="37">
        <v>34</v>
      </c>
      <c r="C21" s="37">
        <v>36963.612999999998</v>
      </c>
      <c r="D21" s="37">
        <v>197829.20915001101</v>
      </c>
      <c r="E21" s="37">
        <v>151677.9478196</v>
      </c>
      <c r="F21" s="37">
        <v>46144.369621009399</v>
      </c>
      <c r="G21" s="37">
        <v>151677.9478196</v>
      </c>
      <c r="H21" s="37">
        <v>0.23326169775997499</v>
      </c>
    </row>
    <row r="22" spans="1:8">
      <c r="A22" s="37">
        <v>21</v>
      </c>
      <c r="B22" s="37">
        <v>35</v>
      </c>
      <c r="C22" s="37">
        <v>33139.337</v>
      </c>
      <c r="D22" s="37">
        <v>1040909.72494425</v>
      </c>
      <c r="E22" s="37">
        <v>980207.41738230095</v>
      </c>
      <c r="F22" s="37">
        <v>60700.889061946902</v>
      </c>
      <c r="G22" s="37">
        <v>980207.41738230095</v>
      </c>
      <c r="H22" s="37">
        <v>5.8315308549416502E-2</v>
      </c>
    </row>
    <row r="23" spans="1:8">
      <c r="A23" s="37">
        <v>22</v>
      </c>
      <c r="B23" s="37">
        <v>36</v>
      </c>
      <c r="C23" s="37">
        <v>150796.64600000001</v>
      </c>
      <c r="D23" s="37">
        <v>757094.37157699105</v>
      </c>
      <c r="E23" s="37">
        <v>648093.79708925902</v>
      </c>
      <c r="F23" s="37">
        <v>108998.191687732</v>
      </c>
      <c r="G23" s="37">
        <v>648093.79708925902</v>
      </c>
      <c r="H23" s="37">
        <v>0.143969548355423</v>
      </c>
    </row>
    <row r="24" spans="1:8">
      <c r="A24" s="37">
        <v>23</v>
      </c>
      <c r="B24" s="37">
        <v>37</v>
      </c>
      <c r="C24" s="37">
        <v>153535.133</v>
      </c>
      <c r="D24" s="37">
        <v>1292434.0463867299</v>
      </c>
      <c r="E24" s="37">
        <v>1149219.2129274299</v>
      </c>
      <c r="F24" s="37">
        <v>143212.29460973301</v>
      </c>
      <c r="G24" s="37">
        <v>1149219.2129274299</v>
      </c>
      <c r="H24" s="37">
        <v>0.110808421006879</v>
      </c>
    </row>
    <row r="25" spans="1:8">
      <c r="A25" s="37">
        <v>24</v>
      </c>
      <c r="B25" s="37">
        <v>38</v>
      </c>
      <c r="C25" s="37">
        <v>269015.58</v>
      </c>
      <c r="D25" s="37">
        <v>1201192.29158319</v>
      </c>
      <c r="E25" s="37">
        <v>1199597.7045203501</v>
      </c>
      <c r="F25" s="37">
        <v>1594.2678628318599</v>
      </c>
      <c r="G25" s="37">
        <v>1199597.7045203501</v>
      </c>
      <c r="H25" s="37">
        <v>1.32723819296661E-3</v>
      </c>
    </row>
    <row r="26" spans="1:8">
      <c r="A26" s="37">
        <v>25</v>
      </c>
      <c r="B26" s="37">
        <v>39</v>
      </c>
      <c r="C26" s="37">
        <v>71195.428</v>
      </c>
      <c r="D26" s="37">
        <v>124521.379497905</v>
      </c>
      <c r="E26" s="37">
        <v>101104.635497321</v>
      </c>
      <c r="F26" s="37">
        <v>23416.196992037199</v>
      </c>
      <c r="G26" s="37">
        <v>101104.635497321</v>
      </c>
      <c r="H26" s="37">
        <v>0.18805043721530301</v>
      </c>
    </row>
    <row r="27" spans="1:8">
      <c r="A27" s="37">
        <v>26</v>
      </c>
      <c r="B27" s="37">
        <v>42</v>
      </c>
      <c r="C27" s="37">
        <v>11322.099</v>
      </c>
      <c r="D27" s="37">
        <v>225934.64449999999</v>
      </c>
      <c r="E27" s="37">
        <v>197625.55470000001</v>
      </c>
      <c r="F27" s="37">
        <v>28308.4202</v>
      </c>
      <c r="G27" s="37">
        <v>197625.55470000001</v>
      </c>
      <c r="H27" s="37">
        <v>0.125295100980406</v>
      </c>
    </row>
    <row r="28" spans="1:8">
      <c r="A28" s="37">
        <v>27</v>
      </c>
      <c r="B28" s="37">
        <v>75</v>
      </c>
      <c r="C28" s="37">
        <v>81</v>
      </c>
      <c r="D28" s="37">
        <v>40082.051282051303</v>
      </c>
      <c r="E28" s="37">
        <v>36687.7735042735</v>
      </c>
      <c r="F28" s="37">
        <v>3394.2777777777801</v>
      </c>
      <c r="G28" s="37">
        <v>36687.7735042735</v>
      </c>
      <c r="H28" s="37">
        <v>8.4683235243943999E-2</v>
      </c>
    </row>
    <row r="29" spans="1:8">
      <c r="A29" s="37">
        <v>28</v>
      </c>
      <c r="B29" s="37">
        <v>76</v>
      </c>
      <c r="C29" s="37">
        <v>1633</v>
      </c>
      <c r="D29" s="37">
        <v>351923.50459230802</v>
      </c>
      <c r="E29" s="37">
        <v>332195.68575213698</v>
      </c>
      <c r="F29" s="37">
        <v>19044.058156410301</v>
      </c>
      <c r="G29" s="37">
        <v>332195.68575213698</v>
      </c>
      <c r="H29" s="37">
        <v>5.4219542311728798E-2</v>
      </c>
    </row>
    <row r="30" spans="1:8">
      <c r="A30" s="37">
        <v>29</v>
      </c>
      <c r="B30" s="37">
        <v>99</v>
      </c>
      <c r="C30" s="37">
        <v>15</v>
      </c>
      <c r="D30" s="37">
        <v>8135.1637546327802</v>
      </c>
      <c r="E30" s="37">
        <v>7640.8855608501599</v>
      </c>
      <c r="F30" s="37">
        <v>494.27819378261898</v>
      </c>
      <c r="G30" s="37">
        <v>7640.8855608501599</v>
      </c>
      <c r="H30" s="37">
        <v>6.0758235321463398E-2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124</v>
      </c>
      <c r="D34" s="34">
        <v>185430.79</v>
      </c>
      <c r="E34" s="34">
        <v>188064.02</v>
      </c>
      <c r="F34" s="30"/>
      <c r="G34" s="30"/>
      <c r="H34" s="30"/>
    </row>
    <row r="35" spans="1:8">
      <c r="A35" s="30"/>
      <c r="B35" s="33">
        <v>71</v>
      </c>
      <c r="C35" s="34">
        <v>190</v>
      </c>
      <c r="D35" s="34">
        <v>530592.52</v>
      </c>
      <c r="E35" s="34">
        <v>615766.84</v>
      </c>
      <c r="F35" s="30"/>
      <c r="G35" s="30"/>
      <c r="H35" s="30"/>
    </row>
    <row r="36" spans="1:8">
      <c r="A36" s="30"/>
      <c r="B36" s="33">
        <v>72</v>
      </c>
      <c r="C36" s="34">
        <v>100</v>
      </c>
      <c r="D36" s="34">
        <v>315801.76</v>
      </c>
      <c r="E36" s="34">
        <v>336862.42</v>
      </c>
      <c r="F36" s="30"/>
      <c r="G36" s="30"/>
      <c r="H36" s="30"/>
    </row>
    <row r="37" spans="1:8">
      <c r="A37" s="30"/>
      <c r="B37" s="33">
        <v>73</v>
      </c>
      <c r="C37" s="34">
        <v>182</v>
      </c>
      <c r="D37" s="34">
        <v>449761.73</v>
      </c>
      <c r="E37" s="34">
        <v>524489.06000000006</v>
      </c>
      <c r="F37" s="30"/>
      <c r="G37" s="30"/>
      <c r="H37" s="30"/>
    </row>
    <row r="38" spans="1:8">
      <c r="A38" s="30"/>
      <c r="B38" s="33">
        <v>77</v>
      </c>
      <c r="C38" s="34">
        <v>180</v>
      </c>
      <c r="D38" s="34">
        <v>338460.74</v>
      </c>
      <c r="E38" s="34">
        <v>401794.95</v>
      </c>
      <c r="F38" s="30"/>
      <c r="G38" s="30"/>
      <c r="H38" s="30"/>
    </row>
    <row r="39" spans="1:8">
      <c r="A39" s="30"/>
      <c r="B39" s="33">
        <v>78</v>
      </c>
      <c r="C39" s="34">
        <v>67</v>
      </c>
      <c r="D39" s="34">
        <v>101653.03</v>
      </c>
      <c r="E39" s="34">
        <v>90626.32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2016-09-26T02:47:23Z</dcterms:modified>
</cp:coreProperties>
</file>