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<sst xmlns="http://schemas.openxmlformats.org/spreadsheetml/2006/main" count="121" uniqueCount="80">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</sst>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49" sqref="C4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25215993.346699994</v>
      </c>
      <c r="F3" s="25">
        <f>RA!I7</f>
        <v>986437.42559999996</v>
      </c>
      <c r="G3" s="16">
        <f>SUM(G4:G42)</f>
        <v>24229555.921099994</v>
      </c>
      <c r="H3" s="27">
        <f>RA!J7</f>
        <v>3.9119514826850699</v>
      </c>
      <c r="I3" s="20">
        <f>SUM(I4:I42)</f>
        <v>25216001.380868178</v>
      </c>
      <c r="J3" s="21">
        <f>SUM(J4:J42)</f>
        <v>24229556.089336533</v>
      </c>
      <c r="K3" s="22">
        <f>E3-I3</f>
        <v>-8.0341681838035583</v>
      </c>
      <c r="L3" s="22">
        <f>G3-J3</f>
        <v>-0.16823653876781464</v>
      </c>
    </row>
    <row r="4" spans="1:13">
      <c r="A4" s="70">
        <f>RA!A8</f>
        <v>42638</v>
      </c>
      <c r="B4" s="12">
        <v>12</v>
      </c>
      <c r="C4" s="65" t="s">
        <v>6</v>
      </c>
      <c r="D4" s="65"/>
      <c r="E4" s="15">
        <f>VLOOKUP(C4,RA!B8:D35,3,0)</f>
        <v>739741.72779999999</v>
      </c>
      <c r="F4" s="25">
        <f>VLOOKUP(C4,RA!B8:I38,8,0)</f>
        <v>224070.85509999999</v>
      </c>
      <c r="G4" s="16">
        <f t="shared" ref="G4:G42" si="0">E4-F4</f>
        <v>515670.87270000001</v>
      </c>
      <c r="H4" s="27">
        <f>RA!J8</f>
        <v>30.290417138747799</v>
      </c>
      <c r="I4" s="20">
        <f>VLOOKUP(B4,RMS!B:D,3,FALSE)</f>
        <v>739742.75677179499</v>
      </c>
      <c r="J4" s="21">
        <f>VLOOKUP(B4,RMS!B:E,4,FALSE)</f>
        <v>515670.89426410297</v>
      </c>
      <c r="K4" s="22">
        <f t="shared" ref="K4:K42" si="1">E4-I4</f>
        <v>-1.0289717949926853</v>
      </c>
      <c r="L4" s="22">
        <f t="shared" ref="L4:L42" si="2">G4-J4</f>
        <v>-2.1564102964475751E-2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131009.26579999999</v>
      </c>
      <c r="F5" s="25">
        <f>VLOOKUP(C5,RA!B9:I39,8,0)</f>
        <v>29145.558300000001</v>
      </c>
      <c r="G5" s="16">
        <f t="shared" si="0"/>
        <v>101863.70749999999</v>
      </c>
      <c r="H5" s="27">
        <f>RA!J9</f>
        <v>22.246944231023999</v>
      </c>
      <c r="I5" s="20">
        <f>VLOOKUP(B5,RMS!B:D,3,FALSE)</f>
        <v>131009.303271795</v>
      </c>
      <c r="J5" s="21">
        <f>VLOOKUP(B5,RMS!B:E,4,FALSE)</f>
        <v>101863.702924786</v>
      </c>
      <c r="K5" s="22">
        <f t="shared" si="1"/>
        <v>-3.7471795003511943E-2</v>
      </c>
      <c r="L5" s="22">
        <f t="shared" si="2"/>
        <v>4.5752139849355444E-3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171504.31570000001</v>
      </c>
      <c r="F6" s="25">
        <f>VLOOKUP(C6,RA!B10:I40,8,0)</f>
        <v>52845.782099999997</v>
      </c>
      <c r="G6" s="16">
        <f t="shared" si="0"/>
        <v>118658.53360000001</v>
      </c>
      <c r="H6" s="27">
        <f>RA!J10</f>
        <v>30.813091719767101</v>
      </c>
      <c r="I6" s="20">
        <f>VLOOKUP(B6,RMS!B:D,3,FALSE)</f>
        <v>171507.043257151</v>
      </c>
      <c r="J6" s="21">
        <f>VLOOKUP(B6,RMS!B:E,4,FALSE)</f>
        <v>118658.532856035</v>
      </c>
      <c r="K6" s="22">
        <f>E6-I6</f>
        <v>-2.7275571509962901</v>
      </c>
      <c r="L6" s="22">
        <f t="shared" si="2"/>
        <v>7.4396500713191926E-4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51599.761500000001</v>
      </c>
      <c r="F7" s="25">
        <f>VLOOKUP(C7,RA!B11:I41,8,0)</f>
        <v>12690.264499999999</v>
      </c>
      <c r="G7" s="16">
        <f t="shared" si="0"/>
        <v>38909.497000000003</v>
      </c>
      <c r="H7" s="27">
        <f>RA!J11</f>
        <v>24.593649526849099</v>
      </c>
      <c r="I7" s="20">
        <f>VLOOKUP(B7,RMS!B:D,3,FALSE)</f>
        <v>51599.804230852402</v>
      </c>
      <c r="J7" s="21">
        <f>VLOOKUP(B7,RMS!B:E,4,FALSE)</f>
        <v>38909.497582459699</v>
      </c>
      <c r="K7" s="22">
        <f t="shared" si="1"/>
        <v>-4.2730852401291486E-2</v>
      </c>
      <c r="L7" s="22">
        <f t="shared" si="2"/>
        <v>-5.8245969557901844E-4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104480.9431</v>
      </c>
      <c r="F8" s="25">
        <f>VLOOKUP(C8,RA!B12:I42,8,0)</f>
        <v>23007.6345</v>
      </c>
      <c r="G8" s="16">
        <f t="shared" si="0"/>
        <v>81473.308600000004</v>
      </c>
      <c r="H8" s="27">
        <f>RA!J12</f>
        <v>22.020890908286599</v>
      </c>
      <c r="I8" s="20">
        <f>VLOOKUP(B8,RMS!B:D,3,FALSE)</f>
        <v>104480.941184615</v>
      </c>
      <c r="J8" s="21">
        <f>VLOOKUP(B8,RMS!B:E,4,FALSE)</f>
        <v>81473.308697435903</v>
      </c>
      <c r="K8" s="22">
        <f t="shared" si="1"/>
        <v>1.9153850007569417E-3</v>
      </c>
      <c r="L8" s="22">
        <f t="shared" si="2"/>
        <v>-9.7435899078845978E-5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231390.8591</v>
      </c>
      <c r="F9" s="25">
        <f>VLOOKUP(C9,RA!B13:I43,8,0)</f>
        <v>74524.862099999998</v>
      </c>
      <c r="G9" s="16">
        <f t="shared" si="0"/>
        <v>156865.997</v>
      </c>
      <c r="H9" s="27">
        <f>RA!J13</f>
        <v>32.207349240097997</v>
      </c>
      <c r="I9" s="20">
        <f>VLOOKUP(B9,RMS!B:D,3,FALSE)</f>
        <v>231391.138598291</v>
      </c>
      <c r="J9" s="21">
        <f>VLOOKUP(B9,RMS!B:E,4,FALSE)</f>
        <v>156865.99485811999</v>
      </c>
      <c r="K9" s="22">
        <f t="shared" si="1"/>
        <v>-0.2794982909981627</v>
      </c>
      <c r="L9" s="22">
        <f t="shared" si="2"/>
        <v>2.1418800170067698E-3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82583.839099999997</v>
      </c>
      <c r="F10" s="25">
        <f>VLOOKUP(C10,RA!B14:I43,8,0)</f>
        <v>16506.5245</v>
      </c>
      <c r="G10" s="16">
        <f t="shared" si="0"/>
        <v>66077.314599999998</v>
      </c>
      <c r="H10" s="27">
        <f>RA!J14</f>
        <v>19.987596459414299</v>
      </c>
      <c r="I10" s="20">
        <f>VLOOKUP(B10,RMS!B:D,3,FALSE)</f>
        <v>82583.839005128204</v>
      </c>
      <c r="J10" s="21">
        <f>VLOOKUP(B10,RMS!B:E,4,FALSE)</f>
        <v>66077.314299145306</v>
      </c>
      <c r="K10" s="22">
        <f t="shared" si="1"/>
        <v>9.4871793407946825E-5</v>
      </c>
      <c r="L10" s="22">
        <f t="shared" si="2"/>
        <v>3.0085469188634306E-4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74102.002500000002</v>
      </c>
      <c r="F11" s="25">
        <f>VLOOKUP(C11,RA!B15:I44,8,0)</f>
        <v>5534.2264999999998</v>
      </c>
      <c r="G11" s="16">
        <f t="shared" si="0"/>
        <v>68567.775999999998</v>
      </c>
      <c r="H11" s="27">
        <f>RA!J15</f>
        <v>7.4683899399344797</v>
      </c>
      <c r="I11" s="20">
        <f>VLOOKUP(B11,RMS!B:D,3,FALSE)</f>
        <v>74102.0310384615</v>
      </c>
      <c r="J11" s="21">
        <f>VLOOKUP(B11,RMS!B:E,4,FALSE)</f>
        <v>68567.775929059804</v>
      </c>
      <c r="K11" s="22">
        <f t="shared" si="1"/>
        <v>-2.8538461498101242E-2</v>
      </c>
      <c r="L11" s="22">
        <f t="shared" si="2"/>
        <v>7.0940193836577237E-5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1312958.8237999999</v>
      </c>
      <c r="F12" s="25">
        <f>VLOOKUP(C12,RA!B16:I45,8,0)</f>
        <v>22878.4365</v>
      </c>
      <c r="G12" s="16">
        <f t="shared" si="0"/>
        <v>1290080.3872999998</v>
      </c>
      <c r="H12" s="27">
        <f>RA!J16</f>
        <v>1.74250982477764</v>
      </c>
      <c r="I12" s="20">
        <f>VLOOKUP(B12,RMS!B:D,3,FALSE)</f>
        <v>1312957.7898514599</v>
      </c>
      <c r="J12" s="21">
        <f>VLOOKUP(B12,RMS!B:E,4,FALSE)</f>
        <v>1290080.3875333299</v>
      </c>
      <c r="K12" s="22">
        <f t="shared" si="1"/>
        <v>1.0339485399890691</v>
      </c>
      <c r="L12" s="22">
        <f t="shared" si="2"/>
        <v>-2.3333006538450718E-4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715841.19839999999</v>
      </c>
      <c r="F13" s="25">
        <f>VLOOKUP(C13,RA!B17:I46,8,0)</f>
        <v>66721.760399999999</v>
      </c>
      <c r="G13" s="16">
        <f t="shared" si="0"/>
        <v>649119.43799999997</v>
      </c>
      <c r="H13" s="27">
        <f>RA!J17</f>
        <v>9.3207488684825606</v>
      </c>
      <c r="I13" s="20">
        <f>VLOOKUP(B13,RMS!B:D,3,FALSE)</f>
        <v>715841.06300854695</v>
      </c>
      <c r="J13" s="21">
        <f>VLOOKUP(B13,RMS!B:E,4,FALSE)</f>
        <v>649119.43734786299</v>
      </c>
      <c r="K13" s="22">
        <f t="shared" si="1"/>
        <v>0.13539145304821432</v>
      </c>
      <c r="L13" s="22">
        <f t="shared" si="2"/>
        <v>6.5213697962462902E-4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2095245.5244</v>
      </c>
      <c r="F14" s="25">
        <f>VLOOKUP(C14,RA!B18:I47,8,0)</f>
        <v>190618.94630000001</v>
      </c>
      <c r="G14" s="16">
        <f t="shared" si="0"/>
        <v>1904626.5781</v>
      </c>
      <c r="H14" s="27">
        <f>RA!J18</f>
        <v>9.0976901790345597</v>
      </c>
      <c r="I14" s="20">
        <f>VLOOKUP(B14,RMS!B:D,3,FALSE)</f>
        <v>2095246.1123145299</v>
      </c>
      <c r="J14" s="21">
        <f>VLOOKUP(B14,RMS!B:E,4,FALSE)</f>
        <v>1904626.5551521401</v>
      </c>
      <c r="K14" s="22">
        <f t="shared" si="1"/>
        <v>-0.58791452995501459</v>
      </c>
      <c r="L14" s="22">
        <f t="shared" si="2"/>
        <v>2.2947859950363636E-2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790992.78850000002</v>
      </c>
      <c r="F15" s="25">
        <f>VLOOKUP(C15,RA!B19:I48,8,0)</f>
        <v>8209.1515999999992</v>
      </c>
      <c r="G15" s="16">
        <f t="shared" si="0"/>
        <v>782783.63690000004</v>
      </c>
      <c r="H15" s="27">
        <f>RA!J19</f>
        <v>1.03782888028188</v>
      </c>
      <c r="I15" s="20">
        <f>VLOOKUP(B15,RMS!B:D,3,FALSE)</f>
        <v>790992.71366153797</v>
      </c>
      <c r="J15" s="21">
        <f>VLOOKUP(B15,RMS!B:E,4,FALSE)</f>
        <v>782783.63432222197</v>
      </c>
      <c r="K15" s="22">
        <f t="shared" si="1"/>
        <v>7.4838462052866817E-2</v>
      </c>
      <c r="L15" s="22">
        <f t="shared" si="2"/>
        <v>2.5777780683711171E-3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1384305.8104999999</v>
      </c>
      <c r="F16" s="25">
        <f>VLOOKUP(C16,RA!B20:I49,8,0)</f>
        <v>125457.1336</v>
      </c>
      <c r="G16" s="16">
        <f t="shared" si="0"/>
        <v>1258848.6768999998</v>
      </c>
      <c r="H16" s="27">
        <f>RA!J20</f>
        <v>9.0628192591842005</v>
      </c>
      <c r="I16" s="20">
        <f>VLOOKUP(B16,RMS!B:D,3,FALSE)</f>
        <v>1384306.2132292001</v>
      </c>
      <c r="J16" s="21">
        <f>VLOOKUP(B16,RMS!B:E,4,FALSE)</f>
        <v>1258848.6769000001</v>
      </c>
      <c r="K16" s="22">
        <f t="shared" si="1"/>
        <v>-0.40272920019924641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446215.13040000002</v>
      </c>
      <c r="F17" s="25">
        <f>VLOOKUP(C17,RA!B21:I50,8,0)</f>
        <v>55303.121299999999</v>
      </c>
      <c r="G17" s="16">
        <f t="shared" si="0"/>
        <v>390912.00910000002</v>
      </c>
      <c r="H17" s="27">
        <f>RA!J21</f>
        <v>12.393824756777001</v>
      </c>
      <c r="I17" s="20">
        <f>VLOOKUP(B17,RMS!B:D,3,FALSE)</f>
        <v>446214.81097282399</v>
      </c>
      <c r="J17" s="21">
        <f>VLOOKUP(B17,RMS!B:E,4,FALSE)</f>
        <v>390912.00898025901</v>
      </c>
      <c r="K17" s="22">
        <f t="shared" si="1"/>
        <v>0.31942717602942139</v>
      </c>
      <c r="L17" s="22">
        <f t="shared" si="2"/>
        <v>1.1974101653322577E-4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3304918.9117999999</v>
      </c>
      <c r="F18" s="25">
        <f>VLOOKUP(C18,RA!B22:I51,8,0)</f>
        <v>-779968.68220000004</v>
      </c>
      <c r="G18" s="16">
        <f t="shared" si="0"/>
        <v>4084887.594</v>
      </c>
      <c r="H18" s="27">
        <f>RA!J22</f>
        <v>-23.600236587202598</v>
      </c>
      <c r="I18" s="20">
        <f>VLOOKUP(B18,RMS!B:D,3,FALSE)</f>
        <v>3304921.21701888</v>
      </c>
      <c r="J18" s="21">
        <f>VLOOKUP(B18,RMS!B:E,4,FALSE)</f>
        <v>4084887.5949880201</v>
      </c>
      <c r="K18" s="22">
        <f t="shared" si="1"/>
        <v>-2.3052188800647855</v>
      </c>
      <c r="L18" s="22">
        <f t="shared" si="2"/>
        <v>-9.8802009597420692E-4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4089389.2894000001</v>
      </c>
      <c r="F19" s="25">
        <f>VLOOKUP(C19,RA!B23:I52,8,0)</f>
        <v>236207.72159999999</v>
      </c>
      <c r="G19" s="16">
        <f t="shared" si="0"/>
        <v>3853181.5678000003</v>
      </c>
      <c r="H19" s="27">
        <f>RA!J23</f>
        <v>5.7761123943926798</v>
      </c>
      <c r="I19" s="20">
        <f>VLOOKUP(B19,RMS!B:D,3,FALSE)</f>
        <v>4089391.1920410302</v>
      </c>
      <c r="J19" s="21">
        <f>VLOOKUP(B19,RMS!B:E,4,FALSE)</f>
        <v>3853181.59891624</v>
      </c>
      <c r="K19" s="22">
        <f t="shared" si="1"/>
        <v>-1.9026410300284624</v>
      </c>
      <c r="L19" s="22">
        <f t="shared" si="2"/>
        <v>-3.1116239726543427E-2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356232.66220000002</v>
      </c>
      <c r="F20" s="25">
        <f>VLOOKUP(C20,RA!B24:I53,8,0)</f>
        <v>49989.665699999998</v>
      </c>
      <c r="G20" s="16">
        <f t="shared" si="0"/>
        <v>306242.99650000001</v>
      </c>
      <c r="H20" s="27">
        <f>RA!J24</f>
        <v>14.0328698079724</v>
      </c>
      <c r="I20" s="20">
        <f>VLOOKUP(B20,RMS!B:D,3,FALSE)</f>
        <v>356232.85869716399</v>
      </c>
      <c r="J20" s="21">
        <f>VLOOKUP(B20,RMS!B:E,4,FALSE)</f>
        <v>306243.012341264</v>
      </c>
      <c r="K20" s="22">
        <f t="shared" si="1"/>
        <v>-0.19649716396816075</v>
      </c>
      <c r="L20" s="22">
        <f t="shared" si="2"/>
        <v>-1.5841263986658305E-2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399264.1471</v>
      </c>
      <c r="F21" s="25">
        <f>VLOOKUP(C21,RA!B25:I54,8,0)</f>
        <v>31464.415700000001</v>
      </c>
      <c r="G21" s="16">
        <f t="shared" si="0"/>
        <v>367799.73139999999</v>
      </c>
      <c r="H21" s="27">
        <f>RA!J25</f>
        <v>7.8806013333622502</v>
      </c>
      <c r="I21" s="20">
        <f>VLOOKUP(B21,RMS!B:D,3,FALSE)</f>
        <v>399264.128065895</v>
      </c>
      <c r="J21" s="21">
        <f>VLOOKUP(B21,RMS!B:E,4,FALSE)</f>
        <v>367799.72057692101</v>
      </c>
      <c r="K21" s="22">
        <f t="shared" si="1"/>
        <v>1.9034105003811419E-2</v>
      </c>
      <c r="L21" s="22">
        <f t="shared" si="2"/>
        <v>1.082307897740975E-2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740113.53749999998</v>
      </c>
      <c r="F22" s="25">
        <f>VLOOKUP(C22,RA!B26:I55,8,0)</f>
        <v>144363.2936</v>
      </c>
      <c r="G22" s="16">
        <f t="shared" si="0"/>
        <v>595750.2439</v>
      </c>
      <c r="H22" s="27">
        <f>RA!J26</f>
        <v>19.505560469497599</v>
      </c>
      <c r="I22" s="20">
        <f>VLOOKUP(B22,RMS!B:D,3,FALSE)</f>
        <v>740113.43505575997</v>
      </c>
      <c r="J22" s="21">
        <f>VLOOKUP(B22,RMS!B:E,4,FALSE)</f>
        <v>595750.258712576</v>
      </c>
      <c r="K22" s="22">
        <f t="shared" si="1"/>
        <v>0.10244424000848085</v>
      </c>
      <c r="L22" s="22">
        <f t="shared" si="2"/>
        <v>-1.4812576002441347E-2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245052.56200000001</v>
      </c>
      <c r="F23" s="25">
        <f>VLOOKUP(C23,RA!B27:I56,8,0)</f>
        <v>60923.307200000003</v>
      </c>
      <c r="G23" s="16">
        <f t="shared" si="0"/>
        <v>184129.2548</v>
      </c>
      <c r="H23" s="27">
        <f>RA!J27</f>
        <v>24.86132228236</v>
      </c>
      <c r="I23" s="20">
        <f>VLOOKUP(B23,RMS!B:D,3,FALSE)</f>
        <v>245052.36696249101</v>
      </c>
      <c r="J23" s="21">
        <f>VLOOKUP(B23,RMS!B:E,4,FALSE)</f>
        <v>184129.267139328</v>
      </c>
      <c r="K23" s="22">
        <f t="shared" si="1"/>
        <v>0.19503750899457373</v>
      </c>
      <c r="L23" s="22">
        <f t="shared" si="2"/>
        <v>-1.2339328008238226E-2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1343026.3454</v>
      </c>
      <c r="F24" s="25">
        <f>VLOOKUP(C24,RA!B28:I57,8,0)</f>
        <v>88148.698000000004</v>
      </c>
      <c r="G24" s="16">
        <f t="shared" si="0"/>
        <v>1254877.6473999999</v>
      </c>
      <c r="H24" s="27">
        <f>RA!J28</f>
        <v>6.5634377390970897</v>
      </c>
      <c r="I24" s="20">
        <f>VLOOKUP(B24,RMS!B:D,3,FALSE)</f>
        <v>1343026.5219274301</v>
      </c>
      <c r="J24" s="21">
        <f>VLOOKUP(B24,RMS!B:E,4,FALSE)</f>
        <v>1254877.66711947</v>
      </c>
      <c r="K24" s="22">
        <f t="shared" si="1"/>
        <v>-0.17652743007056415</v>
      </c>
      <c r="L24" s="22">
        <f t="shared" si="2"/>
        <v>-1.9719470059499145E-2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808671.41020000004</v>
      </c>
      <c r="F25" s="25">
        <f>VLOOKUP(C25,RA!B29:I58,8,0)</f>
        <v>124521.0678</v>
      </c>
      <c r="G25" s="16">
        <f t="shared" si="0"/>
        <v>684150.34240000008</v>
      </c>
      <c r="H25" s="27">
        <f>RA!J29</f>
        <v>15.3982280354395</v>
      </c>
      <c r="I25" s="20">
        <f>VLOOKUP(B25,RMS!B:D,3,FALSE)</f>
        <v>808671.55381327402</v>
      </c>
      <c r="J25" s="21">
        <f>VLOOKUP(B25,RMS!B:E,4,FALSE)</f>
        <v>684150.33186236804</v>
      </c>
      <c r="K25" s="22">
        <f t="shared" si="1"/>
        <v>-0.14361327397637069</v>
      </c>
      <c r="L25" s="22">
        <f t="shared" si="2"/>
        <v>1.05376320425421E-2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1559066.9611</v>
      </c>
      <c r="F26" s="25">
        <f>VLOOKUP(C26,RA!B30:I59,8,0)</f>
        <v>206857.2372</v>
      </c>
      <c r="G26" s="16">
        <f t="shared" si="0"/>
        <v>1352209.7238999999</v>
      </c>
      <c r="H26" s="27">
        <f>RA!J30</f>
        <v>13.2680149320881</v>
      </c>
      <c r="I26" s="20">
        <f>VLOOKUP(B26,RMS!B:D,3,FALSE)</f>
        <v>1559067.0945663699</v>
      </c>
      <c r="J26" s="21">
        <f>VLOOKUP(B26,RMS!B:E,4,FALSE)</f>
        <v>1352209.7249271199</v>
      </c>
      <c r="K26" s="22">
        <f t="shared" si="1"/>
        <v>-0.13346636993810534</v>
      </c>
      <c r="L26" s="22">
        <f t="shared" si="2"/>
        <v>-1.0271200444549322E-3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1636569.3204000001</v>
      </c>
      <c r="F27" s="25">
        <f>VLOOKUP(C27,RA!B31:I60,8,0)</f>
        <v>-12987.564200000001</v>
      </c>
      <c r="G27" s="16">
        <f t="shared" si="0"/>
        <v>1649556.8846</v>
      </c>
      <c r="H27" s="27">
        <f>RA!J31</f>
        <v>-0.79358472862155705</v>
      </c>
      <c r="I27" s="20">
        <f>VLOOKUP(B27,RMS!B:D,3,FALSE)</f>
        <v>1636569.35872743</v>
      </c>
      <c r="J27" s="21">
        <f>VLOOKUP(B27,RMS!B:E,4,FALSE)</f>
        <v>1649556.9688699101</v>
      </c>
      <c r="K27" s="22">
        <f t="shared" si="1"/>
        <v>-3.8327429909259081E-2</v>
      </c>
      <c r="L27" s="22">
        <f t="shared" si="2"/>
        <v>-8.4269910119473934E-2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152911.68780000001</v>
      </c>
      <c r="F28" s="25">
        <f>VLOOKUP(C28,RA!B32:I61,8,0)</f>
        <v>29541.654699999999</v>
      </c>
      <c r="G28" s="16">
        <f t="shared" si="0"/>
        <v>123370.03310000002</v>
      </c>
      <c r="H28" s="27">
        <f>RA!J32</f>
        <v>19.319422292061098</v>
      </c>
      <c r="I28" s="20">
        <f>VLOOKUP(B28,RMS!B:D,3,FALSE)</f>
        <v>152911.58069619499</v>
      </c>
      <c r="J28" s="21">
        <f>VLOOKUP(B28,RMS!B:E,4,FALSE)</f>
        <v>123370.06640832601</v>
      </c>
      <c r="K28" s="22">
        <f t="shared" si="1"/>
        <v>0.10710380502860062</v>
      </c>
      <c r="L28" s="22">
        <f t="shared" si="2"/>
        <v>-3.33083259902196E-2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288726.43849999999</v>
      </c>
      <c r="F30" s="25">
        <f>VLOOKUP(C30,RA!B34:I64,8,0)</f>
        <v>36454.3514</v>
      </c>
      <c r="G30" s="16">
        <f t="shared" si="0"/>
        <v>252272.0871</v>
      </c>
      <c r="H30" s="27">
        <f>RA!J34</f>
        <v>0</v>
      </c>
      <c r="I30" s="20">
        <f>VLOOKUP(B30,RMS!B:D,3,FALSE)</f>
        <v>288726.4376</v>
      </c>
      <c r="J30" s="21">
        <f>VLOOKUP(B30,RMS!B:E,4,FALSE)</f>
        <v>252272.0765</v>
      </c>
      <c r="K30" s="22">
        <f t="shared" si="1"/>
        <v>8.9999998454004526E-4</v>
      </c>
      <c r="L30" s="22">
        <f t="shared" si="2"/>
        <v>1.0600000008707866E-2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12.6259138544391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168328.24</v>
      </c>
      <c r="F32" s="25">
        <f>VLOOKUP(C32,RA!B34:I65,8,0)</f>
        <v>7328.68</v>
      </c>
      <c r="G32" s="16">
        <f t="shared" si="0"/>
        <v>160999.56</v>
      </c>
      <c r="H32" s="27">
        <f>RA!J34</f>
        <v>0</v>
      </c>
      <c r="I32" s="20">
        <f>VLOOKUP(B32,RMS!B:D,3,FALSE)</f>
        <v>168328.24</v>
      </c>
      <c r="J32" s="21">
        <f>VLOOKUP(B32,RMS!B:E,4,FALSE)</f>
        <v>160999.56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363393.21</v>
      </c>
      <c r="F33" s="25">
        <f>VLOOKUP(C33,RA!B34:I65,8,0)</f>
        <v>-47731.05</v>
      </c>
      <c r="G33" s="16">
        <f t="shared" si="0"/>
        <v>411124.26</v>
      </c>
      <c r="H33" s="27">
        <f>RA!J34</f>
        <v>0</v>
      </c>
      <c r="I33" s="20">
        <f>VLOOKUP(B33,RMS!B:D,3,FALSE)</f>
        <v>363393.21</v>
      </c>
      <c r="J33" s="21">
        <f>VLOOKUP(B33,RMS!B:E,4,FALSE)</f>
        <v>411124.26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245982.06</v>
      </c>
      <c r="F34" s="25">
        <f>VLOOKUP(C34,RA!B34:I66,8,0)</f>
        <v>-21234.25</v>
      </c>
      <c r="G34" s="16">
        <f t="shared" si="0"/>
        <v>267216.31</v>
      </c>
      <c r="H34" s="27">
        <f>RA!J35</f>
        <v>12.6259138544391</v>
      </c>
      <c r="I34" s="20">
        <f>VLOOKUP(B34,RMS!B:D,3,FALSE)</f>
        <v>245982.06</v>
      </c>
      <c r="J34" s="21">
        <f>VLOOKUP(B34,RMS!B:E,4,FALSE)</f>
        <v>267216.31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354909.68</v>
      </c>
      <c r="F35" s="25">
        <f>VLOOKUP(C35,RA!B34:I67,8,0)</f>
        <v>-69351.47</v>
      </c>
      <c r="G35" s="16">
        <f t="shared" si="0"/>
        <v>424261.15</v>
      </c>
      <c r="H35" s="27">
        <f>RA!J34</f>
        <v>0</v>
      </c>
      <c r="I35" s="20">
        <f>VLOOKUP(B35,RMS!B:D,3,FALSE)</f>
        <v>354909.68</v>
      </c>
      <c r="J35" s="21">
        <f>VLOOKUP(B35,RMS!B:E,4,FALSE)</f>
        <v>424261.15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12.6259138544391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59628.204899999997</v>
      </c>
      <c r="F37" s="25">
        <f>VLOOKUP(C37,RA!B8:I68,8,0)</f>
        <v>5432.8845000000001</v>
      </c>
      <c r="G37" s="16">
        <f t="shared" si="0"/>
        <v>54195.320399999997</v>
      </c>
      <c r="H37" s="27">
        <f>RA!J35</f>
        <v>12.6259138544391</v>
      </c>
      <c r="I37" s="20">
        <f>VLOOKUP(B37,RMS!B:D,3,FALSE)</f>
        <v>59628.205128205103</v>
      </c>
      <c r="J37" s="21">
        <f>VLOOKUP(B37,RMS!B:E,4,FALSE)</f>
        <v>54195.320512820501</v>
      </c>
      <c r="K37" s="22">
        <f t="shared" si="1"/>
        <v>-2.2820510639576241E-4</v>
      </c>
      <c r="L37" s="22">
        <f t="shared" si="2"/>
        <v>-1.1282050400041044E-4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360020.40370000002</v>
      </c>
      <c r="F38" s="25">
        <f>VLOOKUP(C38,RA!B8:I69,8,0)</f>
        <v>15254.7958</v>
      </c>
      <c r="G38" s="16">
        <f t="shared" si="0"/>
        <v>344765.6079</v>
      </c>
      <c r="H38" s="27">
        <f>RA!J36</f>
        <v>0</v>
      </c>
      <c r="I38" s="20">
        <f>VLOOKUP(B38,RMS!B:D,3,FALSE)</f>
        <v>360020.39614871802</v>
      </c>
      <c r="J38" s="21">
        <f>VLOOKUP(B38,RMS!B:E,4,FALSE)</f>
        <v>344765.60634187999</v>
      </c>
      <c r="K38" s="22">
        <f t="shared" si="1"/>
        <v>7.5512820039875805E-3</v>
      </c>
      <c r="L38" s="22">
        <f t="shared" si="2"/>
        <v>1.5581200132146478E-3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256777.88</v>
      </c>
      <c r="F39" s="25">
        <f>VLOOKUP(C39,RA!B9:I70,8,0)</f>
        <v>-40265.75</v>
      </c>
      <c r="G39" s="16">
        <f t="shared" si="0"/>
        <v>297043.63</v>
      </c>
      <c r="H39" s="27">
        <f>RA!J37</f>
        <v>4.3538030220003501</v>
      </c>
      <c r="I39" s="20">
        <f>VLOOKUP(B39,RMS!B:D,3,FALSE)</f>
        <v>256777.88</v>
      </c>
      <c r="J39" s="21">
        <f>VLOOKUP(B39,RMS!B:E,4,FALSE)</f>
        <v>297043.63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139495.79</v>
      </c>
      <c r="F40" s="25">
        <f>VLOOKUP(C40,RA!B10:I71,8,0)</f>
        <v>13384.05</v>
      </c>
      <c r="G40" s="16">
        <f t="shared" si="0"/>
        <v>126111.74</v>
      </c>
      <c r="H40" s="27">
        <f>RA!J38</f>
        <v>-13.1348216440258</v>
      </c>
      <c r="I40" s="20">
        <f>VLOOKUP(B40,RMS!B:D,3,FALSE)</f>
        <v>139495.79</v>
      </c>
      <c r="J40" s="21">
        <f>VLOOKUP(B40,RMS!B:E,4,FALSE)</f>
        <v>126111.74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-8.6324384794565905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11542.614100000001</v>
      </c>
      <c r="F42" s="25">
        <f>VLOOKUP(C42,RA!B8:I72,8,0)</f>
        <v>590.11149999999998</v>
      </c>
      <c r="G42" s="16">
        <f t="shared" si="0"/>
        <v>10952.5026</v>
      </c>
      <c r="H42" s="27">
        <f>RA!J39</f>
        <v>-8.6324384794565905</v>
      </c>
      <c r="I42" s="20">
        <f>VLOOKUP(B42,RMS!B:D,3,FALSE)</f>
        <v>11542.614023145001</v>
      </c>
      <c r="J42" s="21">
        <f>VLOOKUP(B42,RMS!B:E,4,FALSE)</f>
        <v>10952.5024733379</v>
      </c>
      <c r="K42" s="22">
        <f t="shared" si="1"/>
        <v>7.6854999861097895E-5</v>
      </c>
      <c r="L42" s="22">
        <f t="shared" si="2"/>
        <v>1.2666210022871383E-4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25215993.346700002</v>
      </c>
      <c r="E7" s="53">
        <v>29731001.0427</v>
      </c>
      <c r="F7" s="54">
        <v>84.813805328937704</v>
      </c>
      <c r="G7" s="53">
        <v>28953559.521899998</v>
      </c>
      <c r="H7" s="54">
        <v>-12.908831373126899</v>
      </c>
      <c r="I7" s="53">
        <v>986437.42559999996</v>
      </c>
      <c r="J7" s="54">
        <v>3.9119514826850699</v>
      </c>
      <c r="K7" s="53">
        <v>2447985.8601000002</v>
      </c>
      <c r="L7" s="54">
        <v>8.4548701455804895</v>
      </c>
      <c r="M7" s="54">
        <v>-0.59704120776265301</v>
      </c>
      <c r="N7" s="53">
        <v>596390218.43200004</v>
      </c>
      <c r="O7" s="53">
        <v>5900640337.1266003</v>
      </c>
      <c r="P7" s="53">
        <v>1239824</v>
      </c>
      <c r="Q7" s="53">
        <v>1228010</v>
      </c>
      <c r="R7" s="54">
        <v>0.96204428302701905</v>
      </c>
      <c r="S7" s="53">
        <v>20.3383652411149</v>
      </c>
      <c r="T7" s="53">
        <v>20.514473298914499</v>
      </c>
      <c r="U7" s="55">
        <v>-0.86589091951021002</v>
      </c>
    </row>
    <row r="8" spans="1:23" ht="12" thickBot="1">
      <c r="A8" s="73">
        <v>42638</v>
      </c>
      <c r="B8" s="71" t="s">
        <v>6</v>
      </c>
      <c r="C8" s="72"/>
      <c r="D8" s="56">
        <v>739741.72779999999</v>
      </c>
      <c r="E8" s="56">
        <v>1038617.2905999999</v>
      </c>
      <c r="F8" s="57">
        <v>71.223706219319496</v>
      </c>
      <c r="G8" s="56">
        <v>607365.42229999998</v>
      </c>
      <c r="H8" s="57">
        <v>21.795166573479101</v>
      </c>
      <c r="I8" s="56">
        <v>224070.85509999999</v>
      </c>
      <c r="J8" s="57">
        <v>30.290417138747799</v>
      </c>
      <c r="K8" s="56">
        <v>121784.3331</v>
      </c>
      <c r="L8" s="57">
        <v>20.051245696342299</v>
      </c>
      <c r="M8" s="57">
        <v>0.83989885559425903</v>
      </c>
      <c r="N8" s="56">
        <v>30913156.722899999</v>
      </c>
      <c r="O8" s="56">
        <v>220918920.50740001</v>
      </c>
      <c r="P8" s="56">
        <v>29493</v>
      </c>
      <c r="Q8" s="56">
        <v>29518</v>
      </c>
      <c r="R8" s="57">
        <v>-8.4694084965108996E-2</v>
      </c>
      <c r="S8" s="56">
        <v>25.081942420235301</v>
      </c>
      <c r="T8" s="56">
        <v>25.3691340741243</v>
      </c>
      <c r="U8" s="58">
        <v>-1.14501360810578</v>
      </c>
    </row>
    <row r="9" spans="1:23" ht="12" thickBot="1">
      <c r="A9" s="74"/>
      <c r="B9" s="71" t="s">
        <v>7</v>
      </c>
      <c r="C9" s="72"/>
      <c r="D9" s="56">
        <v>131009.26579999999</v>
      </c>
      <c r="E9" s="56">
        <v>170128.54730000001</v>
      </c>
      <c r="F9" s="57">
        <v>77.006045063667003</v>
      </c>
      <c r="G9" s="56">
        <v>79619.235000000001</v>
      </c>
      <c r="H9" s="57">
        <v>64.544743239494906</v>
      </c>
      <c r="I9" s="56">
        <v>29145.558300000001</v>
      </c>
      <c r="J9" s="57">
        <v>22.246944231023999</v>
      </c>
      <c r="K9" s="56">
        <v>18745.330600000001</v>
      </c>
      <c r="L9" s="57">
        <v>23.5437210618766</v>
      </c>
      <c r="M9" s="57">
        <v>0.55481697932817498</v>
      </c>
      <c r="N9" s="56">
        <v>3235095.0252</v>
      </c>
      <c r="O9" s="56">
        <v>31670726.0735</v>
      </c>
      <c r="P9" s="56">
        <v>7398</v>
      </c>
      <c r="Q9" s="56">
        <v>7964</v>
      </c>
      <c r="R9" s="57">
        <v>-7.1069814163736797</v>
      </c>
      <c r="S9" s="56">
        <v>17.708740984049701</v>
      </c>
      <c r="T9" s="56">
        <v>17.740505462079401</v>
      </c>
      <c r="U9" s="58">
        <v>-0.17937174674485101</v>
      </c>
    </row>
    <row r="10" spans="1:23" ht="12" thickBot="1">
      <c r="A10" s="74"/>
      <c r="B10" s="71" t="s">
        <v>8</v>
      </c>
      <c r="C10" s="72"/>
      <c r="D10" s="56">
        <v>171504.31570000001</v>
      </c>
      <c r="E10" s="56">
        <v>242601.08180000001</v>
      </c>
      <c r="F10" s="57">
        <v>70.693961637561003</v>
      </c>
      <c r="G10" s="56">
        <v>129417.7871</v>
      </c>
      <c r="H10" s="57">
        <v>32.5198950956255</v>
      </c>
      <c r="I10" s="56">
        <v>52845.782099999997</v>
      </c>
      <c r="J10" s="57">
        <v>30.813091719767101</v>
      </c>
      <c r="K10" s="56">
        <v>36944.127800000002</v>
      </c>
      <c r="L10" s="57">
        <v>28.546406663137901</v>
      </c>
      <c r="M10" s="57">
        <v>0.43042440698789503</v>
      </c>
      <c r="N10" s="56">
        <v>5053071.49</v>
      </c>
      <c r="O10" s="56">
        <v>51248511.727499999</v>
      </c>
      <c r="P10" s="56">
        <v>134845</v>
      </c>
      <c r="Q10" s="56">
        <v>126279</v>
      </c>
      <c r="R10" s="57">
        <v>6.7833923296826804</v>
      </c>
      <c r="S10" s="56">
        <v>1.2718626252363801</v>
      </c>
      <c r="T10" s="56">
        <v>1.3857270646742501</v>
      </c>
      <c r="U10" s="58">
        <v>-8.9525737433088093</v>
      </c>
    </row>
    <row r="11" spans="1:23" ht="12" thickBot="1">
      <c r="A11" s="74"/>
      <c r="B11" s="71" t="s">
        <v>9</v>
      </c>
      <c r="C11" s="72"/>
      <c r="D11" s="56">
        <v>51599.761500000001</v>
      </c>
      <c r="E11" s="56">
        <v>83967.1149</v>
      </c>
      <c r="F11" s="57">
        <v>61.452345434819797</v>
      </c>
      <c r="G11" s="56">
        <v>40151.2912</v>
      </c>
      <c r="H11" s="57">
        <v>28.513330350880501</v>
      </c>
      <c r="I11" s="56">
        <v>12690.264499999999</v>
      </c>
      <c r="J11" s="57">
        <v>24.593649526849099</v>
      </c>
      <c r="K11" s="56">
        <v>9459.7752999999993</v>
      </c>
      <c r="L11" s="57">
        <v>23.560326498292</v>
      </c>
      <c r="M11" s="57">
        <v>0.34149745607593901</v>
      </c>
      <c r="N11" s="56">
        <v>2363984.8459000001</v>
      </c>
      <c r="O11" s="56">
        <v>18086411.0638</v>
      </c>
      <c r="P11" s="56">
        <v>2532</v>
      </c>
      <c r="Q11" s="56">
        <v>2522</v>
      </c>
      <c r="R11" s="57">
        <v>0.39651070578905501</v>
      </c>
      <c r="S11" s="56">
        <v>20.379052725118498</v>
      </c>
      <c r="T11" s="56">
        <v>20.773171411578101</v>
      </c>
      <c r="U11" s="58">
        <v>-1.9339401677579</v>
      </c>
    </row>
    <row r="12" spans="1:23" ht="12" thickBot="1">
      <c r="A12" s="74"/>
      <c r="B12" s="71" t="s">
        <v>10</v>
      </c>
      <c r="C12" s="72"/>
      <c r="D12" s="56">
        <v>104480.9431</v>
      </c>
      <c r="E12" s="56">
        <v>402691.98540000001</v>
      </c>
      <c r="F12" s="57">
        <v>25.945622681369599</v>
      </c>
      <c r="G12" s="56">
        <v>162427.94459999999</v>
      </c>
      <c r="H12" s="57">
        <v>-35.675512389633496</v>
      </c>
      <c r="I12" s="56">
        <v>23007.6345</v>
      </c>
      <c r="J12" s="57">
        <v>22.020890908286599</v>
      </c>
      <c r="K12" s="56">
        <v>32491.5003</v>
      </c>
      <c r="L12" s="57">
        <v>20.003639386076401</v>
      </c>
      <c r="M12" s="57">
        <v>-0.29188759252215901</v>
      </c>
      <c r="N12" s="56">
        <v>7921162.8597999997</v>
      </c>
      <c r="O12" s="56">
        <v>63969689.683700003</v>
      </c>
      <c r="P12" s="56">
        <v>1025</v>
      </c>
      <c r="Q12" s="56">
        <v>1089</v>
      </c>
      <c r="R12" s="57">
        <v>-5.8769513314967803</v>
      </c>
      <c r="S12" s="56">
        <v>101.932627414634</v>
      </c>
      <c r="T12" s="56">
        <v>125.531933333333</v>
      </c>
      <c r="U12" s="58">
        <v>-23.151866597830001</v>
      </c>
    </row>
    <row r="13" spans="1:23" ht="12" thickBot="1">
      <c r="A13" s="74"/>
      <c r="B13" s="71" t="s">
        <v>11</v>
      </c>
      <c r="C13" s="72"/>
      <c r="D13" s="56">
        <v>231390.8591</v>
      </c>
      <c r="E13" s="56">
        <v>523520.56319999998</v>
      </c>
      <c r="F13" s="57">
        <v>44.199001025983002</v>
      </c>
      <c r="G13" s="56">
        <v>260784.27160000001</v>
      </c>
      <c r="H13" s="57">
        <v>-11.2711599973654</v>
      </c>
      <c r="I13" s="56">
        <v>74524.862099999998</v>
      </c>
      <c r="J13" s="57">
        <v>32.207349240097997</v>
      </c>
      <c r="K13" s="56">
        <v>41537.379999999997</v>
      </c>
      <c r="L13" s="57">
        <v>15.9278700916869</v>
      </c>
      <c r="M13" s="57">
        <v>0.79416376526396204</v>
      </c>
      <c r="N13" s="56">
        <v>11600820.8353</v>
      </c>
      <c r="O13" s="56">
        <v>92796494.599600002</v>
      </c>
      <c r="P13" s="56">
        <v>10052</v>
      </c>
      <c r="Q13" s="56">
        <v>10406</v>
      </c>
      <c r="R13" s="57">
        <v>-3.4018835287334199</v>
      </c>
      <c r="S13" s="56">
        <v>23.019385107441298</v>
      </c>
      <c r="T13" s="56">
        <v>23.079118374015</v>
      </c>
      <c r="U13" s="58">
        <v>-0.259491147547525</v>
      </c>
    </row>
    <row r="14" spans="1:23" ht="12" thickBot="1">
      <c r="A14" s="74"/>
      <c r="B14" s="71" t="s">
        <v>12</v>
      </c>
      <c r="C14" s="72"/>
      <c r="D14" s="56">
        <v>82583.839099999997</v>
      </c>
      <c r="E14" s="56">
        <v>232142.58170000001</v>
      </c>
      <c r="F14" s="57">
        <v>35.574619053183397</v>
      </c>
      <c r="G14" s="56">
        <v>170094.4461</v>
      </c>
      <c r="H14" s="57">
        <v>-51.448244787811497</v>
      </c>
      <c r="I14" s="56">
        <v>16506.5245</v>
      </c>
      <c r="J14" s="57">
        <v>19.987596459414299</v>
      </c>
      <c r="K14" s="56">
        <v>37170.482199999999</v>
      </c>
      <c r="L14" s="57">
        <v>21.852848845015899</v>
      </c>
      <c r="M14" s="57">
        <v>-0.55592385347102102</v>
      </c>
      <c r="N14" s="56">
        <v>2720788.9314999999</v>
      </c>
      <c r="O14" s="56">
        <v>38444002.758699998</v>
      </c>
      <c r="P14" s="56">
        <v>1289</v>
      </c>
      <c r="Q14" s="56">
        <v>1508</v>
      </c>
      <c r="R14" s="57">
        <v>-14.5225464190981</v>
      </c>
      <c r="S14" s="56">
        <v>64.068145151280106</v>
      </c>
      <c r="T14" s="56">
        <v>78.821037997347503</v>
      </c>
      <c r="U14" s="58">
        <v>-23.0268767906927</v>
      </c>
    </row>
    <row r="15" spans="1:23" ht="12" thickBot="1">
      <c r="A15" s="74"/>
      <c r="B15" s="71" t="s">
        <v>13</v>
      </c>
      <c r="C15" s="72"/>
      <c r="D15" s="56">
        <v>74102.002500000002</v>
      </c>
      <c r="E15" s="56">
        <v>137384.74590000001</v>
      </c>
      <c r="F15" s="57">
        <v>53.937576558854303</v>
      </c>
      <c r="G15" s="56">
        <v>83272.747000000003</v>
      </c>
      <c r="H15" s="57">
        <v>-11.012900174891501</v>
      </c>
      <c r="I15" s="56">
        <v>5534.2264999999998</v>
      </c>
      <c r="J15" s="57">
        <v>7.4683899399344797</v>
      </c>
      <c r="K15" s="56">
        <v>15691.1476</v>
      </c>
      <c r="L15" s="57">
        <v>18.843076715122699</v>
      </c>
      <c r="M15" s="57">
        <v>-0.64730262941379801</v>
      </c>
      <c r="N15" s="56">
        <v>3165318.4803999998</v>
      </c>
      <c r="O15" s="56">
        <v>34011104.967</v>
      </c>
      <c r="P15" s="56">
        <v>2957</v>
      </c>
      <c r="Q15" s="56">
        <v>3236</v>
      </c>
      <c r="R15" s="57">
        <v>-8.6217552533992503</v>
      </c>
      <c r="S15" s="56">
        <v>25.0598588096043</v>
      </c>
      <c r="T15" s="56">
        <v>27.622353152039601</v>
      </c>
      <c r="U15" s="58">
        <v>-10.2254939339608</v>
      </c>
    </row>
    <row r="16" spans="1:23" ht="12" thickBot="1">
      <c r="A16" s="74"/>
      <c r="B16" s="71" t="s">
        <v>14</v>
      </c>
      <c r="C16" s="72"/>
      <c r="D16" s="56">
        <v>1312958.8237999999</v>
      </c>
      <c r="E16" s="56">
        <v>1696697.6248000001</v>
      </c>
      <c r="F16" s="57">
        <v>77.383194542679107</v>
      </c>
      <c r="G16" s="56">
        <v>1541876.6961999999</v>
      </c>
      <c r="H16" s="57">
        <v>-14.8467042120926</v>
      </c>
      <c r="I16" s="56">
        <v>22878.4365</v>
      </c>
      <c r="J16" s="57">
        <v>1.74250982477764</v>
      </c>
      <c r="K16" s="56">
        <v>17176.3485</v>
      </c>
      <c r="L16" s="57">
        <v>1.1139897595139501</v>
      </c>
      <c r="M16" s="57">
        <v>0.33197323633716402</v>
      </c>
      <c r="N16" s="56">
        <v>36449122.645000003</v>
      </c>
      <c r="O16" s="56">
        <v>312196248.65210003</v>
      </c>
      <c r="P16" s="56">
        <v>76892</v>
      </c>
      <c r="Q16" s="56">
        <v>75846</v>
      </c>
      <c r="R16" s="57">
        <v>1.37911030245497</v>
      </c>
      <c r="S16" s="56">
        <v>17.075363156115099</v>
      </c>
      <c r="T16" s="56">
        <v>17.1236084526541</v>
      </c>
      <c r="U16" s="58">
        <v>-0.282543311658427</v>
      </c>
    </row>
    <row r="17" spans="1:21" ht="12" thickBot="1">
      <c r="A17" s="74"/>
      <c r="B17" s="71" t="s">
        <v>15</v>
      </c>
      <c r="C17" s="72"/>
      <c r="D17" s="56">
        <v>715841.19839999999</v>
      </c>
      <c r="E17" s="56">
        <v>1973126.7604</v>
      </c>
      <c r="F17" s="57">
        <v>36.279534227941902</v>
      </c>
      <c r="G17" s="56">
        <v>5476315.7384000001</v>
      </c>
      <c r="H17" s="57">
        <v>-86.9284162456063</v>
      </c>
      <c r="I17" s="56">
        <v>66721.760399999999</v>
      </c>
      <c r="J17" s="57">
        <v>9.3207488684825606</v>
      </c>
      <c r="K17" s="56">
        <v>50792.028899999998</v>
      </c>
      <c r="L17" s="57">
        <v>0.92748539942366004</v>
      </c>
      <c r="M17" s="57">
        <v>0.313626603327122</v>
      </c>
      <c r="N17" s="56">
        <v>48408646.709399998</v>
      </c>
      <c r="O17" s="56">
        <v>320943890.26230001</v>
      </c>
      <c r="P17" s="56">
        <v>14381</v>
      </c>
      <c r="Q17" s="56">
        <v>14592</v>
      </c>
      <c r="R17" s="57">
        <v>-1.4459978070175401</v>
      </c>
      <c r="S17" s="56">
        <v>49.7768721507545</v>
      </c>
      <c r="T17" s="56">
        <v>72.078313452576793</v>
      </c>
      <c r="U17" s="58">
        <v>-44.8028177308531</v>
      </c>
    </row>
    <row r="18" spans="1:21" ht="12" customHeight="1" thickBot="1">
      <c r="A18" s="74"/>
      <c r="B18" s="71" t="s">
        <v>16</v>
      </c>
      <c r="C18" s="72"/>
      <c r="D18" s="56">
        <v>2095245.5244</v>
      </c>
      <c r="E18" s="56">
        <v>2583652.6275999998</v>
      </c>
      <c r="F18" s="57">
        <v>81.096255046728601</v>
      </c>
      <c r="G18" s="56">
        <v>1839086.7882000001</v>
      </c>
      <c r="H18" s="57">
        <v>13.9285833514532</v>
      </c>
      <c r="I18" s="56">
        <v>190618.94630000001</v>
      </c>
      <c r="J18" s="57">
        <v>9.0976901790345597</v>
      </c>
      <c r="K18" s="56">
        <v>216789.4253</v>
      </c>
      <c r="L18" s="57">
        <v>11.7878844375899</v>
      </c>
      <c r="M18" s="57">
        <v>-0.120718429710234</v>
      </c>
      <c r="N18" s="56">
        <v>42922658.305</v>
      </c>
      <c r="O18" s="56">
        <v>591428728.4885</v>
      </c>
      <c r="P18" s="56">
        <v>102525</v>
      </c>
      <c r="Q18" s="56">
        <v>105289</v>
      </c>
      <c r="R18" s="57">
        <v>-2.6251555243187799</v>
      </c>
      <c r="S18" s="56">
        <v>20.4364352538405</v>
      </c>
      <c r="T18" s="56">
        <v>20.546334328372399</v>
      </c>
      <c r="U18" s="58">
        <v>-0.53776049084297795</v>
      </c>
    </row>
    <row r="19" spans="1:21" ht="12" customHeight="1" thickBot="1">
      <c r="A19" s="74"/>
      <c r="B19" s="71" t="s">
        <v>17</v>
      </c>
      <c r="C19" s="72"/>
      <c r="D19" s="56">
        <v>790992.78850000002</v>
      </c>
      <c r="E19" s="56">
        <v>908963.02080000006</v>
      </c>
      <c r="F19" s="57">
        <v>87.021448661776006</v>
      </c>
      <c r="G19" s="56">
        <v>834806.98470000003</v>
      </c>
      <c r="H19" s="57">
        <v>-5.2484223303121098</v>
      </c>
      <c r="I19" s="56">
        <v>8209.1515999999992</v>
      </c>
      <c r="J19" s="57">
        <v>1.03782888028188</v>
      </c>
      <c r="K19" s="56">
        <v>23471.713599999999</v>
      </c>
      <c r="L19" s="57">
        <v>2.8116335907796599</v>
      </c>
      <c r="M19" s="57">
        <v>-0.65025341822507599</v>
      </c>
      <c r="N19" s="56">
        <v>17062580.830400001</v>
      </c>
      <c r="O19" s="56">
        <v>175196994.4894</v>
      </c>
      <c r="P19" s="56">
        <v>14469</v>
      </c>
      <c r="Q19" s="56">
        <v>14467</v>
      </c>
      <c r="R19" s="57">
        <v>1.3824566254228E-2</v>
      </c>
      <c r="S19" s="56">
        <v>54.668103428018497</v>
      </c>
      <c r="T19" s="56">
        <v>48.950435390889602</v>
      </c>
      <c r="U19" s="58">
        <v>10.458873965981599</v>
      </c>
    </row>
    <row r="20" spans="1:21" ht="12" thickBot="1">
      <c r="A20" s="74"/>
      <c r="B20" s="71" t="s">
        <v>18</v>
      </c>
      <c r="C20" s="72"/>
      <c r="D20" s="56">
        <v>1384305.8104999999</v>
      </c>
      <c r="E20" s="56">
        <v>1739286.6163000001</v>
      </c>
      <c r="F20" s="57">
        <v>79.590436534540004</v>
      </c>
      <c r="G20" s="56">
        <v>1790360.7981</v>
      </c>
      <c r="H20" s="57">
        <v>-22.680064712705999</v>
      </c>
      <c r="I20" s="56">
        <v>125457.1336</v>
      </c>
      <c r="J20" s="57">
        <v>9.0628192591842005</v>
      </c>
      <c r="K20" s="56">
        <v>85440.519899999999</v>
      </c>
      <c r="L20" s="57">
        <v>4.7722514920273502</v>
      </c>
      <c r="M20" s="57">
        <v>0.46835639280795199</v>
      </c>
      <c r="N20" s="56">
        <v>38418132.140600003</v>
      </c>
      <c r="O20" s="56">
        <v>343474226.72600001</v>
      </c>
      <c r="P20" s="56">
        <v>52848</v>
      </c>
      <c r="Q20" s="56">
        <v>54696</v>
      </c>
      <c r="R20" s="57">
        <v>-3.3786748573935901</v>
      </c>
      <c r="S20" s="56">
        <v>26.194100259233998</v>
      </c>
      <c r="T20" s="56">
        <v>27.0144821303203</v>
      </c>
      <c r="U20" s="58">
        <v>-3.1319337674027699</v>
      </c>
    </row>
    <row r="21" spans="1:21" ht="12" customHeight="1" thickBot="1">
      <c r="A21" s="74"/>
      <c r="B21" s="71" t="s">
        <v>19</v>
      </c>
      <c r="C21" s="72"/>
      <c r="D21" s="56">
        <v>446215.13040000002</v>
      </c>
      <c r="E21" s="56">
        <v>638076.82940000005</v>
      </c>
      <c r="F21" s="57">
        <v>69.931254331800105</v>
      </c>
      <c r="G21" s="56">
        <v>554723.38650000002</v>
      </c>
      <c r="H21" s="57">
        <v>-19.560786283885999</v>
      </c>
      <c r="I21" s="56">
        <v>55303.121299999999</v>
      </c>
      <c r="J21" s="57">
        <v>12.393824756777001</v>
      </c>
      <c r="K21" s="56">
        <v>27455.394</v>
      </c>
      <c r="L21" s="57">
        <v>4.9493846245114099</v>
      </c>
      <c r="M21" s="57">
        <v>1.01428984410131</v>
      </c>
      <c r="N21" s="56">
        <v>9935860.7884999998</v>
      </c>
      <c r="O21" s="56">
        <v>111127230.8416</v>
      </c>
      <c r="P21" s="56">
        <v>38156</v>
      </c>
      <c r="Q21" s="56">
        <v>39315</v>
      </c>
      <c r="R21" s="57">
        <v>-2.9479842299376799</v>
      </c>
      <c r="S21" s="56">
        <v>11.6944944543453</v>
      </c>
      <c r="T21" s="56">
        <v>11.6449433091695</v>
      </c>
      <c r="U21" s="58">
        <v>0.42371344369981701</v>
      </c>
    </row>
    <row r="22" spans="1:21" ht="12" customHeight="1" thickBot="1">
      <c r="A22" s="74"/>
      <c r="B22" s="71" t="s">
        <v>20</v>
      </c>
      <c r="C22" s="72"/>
      <c r="D22" s="56">
        <v>3304918.9117999999</v>
      </c>
      <c r="E22" s="56">
        <v>2130743.7837</v>
      </c>
      <c r="F22" s="57">
        <v>155.10635004932701</v>
      </c>
      <c r="G22" s="56">
        <v>1298745.7009999999</v>
      </c>
      <c r="H22" s="57">
        <v>154.47005593591601</v>
      </c>
      <c r="I22" s="56">
        <v>-779968.68220000004</v>
      </c>
      <c r="J22" s="57">
        <v>-23.600236587202598</v>
      </c>
      <c r="K22" s="56">
        <v>116033.57249999999</v>
      </c>
      <c r="L22" s="57">
        <v>8.9342796215346301</v>
      </c>
      <c r="M22" s="57">
        <v>-7.72192250393738</v>
      </c>
      <c r="N22" s="56">
        <v>37812533.942100003</v>
      </c>
      <c r="O22" s="56">
        <v>397084583.49309999</v>
      </c>
      <c r="P22" s="56">
        <v>141247</v>
      </c>
      <c r="Q22" s="56">
        <v>105675</v>
      </c>
      <c r="R22" s="57">
        <v>33.661698604210997</v>
      </c>
      <c r="S22" s="56">
        <v>23.3981529646647</v>
      </c>
      <c r="T22" s="56">
        <v>16.801907712325502</v>
      </c>
      <c r="U22" s="58">
        <v>28.1913075032063</v>
      </c>
    </row>
    <row r="23" spans="1:21" ht="12" thickBot="1">
      <c r="A23" s="74"/>
      <c r="B23" s="71" t="s">
        <v>21</v>
      </c>
      <c r="C23" s="72"/>
      <c r="D23" s="56">
        <v>4089389.2894000001</v>
      </c>
      <c r="E23" s="56">
        <v>4989639.7938999999</v>
      </c>
      <c r="F23" s="57">
        <v>81.957605324524906</v>
      </c>
      <c r="G23" s="56">
        <v>5015131.5064000003</v>
      </c>
      <c r="H23" s="57">
        <v>-18.458981899450201</v>
      </c>
      <c r="I23" s="56">
        <v>236207.72159999999</v>
      </c>
      <c r="J23" s="57">
        <v>5.7761123943926798</v>
      </c>
      <c r="K23" s="56">
        <v>902411.50589999999</v>
      </c>
      <c r="L23" s="57">
        <v>17.993775532075201</v>
      </c>
      <c r="M23" s="57">
        <v>-0.73824832678255403</v>
      </c>
      <c r="N23" s="56">
        <v>75821020.542699993</v>
      </c>
      <c r="O23" s="56">
        <v>860854735.77160001</v>
      </c>
      <c r="P23" s="56">
        <v>105658</v>
      </c>
      <c r="Q23" s="56">
        <v>104402</v>
      </c>
      <c r="R23" s="57">
        <v>1.2030420873163401</v>
      </c>
      <c r="S23" s="56">
        <v>38.704019472259603</v>
      </c>
      <c r="T23" s="56">
        <v>40.396156503706798</v>
      </c>
      <c r="U23" s="58">
        <v>-4.3719930242906297</v>
      </c>
    </row>
    <row r="24" spans="1:21" ht="12" thickBot="1">
      <c r="A24" s="74"/>
      <c r="B24" s="71" t="s">
        <v>22</v>
      </c>
      <c r="C24" s="72"/>
      <c r="D24" s="56">
        <v>356232.66220000002</v>
      </c>
      <c r="E24" s="56">
        <v>362363.84340000001</v>
      </c>
      <c r="F24" s="57">
        <v>98.3080041478553</v>
      </c>
      <c r="G24" s="56">
        <v>439891.72019999998</v>
      </c>
      <c r="H24" s="57">
        <v>-19.018102446202899</v>
      </c>
      <c r="I24" s="56">
        <v>49989.665699999998</v>
      </c>
      <c r="J24" s="57">
        <v>14.0328698079724</v>
      </c>
      <c r="K24" s="56">
        <v>57058.514199999998</v>
      </c>
      <c r="L24" s="57">
        <v>12.971036184554199</v>
      </c>
      <c r="M24" s="57">
        <v>-0.123887707191646</v>
      </c>
      <c r="N24" s="56">
        <v>8910095.3471000008</v>
      </c>
      <c r="O24" s="56">
        <v>83819205.975400001</v>
      </c>
      <c r="P24" s="56">
        <v>34091</v>
      </c>
      <c r="Q24" s="56">
        <v>35470</v>
      </c>
      <c r="R24" s="57">
        <v>-3.88779250070482</v>
      </c>
      <c r="S24" s="56">
        <v>10.4494635592972</v>
      </c>
      <c r="T24" s="56">
        <v>10.8823832985622</v>
      </c>
      <c r="U24" s="58">
        <v>-4.1429853007124997</v>
      </c>
    </row>
    <row r="25" spans="1:21" ht="12" thickBot="1">
      <c r="A25" s="74"/>
      <c r="B25" s="71" t="s">
        <v>23</v>
      </c>
      <c r="C25" s="72"/>
      <c r="D25" s="56">
        <v>399264.1471</v>
      </c>
      <c r="E25" s="56">
        <v>532179.24620000005</v>
      </c>
      <c r="F25" s="57">
        <v>75.024373827225702</v>
      </c>
      <c r="G25" s="56">
        <v>410810.08549999999</v>
      </c>
      <c r="H25" s="57">
        <v>-2.8105294411035402</v>
      </c>
      <c r="I25" s="56">
        <v>31464.415700000001</v>
      </c>
      <c r="J25" s="57">
        <v>7.8806013333622502</v>
      </c>
      <c r="K25" s="56">
        <v>32422.511699999999</v>
      </c>
      <c r="L25" s="57">
        <v>7.8923358613599603</v>
      </c>
      <c r="M25" s="57">
        <v>-2.9550332462367001E-2</v>
      </c>
      <c r="N25" s="56">
        <v>10000120.8322</v>
      </c>
      <c r="O25" s="56">
        <v>98261056.757599995</v>
      </c>
      <c r="P25" s="56">
        <v>23496</v>
      </c>
      <c r="Q25" s="56">
        <v>25869</v>
      </c>
      <c r="R25" s="57">
        <v>-9.1731415980517301</v>
      </c>
      <c r="S25" s="56">
        <v>16.992856107422501</v>
      </c>
      <c r="T25" s="56">
        <v>17.271029529552798</v>
      </c>
      <c r="U25" s="58">
        <v>-1.6370021635662799</v>
      </c>
    </row>
    <row r="26" spans="1:21" ht="12" thickBot="1">
      <c r="A26" s="74"/>
      <c r="B26" s="71" t="s">
        <v>24</v>
      </c>
      <c r="C26" s="72"/>
      <c r="D26" s="56">
        <v>740113.53749999998</v>
      </c>
      <c r="E26" s="56">
        <v>802114.91350000002</v>
      </c>
      <c r="F26" s="57">
        <v>92.270262657321894</v>
      </c>
      <c r="G26" s="56">
        <v>544416.2095</v>
      </c>
      <c r="H26" s="57">
        <v>35.946271360974201</v>
      </c>
      <c r="I26" s="56">
        <v>144363.2936</v>
      </c>
      <c r="J26" s="57">
        <v>19.505560469497599</v>
      </c>
      <c r="K26" s="56">
        <v>106568.745</v>
      </c>
      <c r="L26" s="57">
        <v>19.574866277011498</v>
      </c>
      <c r="M26" s="57">
        <v>0.354649466876991</v>
      </c>
      <c r="N26" s="56">
        <v>15433023.746300001</v>
      </c>
      <c r="O26" s="56">
        <v>189208688.3524</v>
      </c>
      <c r="P26" s="56">
        <v>51645</v>
      </c>
      <c r="Q26" s="56">
        <v>54704</v>
      </c>
      <c r="R26" s="57">
        <v>-5.5919128400117</v>
      </c>
      <c r="S26" s="56">
        <v>14.330787830380499</v>
      </c>
      <c r="T26" s="56">
        <v>14.127272060544</v>
      </c>
      <c r="U26" s="58">
        <v>1.42012966938931</v>
      </c>
    </row>
    <row r="27" spans="1:21" ht="12" thickBot="1">
      <c r="A27" s="74"/>
      <c r="B27" s="71" t="s">
        <v>25</v>
      </c>
      <c r="C27" s="72"/>
      <c r="D27" s="56">
        <v>245052.56200000001</v>
      </c>
      <c r="E27" s="56">
        <v>541212.77379999997</v>
      </c>
      <c r="F27" s="57">
        <v>45.278414306340203</v>
      </c>
      <c r="G27" s="56">
        <v>581845.5405</v>
      </c>
      <c r="H27" s="57">
        <v>-57.8835713358879</v>
      </c>
      <c r="I27" s="56">
        <v>60923.307200000003</v>
      </c>
      <c r="J27" s="57">
        <v>24.86132228236</v>
      </c>
      <c r="K27" s="56">
        <v>133946.90270000001</v>
      </c>
      <c r="L27" s="57">
        <v>23.0210413892482</v>
      </c>
      <c r="M27" s="57">
        <v>-0.54516822732027204</v>
      </c>
      <c r="N27" s="56">
        <v>8680386.3062999994</v>
      </c>
      <c r="O27" s="56">
        <v>68850063.446400002</v>
      </c>
      <c r="P27" s="56">
        <v>32814</v>
      </c>
      <c r="Q27" s="56">
        <v>34506</v>
      </c>
      <c r="R27" s="57">
        <v>-4.9034950443401097</v>
      </c>
      <c r="S27" s="56">
        <v>7.4679271652343502</v>
      </c>
      <c r="T27" s="56">
        <v>7.6713129223903103</v>
      </c>
      <c r="U27" s="58">
        <v>-2.7234566253241801</v>
      </c>
    </row>
    <row r="28" spans="1:21" ht="12" thickBot="1">
      <c r="A28" s="74"/>
      <c r="B28" s="71" t="s">
        <v>26</v>
      </c>
      <c r="C28" s="72"/>
      <c r="D28" s="56">
        <v>1343026.3454</v>
      </c>
      <c r="E28" s="56">
        <v>1452471.1842</v>
      </c>
      <c r="F28" s="57">
        <v>92.464921852457906</v>
      </c>
      <c r="G28" s="56">
        <v>1479743.4345</v>
      </c>
      <c r="H28" s="57">
        <v>-9.2392428249696206</v>
      </c>
      <c r="I28" s="56">
        <v>88148.698000000004</v>
      </c>
      <c r="J28" s="57">
        <v>6.5634377390970897</v>
      </c>
      <c r="K28" s="56">
        <v>73161.442299999995</v>
      </c>
      <c r="L28" s="57">
        <v>4.9441977976892302</v>
      </c>
      <c r="M28" s="57">
        <v>0.2048518349125</v>
      </c>
      <c r="N28" s="56">
        <v>30856366.788899999</v>
      </c>
      <c r="O28" s="56">
        <v>283826847.79869998</v>
      </c>
      <c r="P28" s="56">
        <v>50782</v>
      </c>
      <c r="Q28" s="56">
        <v>54924</v>
      </c>
      <c r="R28" s="57">
        <v>-7.5413298375937696</v>
      </c>
      <c r="S28" s="56">
        <v>26.446897432160998</v>
      </c>
      <c r="T28" s="56">
        <v>25.787118110479899</v>
      </c>
      <c r="U28" s="58">
        <v>2.4947324100056201</v>
      </c>
    </row>
    <row r="29" spans="1:21" ht="12" thickBot="1">
      <c r="A29" s="74"/>
      <c r="B29" s="71" t="s">
        <v>27</v>
      </c>
      <c r="C29" s="72"/>
      <c r="D29" s="56">
        <v>808671.41020000004</v>
      </c>
      <c r="E29" s="56">
        <v>963901.34470000002</v>
      </c>
      <c r="F29" s="57">
        <v>83.895661588861799</v>
      </c>
      <c r="G29" s="56">
        <v>782949.38600000006</v>
      </c>
      <c r="H29" s="57">
        <v>3.2852729256754398</v>
      </c>
      <c r="I29" s="56">
        <v>124521.0678</v>
      </c>
      <c r="J29" s="57">
        <v>15.3982280354395</v>
      </c>
      <c r="K29" s="56">
        <v>110577.022</v>
      </c>
      <c r="L29" s="57">
        <v>14.1231379674394</v>
      </c>
      <c r="M29" s="57">
        <v>0.12610256224842101</v>
      </c>
      <c r="N29" s="56">
        <v>20486240.394900002</v>
      </c>
      <c r="O29" s="56">
        <v>204976826.88679999</v>
      </c>
      <c r="P29" s="56">
        <v>115291</v>
      </c>
      <c r="Q29" s="56">
        <v>122190</v>
      </c>
      <c r="R29" s="57">
        <v>-5.6461248874703402</v>
      </c>
      <c r="S29" s="56">
        <v>7.0141763901778997</v>
      </c>
      <c r="T29" s="56">
        <v>7.1474571200589301</v>
      </c>
      <c r="U29" s="58">
        <v>-1.90016222100805</v>
      </c>
    </row>
    <row r="30" spans="1:21" ht="12" thickBot="1">
      <c r="A30" s="74"/>
      <c r="B30" s="71" t="s">
        <v>28</v>
      </c>
      <c r="C30" s="72"/>
      <c r="D30" s="56">
        <v>1559066.9611</v>
      </c>
      <c r="E30" s="56">
        <v>1790396.1635</v>
      </c>
      <c r="F30" s="57">
        <v>87.079440454799695</v>
      </c>
      <c r="G30" s="56">
        <v>1541234.0813</v>
      </c>
      <c r="H30" s="57">
        <v>1.1570520024419799</v>
      </c>
      <c r="I30" s="56">
        <v>206857.2372</v>
      </c>
      <c r="J30" s="57">
        <v>13.2680149320881</v>
      </c>
      <c r="K30" s="56">
        <v>225609.65280000001</v>
      </c>
      <c r="L30" s="57">
        <v>14.6382470733909</v>
      </c>
      <c r="M30" s="57">
        <v>-8.3118853148645006E-2</v>
      </c>
      <c r="N30" s="56">
        <v>37550527.970299996</v>
      </c>
      <c r="O30" s="56">
        <v>332047195.91189998</v>
      </c>
      <c r="P30" s="56">
        <v>104776</v>
      </c>
      <c r="Q30" s="56">
        <v>107907</v>
      </c>
      <c r="R30" s="57">
        <v>-2.9015726505231298</v>
      </c>
      <c r="S30" s="56">
        <v>14.880000774032199</v>
      </c>
      <c r="T30" s="56">
        <v>15.013547921821599</v>
      </c>
      <c r="U30" s="58">
        <v>-0.897494226091751</v>
      </c>
    </row>
    <row r="31" spans="1:21" ht="12" thickBot="1">
      <c r="A31" s="74"/>
      <c r="B31" s="71" t="s">
        <v>29</v>
      </c>
      <c r="C31" s="72"/>
      <c r="D31" s="56">
        <v>1636569.3204000001</v>
      </c>
      <c r="E31" s="56">
        <v>1686484.5906</v>
      </c>
      <c r="F31" s="57">
        <v>97.040277125672304</v>
      </c>
      <c r="G31" s="56">
        <v>934495.65419999999</v>
      </c>
      <c r="H31" s="57">
        <v>75.128617564415407</v>
      </c>
      <c r="I31" s="56">
        <v>-12987.564200000001</v>
      </c>
      <c r="J31" s="57">
        <v>-0.79358472862155705</v>
      </c>
      <c r="K31" s="56">
        <v>34606.057000000001</v>
      </c>
      <c r="L31" s="57">
        <v>3.7031800891172102</v>
      </c>
      <c r="M31" s="57">
        <v>-1.3752974284241599</v>
      </c>
      <c r="N31" s="56">
        <v>33196256.759300001</v>
      </c>
      <c r="O31" s="56">
        <v>341772577.00099999</v>
      </c>
      <c r="P31" s="56">
        <v>43999</v>
      </c>
      <c r="Q31" s="56">
        <v>45420</v>
      </c>
      <c r="R31" s="57">
        <v>-3.1285777190664898</v>
      </c>
      <c r="S31" s="56">
        <v>37.195602636423601</v>
      </c>
      <c r="T31" s="56">
        <v>38.437641933069102</v>
      </c>
      <c r="U31" s="58">
        <v>-3.3392100372351901</v>
      </c>
    </row>
    <row r="32" spans="1:21" ht="12" thickBot="1">
      <c r="A32" s="74"/>
      <c r="B32" s="71" t="s">
        <v>30</v>
      </c>
      <c r="C32" s="72"/>
      <c r="D32" s="56">
        <v>152911.68780000001</v>
      </c>
      <c r="E32" s="56">
        <v>150323.97320000001</v>
      </c>
      <c r="F32" s="57">
        <v>101.72142509602099</v>
      </c>
      <c r="G32" s="56">
        <v>95311.525999999998</v>
      </c>
      <c r="H32" s="57">
        <v>60.433574214308599</v>
      </c>
      <c r="I32" s="56">
        <v>29541.654699999999</v>
      </c>
      <c r="J32" s="57">
        <v>19.319422292061098</v>
      </c>
      <c r="K32" s="56">
        <v>23402.671399999999</v>
      </c>
      <c r="L32" s="57">
        <v>24.553873368893498</v>
      </c>
      <c r="M32" s="57">
        <v>0.26231976662288198</v>
      </c>
      <c r="N32" s="56">
        <v>3152390.4769000001</v>
      </c>
      <c r="O32" s="56">
        <v>33556639.204599999</v>
      </c>
      <c r="P32" s="56">
        <v>28061</v>
      </c>
      <c r="Q32" s="56">
        <v>28698</v>
      </c>
      <c r="R32" s="57">
        <v>-2.2196668757404701</v>
      </c>
      <c r="S32" s="56">
        <v>5.4492601047717502</v>
      </c>
      <c r="T32" s="56">
        <v>5.5191779740748501</v>
      </c>
      <c r="U32" s="58">
        <v>-1.2830708749225801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288726.43849999999</v>
      </c>
      <c r="E35" s="56">
        <v>291661.52</v>
      </c>
      <c r="F35" s="57">
        <v>98.993668585420494</v>
      </c>
      <c r="G35" s="56">
        <v>344056.9338</v>
      </c>
      <c r="H35" s="57">
        <v>-16.081784688624701</v>
      </c>
      <c r="I35" s="56">
        <v>36454.3514</v>
      </c>
      <c r="J35" s="57">
        <v>12.6259138544391</v>
      </c>
      <c r="K35" s="56">
        <v>17268.442599999998</v>
      </c>
      <c r="L35" s="57">
        <v>5.0190654230611003</v>
      </c>
      <c r="M35" s="57">
        <v>1.1110387453238</v>
      </c>
      <c r="N35" s="56">
        <v>6259445.3997</v>
      </c>
      <c r="O35" s="56">
        <v>55214938.937100001</v>
      </c>
      <c r="P35" s="56">
        <v>16404</v>
      </c>
      <c r="Q35" s="56">
        <v>18713</v>
      </c>
      <c r="R35" s="57">
        <v>-12.3390156575643</v>
      </c>
      <c r="S35" s="56">
        <v>17.600977718849101</v>
      </c>
      <c r="T35" s="56">
        <v>15.4744831133437</v>
      </c>
      <c r="U35" s="58">
        <v>12.0816845488539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168328.24</v>
      </c>
      <c r="E37" s="59"/>
      <c r="F37" s="59"/>
      <c r="G37" s="56">
        <v>142113.76</v>
      </c>
      <c r="H37" s="57">
        <v>18.446123725105799</v>
      </c>
      <c r="I37" s="56">
        <v>7328.68</v>
      </c>
      <c r="J37" s="57">
        <v>4.3538030220003501</v>
      </c>
      <c r="K37" s="56">
        <v>5636.56</v>
      </c>
      <c r="L37" s="57">
        <v>3.9662309969140201</v>
      </c>
      <c r="M37" s="57">
        <v>0.30020437997644001</v>
      </c>
      <c r="N37" s="56">
        <v>5187461.87</v>
      </c>
      <c r="O37" s="56">
        <v>45287871.369999997</v>
      </c>
      <c r="P37" s="56">
        <v>107</v>
      </c>
      <c r="Q37" s="56">
        <v>152</v>
      </c>
      <c r="R37" s="57">
        <v>-29.605263157894701</v>
      </c>
      <c r="S37" s="56">
        <v>1573.16112149533</v>
      </c>
      <c r="T37" s="56">
        <v>1747.38</v>
      </c>
      <c r="U37" s="58">
        <v>-11.0744459753159</v>
      </c>
    </row>
    <row r="38" spans="1:21" ht="12" thickBot="1">
      <c r="A38" s="74"/>
      <c r="B38" s="71" t="s">
        <v>35</v>
      </c>
      <c r="C38" s="72"/>
      <c r="D38" s="56">
        <v>363393.21</v>
      </c>
      <c r="E38" s="59"/>
      <c r="F38" s="59"/>
      <c r="G38" s="56">
        <v>445795.01</v>
      </c>
      <c r="H38" s="57">
        <v>-18.484235613135301</v>
      </c>
      <c r="I38" s="56">
        <v>-47731.05</v>
      </c>
      <c r="J38" s="57">
        <v>-13.1348216440258</v>
      </c>
      <c r="K38" s="56">
        <v>-58909.51</v>
      </c>
      <c r="L38" s="57">
        <v>-13.2144839396026</v>
      </c>
      <c r="M38" s="57">
        <v>-0.18975645867704599</v>
      </c>
      <c r="N38" s="56">
        <v>9705785.2899999991</v>
      </c>
      <c r="O38" s="56">
        <v>104667643.43000001</v>
      </c>
      <c r="P38" s="56">
        <v>150</v>
      </c>
      <c r="Q38" s="56">
        <v>197</v>
      </c>
      <c r="R38" s="57">
        <v>-23.857868020304601</v>
      </c>
      <c r="S38" s="56">
        <v>2422.6214</v>
      </c>
      <c r="T38" s="56">
        <v>2670.7307106599001</v>
      </c>
      <c r="U38" s="58">
        <v>-10.2413571786288</v>
      </c>
    </row>
    <row r="39" spans="1:21" ht="12" thickBot="1">
      <c r="A39" s="74"/>
      <c r="B39" s="71" t="s">
        <v>36</v>
      </c>
      <c r="C39" s="72"/>
      <c r="D39" s="56">
        <v>245982.06</v>
      </c>
      <c r="E39" s="59"/>
      <c r="F39" s="59"/>
      <c r="G39" s="56">
        <v>145421.34</v>
      </c>
      <c r="H39" s="57">
        <v>69.151281373146503</v>
      </c>
      <c r="I39" s="56">
        <v>-21234.25</v>
      </c>
      <c r="J39" s="57">
        <v>-8.6324384794565905</v>
      </c>
      <c r="K39" s="56">
        <v>-3655.58</v>
      </c>
      <c r="L39" s="57">
        <v>-2.5137851157196098</v>
      </c>
      <c r="M39" s="57">
        <v>4.80872255565464</v>
      </c>
      <c r="N39" s="56">
        <v>4543671.97</v>
      </c>
      <c r="O39" s="56">
        <v>95111668.150000006</v>
      </c>
      <c r="P39" s="56">
        <v>87</v>
      </c>
      <c r="Q39" s="56">
        <v>87</v>
      </c>
      <c r="R39" s="57">
        <v>0</v>
      </c>
      <c r="S39" s="56">
        <v>2827.38</v>
      </c>
      <c r="T39" s="56">
        <v>2875.7149425287398</v>
      </c>
      <c r="U39" s="58">
        <v>-1.7095311747531501</v>
      </c>
    </row>
    <row r="40" spans="1:21" ht="12" thickBot="1">
      <c r="A40" s="74"/>
      <c r="B40" s="71" t="s">
        <v>37</v>
      </c>
      <c r="C40" s="72"/>
      <c r="D40" s="56">
        <v>354909.68</v>
      </c>
      <c r="E40" s="59"/>
      <c r="F40" s="59"/>
      <c r="G40" s="56">
        <v>283301.89</v>
      </c>
      <c r="H40" s="57">
        <v>25.276142704166201</v>
      </c>
      <c r="I40" s="56">
        <v>-69351.47</v>
      </c>
      <c r="J40" s="57">
        <v>-19.540596920320699</v>
      </c>
      <c r="K40" s="56">
        <v>-62689.02</v>
      </c>
      <c r="L40" s="57">
        <v>-22.127992157059001</v>
      </c>
      <c r="M40" s="57">
        <v>0.106277781978407</v>
      </c>
      <c r="N40" s="56">
        <v>8409612.2699999996</v>
      </c>
      <c r="O40" s="56">
        <v>75906670.629999995</v>
      </c>
      <c r="P40" s="56">
        <v>171</v>
      </c>
      <c r="Q40" s="56">
        <v>194</v>
      </c>
      <c r="R40" s="57">
        <v>-11.8556701030928</v>
      </c>
      <c r="S40" s="56">
        <v>2075.4952046783601</v>
      </c>
      <c r="T40" s="56">
        <v>2261.8430412371099</v>
      </c>
      <c r="U40" s="58">
        <v>-8.9784758904142503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4.25</v>
      </c>
      <c r="H41" s="59"/>
      <c r="I41" s="59"/>
      <c r="J41" s="59"/>
      <c r="K41" s="56">
        <v>4.25</v>
      </c>
      <c r="L41" s="57">
        <v>100</v>
      </c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59628.204899999997</v>
      </c>
      <c r="E42" s="59"/>
      <c r="F42" s="59"/>
      <c r="G42" s="56">
        <v>135621.36739999999</v>
      </c>
      <c r="H42" s="57">
        <v>-56.033325689650901</v>
      </c>
      <c r="I42" s="56">
        <v>5432.8845000000001</v>
      </c>
      <c r="J42" s="57">
        <v>9.1112662356870704</v>
      </c>
      <c r="K42" s="56">
        <v>9298.6317999999992</v>
      </c>
      <c r="L42" s="57">
        <v>6.85631768670694</v>
      </c>
      <c r="M42" s="57">
        <v>-0.41573291459932898</v>
      </c>
      <c r="N42" s="56">
        <v>1505521.3639</v>
      </c>
      <c r="O42" s="56">
        <v>19041220.4969</v>
      </c>
      <c r="P42" s="56">
        <v>88</v>
      </c>
      <c r="Q42" s="56">
        <v>131</v>
      </c>
      <c r="R42" s="57">
        <v>-32.824427480916</v>
      </c>
      <c r="S42" s="56">
        <v>677.59323749999999</v>
      </c>
      <c r="T42" s="56">
        <v>592.37293358778595</v>
      </c>
      <c r="U42" s="58">
        <v>12.576911810194</v>
      </c>
    </row>
    <row r="43" spans="1:21" ht="12" thickBot="1">
      <c r="A43" s="74"/>
      <c r="B43" s="71" t="s">
        <v>33</v>
      </c>
      <c r="C43" s="72"/>
      <c r="D43" s="56">
        <v>360020.40370000002</v>
      </c>
      <c r="E43" s="56">
        <v>1666650.5219000001</v>
      </c>
      <c r="F43" s="57">
        <v>21.6014334720618</v>
      </c>
      <c r="G43" s="56">
        <v>390124.62699999998</v>
      </c>
      <c r="H43" s="57">
        <v>-7.7165657373380796</v>
      </c>
      <c r="I43" s="56">
        <v>15254.7958</v>
      </c>
      <c r="J43" s="57">
        <v>4.2372031260516003</v>
      </c>
      <c r="K43" s="56">
        <v>5978.1490999999996</v>
      </c>
      <c r="L43" s="57">
        <v>1.5323690652320701</v>
      </c>
      <c r="M43" s="57">
        <v>1.55175900514091</v>
      </c>
      <c r="N43" s="56">
        <v>10241290.600299999</v>
      </c>
      <c r="O43" s="56">
        <v>125561001.5149</v>
      </c>
      <c r="P43" s="56">
        <v>1818</v>
      </c>
      <c r="Q43" s="56">
        <v>1781</v>
      </c>
      <c r="R43" s="57">
        <v>2.07748455923638</v>
      </c>
      <c r="S43" s="56">
        <v>198.03102513751401</v>
      </c>
      <c r="T43" s="56">
        <v>216.395556541269</v>
      </c>
      <c r="U43" s="58">
        <v>-9.2735627616949294</v>
      </c>
    </row>
    <row r="44" spans="1:21" ht="12" thickBot="1">
      <c r="A44" s="74"/>
      <c r="B44" s="71" t="s">
        <v>38</v>
      </c>
      <c r="C44" s="72"/>
      <c r="D44" s="56">
        <v>256777.88</v>
      </c>
      <c r="E44" s="59"/>
      <c r="F44" s="59"/>
      <c r="G44" s="56">
        <v>230296.66</v>
      </c>
      <c r="H44" s="57">
        <v>11.498742534954699</v>
      </c>
      <c r="I44" s="56">
        <v>-40265.75</v>
      </c>
      <c r="J44" s="57">
        <v>-15.681159919226699</v>
      </c>
      <c r="K44" s="56">
        <v>-30581.599999999999</v>
      </c>
      <c r="L44" s="57">
        <v>-13.279219941791601</v>
      </c>
      <c r="M44" s="57">
        <v>0.31666590368064501</v>
      </c>
      <c r="N44" s="56">
        <v>5626823.8899999997</v>
      </c>
      <c r="O44" s="56">
        <v>50560140.979999997</v>
      </c>
      <c r="P44" s="56">
        <v>170</v>
      </c>
      <c r="Q44" s="56">
        <v>170</v>
      </c>
      <c r="R44" s="57">
        <v>0</v>
      </c>
      <c r="S44" s="56">
        <v>1510.4581176470599</v>
      </c>
      <c r="T44" s="56">
        <v>1725.73152941176</v>
      </c>
      <c r="U44" s="58">
        <v>-14.252193374289099</v>
      </c>
    </row>
    <row r="45" spans="1:21" ht="12" thickBot="1">
      <c r="A45" s="74"/>
      <c r="B45" s="71" t="s">
        <v>39</v>
      </c>
      <c r="C45" s="72"/>
      <c r="D45" s="56">
        <v>139495.79</v>
      </c>
      <c r="E45" s="59"/>
      <c r="F45" s="59"/>
      <c r="G45" s="56">
        <v>108992.31</v>
      </c>
      <c r="H45" s="57">
        <v>27.986818519581799</v>
      </c>
      <c r="I45" s="56">
        <v>13384.05</v>
      </c>
      <c r="J45" s="57">
        <v>9.5945906324484795</v>
      </c>
      <c r="K45" s="56">
        <v>12233.88</v>
      </c>
      <c r="L45" s="57">
        <v>11.224535015360299</v>
      </c>
      <c r="M45" s="57">
        <v>9.4015144827316002E-2</v>
      </c>
      <c r="N45" s="56">
        <v>2395696.11</v>
      </c>
      <c r="O45" s="56">
        <v>22350992.809999999</v>
      </c>
      <c r="P45" s="56">
        <v>92</v>
      </c>
      <c r="Q45" s="56">
        <v>77</v>
      </c>
      <c r="R45" s="57">
        <v>19.480519480519501</v>
      </c>
      <c r="S45" s="56">
        <v>1516.25858695652</v>
      </c>
      <c r="T45" s="56">
        <v>1439.9163636363601</v>
      </c>
      <c r="U45" s="58">
        <v>5.0349078961125304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11542.614100000001</v>
      </c>
      <c r="E47" s="62"/>
      <c r="F47" s="62"/>
      <c r="G47" s="61">
        <v>32952.991600000001</v>
      </c>
      <c r="H47" s="63">
        <v>-64.972484926072696</v>
      </c>
      <c r="I47" s="61">
        <v>590.11149999999998</v>
      </c>
      <c r="J47" s="63">
        <v>5.1124597503437297</v>
      </c>
      <c r="K47" s="61">
        <v>2653.5520000000001</v>
      </c>
      <c r="L47" s="63">
        <v>8.0525374819080202</v>
      </c>
      <c r="M47" s="63">
        <v>-0.77761449558930795</v>
      </c>
      <c r="N47" s="61">
        <v>445520.62780000002</v>
      </c>
      <c r="O47" s="61">
        <v>6735883.7607000005</v>
      </c>
      <c r="P47" s="61">
        <v>15</v>
      </c>
      <c r="Q47" s="61">
        <v>16</v>
      </c>
      <c r="R47" s="63">
        <v>-6.25</v>
      </c>
      <c r="S47" s="61">
        <v>769.50760666666702</v>
      </c>
      <c r="T47" s="61">
        <v>1071.9871687499999</v>
      </c>
      <c r="U47" s="64">
        <v>-39.308196496407199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G35" sqref="G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77444</v>
      </c>
      <c r="D2" s="37">
        <v>739742.75677179499</v>
      </c>
      <c r="E2" s="37">
        <v>515670.89426410297</v>
      </c>
      <c r="F2" s="37">
        <v>224071.86250769201</v>
      </c>
      <c r="G2" s="37">
        <v>515670.89426410297</v>
      </c>
      <c r="H2" s="37">
        <v>0.302905111887181</v>
      </c>
    </row>
    <row r="3" spans="1:8">
      <c r="A3" s="37">
        <v>2</v>
      </c>
      <c r="B3" s="37">
        <v>13</v>
      </c>
      <c r="C3" s="37">
        <v>13177</v>
      </c>
      <c r="D3" s="37">
        <v>131009.303271795</v>
      </c>
      <c r="E3" s="37">
        <v>101863.702924786</v>
      </c>
      <c r="F3" s="37">
        <v>29145.600347008502</v>
      </c>
      <c r="G3" s="37">
        <v>101863.702924786</v>
      </c>
      <c r="H3" s="37">
        <v>0.22246969962539501</v>
      </c>
    </row>
    <row r="4" spans="1:8">
      <c r="A4" s="37">
        <v>3</v>
      </c>
      <c r="B4" s="37">
        <v>14</v>
      </c>
      <c r="C4" s="37">
        <v>153603</v>
      </c>
      <c r="D4" s="37">
        <v>171507.043257151</v>
      </c>
      <c r="E4" s="37">
        <v>118658.532856035</v>
      </c>
      <c r="F4" s="37">
        <v>52848.493307099401</v>
      </c>
      <c r="G4" s="37">
        <v>118658.532856035</v>
      </c>
      <c r="H4" s="37">
        <v>0.30814185569768299</v>
      </c>
    </row>
    <row r="5" spans="1:8">
      <c r="A5" s="37">
        <v>4</v>
      </c>
      <c r="B5" s="37">
        <v>15</v>
      </c>
      <c r="C5" s="37">
        <v>3230</v>
      </c>
      <c r="D5" s="37">
        <v>51599.804230852402</v>
      </c>
      <c r="E5" s="37">
        <v>38909.497582459699</v>
      </c>
      <c r="F5" s="37">
        <v>12690.3066483927</v>
      </c>
      <c r="G5" s="37">
        <v>38909.497582459699</v>
      </c>
      <c r="H5" s="37">
        <v>0.245937108435868</v>
      </c>
    </row>
    <row r="6" spans="1:8">
      <c r="A6" s="37">
        <v>5</v>
      </c>
      <c r="B6" s="37">
        <v>16</v>
      </c>
      <c r="C6" s="37">
        <v>1452</v>
      </c>
      <c r="D6" s="37">
        <v>104480.941184615</v>
      </c>
      <c r="E6" s="37">
        <v>81473.308697435903</v>
      </c>
      <c r="F6" s="37">
        <v>23007.6324871795</v>
      </c>
      <c r="G6" s="37">
        <v>81473.308697435903</v>
      </c>
      <c r="H6" s="37">
        <v>0.220208893854866</v>
      </c>
    </row>
    <row r="7" spans="1:8">
      <c r="A7" s="37">
        <v>6</v>
      </c>
      <c r="B7" s="37">
        <v>17</v>
      </c>
      <c r="C7" s="37">
        <v>16573</v>
      </c>
      <c r="D7" s="37">
        <v>231391.138598291</v>
      </c>
      <c r="E7" s="37">
        <v>156865.99485811999</v>
      </c>
      <c r="F7" s="37">
        <v>74525.143740170897</v>
      </c>
      <c r="G7" s="37">
        <v>156865.99485811999</v>
      </c>
      <c r="H7" s="37">
        <v>0.32207432052768098</v>
      </c>
    </row>
    <row r="8" spans="1:8">
      <c r="A8" s="37">
        <v>7</v>
      </c>
      <c r="B8" s="37">
        <v>18</v>
      </c>
      <c r="C8" s="37">
        <v>43936</v>
      </c>
      <c r="D8" s="37">
        <v>82583.839005128204</v>
      </c>
      <c r="E8" s="37">
        <v>66077.314299145306</v>
      </c>
      <c r="F8" s="37">
        <v>16506.524705982902</v>
      </c>
      <c r="G8" s="37">
        <v>66077.314299145306</v>
      </c>
      <c r="H8" s="37">
        <v>0.19987596731798701</v>
      </c>
    </row>
    <row r="9" spans="1:8">
      <c r="A9" s="37">
        <v>8</v>
      </c>
      <c r="B9" s="37">
        <v>19</v>
      </c>
      <c r="C9" s="37">
        <v>25423</v>
      </c>
      <c r="D9" s="37">
        <v>74102.0310384615</v>
      </c>
      <c r="E9" s="37">
        <v>68567.775929059804</v>
      </c>
      <c r="F9" s="37">
        <v>5534.2551094017099</v>
      </c>
      <c r="G9" s="37">
        <v>68567.775929059804</v>
      </c>
      <c r="H9" s="37">
        <v>7.4684256718000594E-2</v>
      </c>
    </row>
    <row r="10" spans="1:8">
      <c r="A10" s="37">
        <v>9</v>
      </c>
      <c r="B10" s="37">
        <v>21</v>
      </c>
      <c r="C10" s="37">
        <v>326426</v>
      </c>
      <c r="D10" s="37">
        <v>1312957.7898514599</v>
      </c>
      <c r="E10" s="37">
        <v>1290080.3875333299</v>
      </c>
      <c r="F10" s="37">
        <v>22797.397250427399</v>
      </c>
      <c r="G10" s="37">
        <v>1290080.3875333299</v>
      </c>
      <c r="H10" s="37">
        <v>1.7364447410603601E-2</v>
      </c>
    </row>
    <row r="11" spans="1:8">
      <c r="A11" s="37">
        <v>10</v>
      </c>
      <c r="B11" s="37">
        <v>22</v>
      </c>
      <c r="C11" s="37">
        <v>48638.175999999999</v>
      </c>
      <c r="D11" s="37">
        <v>715841.06300854695</v>
      </c>
      <c r="E11" s="37">
        <v>649119.43734786299</v>
      </c>
      <c r="F11" s="37">
        <v>66623.335062393206</v>
      </c>
      <c r="G11" s="37">
        <v>649119.43734786299</v>
      </c>
      <c r="H11" s="37">
        <v>9.3082791235236301E-2</v>
      </c>
    </row>
    <row r="12" spans="1:8">
      <c r="A12" s="37">
        <v>11</v>
      </c>
      <c r="B12" s="37">
        <v>23</v>
      </c>
      <c r="C12" s="37">
        <v>253661.52299999999</v>
      </c>
      <c r="D12" s="37">
        <v>2095246.1123145299</v>
      </c>
      <c r="E12" s="37">
        <v>1904626.5551521401</v>
      </c>
      <c r="F12" s="37">
        <v>190471.34246153801</v>
      </c>
      <c r="G12" s="37">
        <v>1904626.5551521401</v>
      </c>
      <c r="H12" s="37">
        <v>9.0912860290913403E-2</v>
      </c>
    </row>
    <row r="13" spans="1:8">
      <c r="A13" s="37">
        <v>12</v>
      </c>
      <c r="B13" s="37">
        <v>24</v>
      </c>
      <c r="C13" s="37">
        <v>25342</v>
      </c>
      <c r="D13" s="37">
        <v>790992.71366153797</v>
      </c>
      <c r="E13" s="37">
        <v>782783.63432222197</v>
      </c>
      <c r="F13" s="37">
        <v>8209.0793393162403</v>
      </c>
      <c r="G13" s="37">
        <v>782783.63432222197</v>
      </c>
      <c r="H13" s="37">
        <v>1.03781984303194E-2</v>
      </c>
    </row>
    <row r="14" spans="1:8">
      <c r="A14" s="37">
        <v>13</v>
      </c>
      <c r="B14" s="37">
        <v>25</v>
      </c>
      <c r="C14" s="37">
        <v>114965</v>
      </c>
      <c r="D14" s="37">
        <v>1384306.2132292001</v>
      </c>
      <c r="E14" s="37">
        <v>1258848.6769000001</v>
      </c>
      <c r="F14" s="37">
        <v>125455.1204</v>
      </c>
      <c r="G14" s="37">
        <v>1258848.6769000001</v>
      </c>
      <c r="H14" s="37">
        <v>9.0626870087832295E-2</v>
      </c>
    </row>
    <row r="15" spans="1:8">
      <c r="A15" s="37">
        <v>14</v>
      </c>
      <c r="B15" s="37">
        <v>26</v>
      </c>
      <c r="C15" s="37">
        <v>85157</v>
      </c>
      <c r="D15" s="37">
        <v>446214.81097282399</v>
      </c>
      <c r="E15" s="37">
        <v>390912.00898025901</v>
      </c>
      <c r="F15" s="37">
        <v>55301.990026752901</v>
      </c>
      <c r="G15" s="37">
        <v>390912.00898025901</v>
      </c>
      <c r="H15" s="37">
        <v>0.12393602654739599</v>
      </c>
    </row>
    <row r="16" spans="1:8">
      <c r="A16" s="37">
        <v>15</v>
      </c>
      <c r="B16" s="37">
        <v>27</v>
      </c>
      <c r="C16" s="37">
        <v>445307.86</v>
      </c>
      <c r="D16" s="37">
        <v>3304921.21701888</v>
      </c>
      <c r="E16" s="37">
        <v>4084887.5949880201</v>
      </c>
      <c r="F16" s="37">
        <v>-779977.55771273002</v>
      </c>
      <c r="G16" s="37">
        <v>4084887.5949880201</v>
      </c>
      <c r="H16" s="37">
        <v>-0.236005685151955</v>
      </c>
    </row>
    <row r="17" spans="1:8">
      <c r="A17" s="37">
        <v>16</v>
      </c>
      <c r="B17" s="37">
        <v>29</v>
      </c>
      <c r="C17" s="37">
        <v>296843</v>
      </c>
      <c r="D17" s="37">
        <v>4089391.1920410302</v>
      </c>
      <c r="E17" s="37">
        <v>3853181.59891624</v>
      </c>
      <c r="F17" s="37">
        <v>-133707.53422564099</v>
      </c>
      <c r="G17" s="37">
        <v>3853181.59891624</v>
      </c>
      <c r="H17" s="37">
        <v>-3.5947967884745399E-2</v>
      </c>
    </row>
    <row r="18" spans="1:8">
      <c r="A18" s="37">
        <v>17</v>
      </c>
      <c r="B18" s="37">
        <v>31</v>
      </c>
      <c r="C18" s="37">
        <v>37119.315000000002</v>
      </c>
      <c r="D18" s="37">
        <v>356232.85869716399</v>
      </c>
      <c r="E18" s="37">
        <v>306243.012341264</v>
      </c>
      <c r="F18" s="37">
        <v>49989.846355899601</v>
      </c>
      <c r="G18" s="37">
        <v>306243.012341264</v>
      </c>
      <c r="H18" s="37">
        <v>0.14032912780344201</v>
      </c>
    </row>
    <row r="19" spans="1:8">
      <c r="A19" s="37">
        <v>18</v>
      </c>
      <c r="B19" s="37">
        <v>32</v>
      </c>
      <c r="C19" s="37">
        <v>24708.463</v>
      </c>
      <c r="D19" s="37">
        <v>399264.128065895</v>
      </c>
      <c r="E19" s="37">
        <v>367799.72057692101</v>
      </c>
      <c r="F19" s="37">
        <v>31464.407488974401</v>
      </c>
      <c r="G19" s="37">
        <v>367799.72057692101</v>
      </c>
      <c r="H19" s="37">
        <v>7.8805996525140906E-2</v>
      </c>
    </row>
    <row r="20" spans="1:8">
      <c r="A20" s="37">
        <v>19</v>
      </c>
      <c r="B20" s="37">
        <v>33</v>
      </c>
      <c r="C20" s="37">
        <v>50046.773999999998</v>
      </c>
      <c r="D20" s="37">
        <v>740113.43505575997</v>
      </c>
      <c r="E20" s="37">
        <v>595750.258712576</v>
      </c>
      <c r="F20" s="37">
        <v>144363.17634318399</v>
      </c>
      <c r="G20" s="37">
        <v>595750.258712576</v>
      </c>
      <c r="H20" s="37">
        <v>0.19505547326310499</v>
      </c>
    </row>
    <row r="21" spans="1:8">
      <c r="A21" s="37">
        <v>20</v>
      </c>
      <c r="B21" s="37">
        <v>34</v>
      </c>
      <c r="C21" s="37">
        <v>44696.796000000002</v>
      </c>
      <c r="D21" s="37">
        <v>245052.36696249101</v>
      </c>
      <c r="E21" s="37">
        <v>184129.267139328</v>
      </c>
      <c r="F21" s="37">
        <v>60923.099823163</v>
      </c>
      <c r="G21" s="37">
        <v>184129.267139328</v>
      </c>
      <c r="H21" s="37">
        <v>0.24861257444001</v>
      </c>
    </row>
    <row r="22" spans="1:8">
      <c r="A22" s="37">
        <v>21</v>
      </c>
      <c r="B22" s="37">
        <v>35</v>
      </c>
      <c r="C22" s="37">
        <v>42833.012999999999</v>
      </c>
      <c r="D22" s="37">
        <v>1343026.5219274301</v>
      </c>
      <c r="E22" s="37">
        <v>1254877.66711947</v>
      </c>
      <c r="F22" s="37">
        <v>88146.715207964604</v>
      </c>
      <c r="G22" s="37">
        <v>1254877.66711947</v>
      </c>
      <c r="H22" s="37">
        <v>6.5632996964067103E-2</v>
      </c>
    </row>
    <row r="23" spans="1:8">
      <c r="A23" s="37">
        <v>22</v>
      </c>
      <c r="B23" s="37">
        <v>36</v>
      </c>
      <c r="C23" s="37">
        <v>156433.39499999999</v>
      </c>
      <c r="D23" s="37">
        <v>808671.55381327402</v>
      </c>
      <c r="E23" s="37">
        <v>684150.33186236804</v>
      </c>
      <c r="F23" s="37">
        <v>124520.440450906</v>
      </c>
      <c r="G23" s="37">
        <v>684150.33186236804</v>
      </c>
      <c r="H23" s="37">
        <v>0.15398162603887</v>
      </c>
    </row>
    <row r="24" spans="1:8">
      <c r="A24" s="37">
        <v>23</v>
      </c>
      <c r="B24" s="37">
        <v>37</v>
      </c>
      <c r="C24" s="37">
        <v>181798.351</v>
      </c>
      <c r="D24" s="37">
        <v>1559067.0945663699</v>
      </c>
      <c r="E24" s="37">
        <v>1352209.7249271199</v>
      </c>
      <c r="F24" s="37">
        <v>206850.221586156</v>
      </c>
      <c r="G24" s="37">
        <v>1352209.7249271199</v>
      </c>
      <c r="H24" s="37">
        <v>0.13267624638087999</v>
      </c>
    </row>
    <row r="25" spans="1:8">
      <c r="A25" s="37">
        <v>24</v>
      </c>
      <c r="B25" s="37">
        <v>38</v>
      </c>
      <c r="C25" s="37">
        <v>380246.739</v>
      </c>
      <c r="D25" s="37">
        <v>1636569.35872743</v>
      </c>
      <c r="E25" s="37">
        <v>1649556.9688699101</v>
      </c>
      <c r="F25" s="37">
        <v>-12989.052535398199</v>
      </c>
      <c r="G25" s="37">
        <v>1649556.9688699101</v>
      </c>
      <c r="H25" s="37">
        <v>-7.9367635194085503E-3</v>
      </c>
    </row>
    <row r="26" spans="1:8">
      <c r="A26" s="37">
        <v>25</v>
      </c>
      <c r="B26" s="37">
        <v>39</v>
      </c>
      <c r="C26" s="37">
        <v>81631.607999999993</v>
      </c>
      <c r="D26" s="37">
        <v>152911.58069619499</v>
      </c>
      <c r="E26" s="37">
        <v>123370.06640832601</v>
      </c>
      <c r="F26" s="37">
        <v>29541.514287869199</v>
      </c>
      <c r="G26" s="37">
        <v>123370.06640832601</v>
      </c>
      <c r="H26" s="37">
        <v>0.193193439982562</v>
      </c>
    </row>
    <row r="27" spans="1:8">
      <c r="A27" s="37">
        <v>26</v>
      </c>
      <c r="B27" s="37">
        <v>42</v>
      </c>
      <c r="C27" s="37">
        <v>13351.811</v>
      </c>
      <c r="D27" s="37">
        <v>288726.4376</v>
      </c>
      <c r="E27" s="37">
        <v>252272.0765</v>
      </c>
      <c r="F27" s="37">
        <v>36454.361100000002</v>
      </c>
      <c r="G27" s="37">
        <v>252272.0765</v>
      </c>
      <c r="H27" s="37">
        <v>0.126259172533773</v>
      </c>
    </row>
    <row r="28" spans="1:8">
      <c r="A28" s="37">
        <v>27</v>
      </c>
      <c r="B28" s="37">
        <v>75</v>
      </c>
      <c r="C28" s="37">
        <v>94</v>
      </c>
      <c r="D28" s="37">
        <v>59628.205128205103</v>
      </c>
      <c r="E28" s="37">
        <v>54195.320512820501</v>
      </c>
      <c r="F28" s="37">
        <v>5432.8846153846198</v>
      </c>
      <c r="G28" s="37">
        <v>54195.320512820501</v>
      </c>
      <c r="H28" s="37">
        <v>9.1112663943237998E-2</v>
      </c>
    </row>
    <row r="29" spans="1:8">
      <c r="A29" s="37">
        <v>28</v>
      </c>
      <c r="B29" s="37">
        <v>76</v>
      </c>
      <c r="C29" s="37">
        <v>2182</v>
      </c>
      <c r="D29" s="37">
        <v>360020.39614871802</v>
      </c>
      <c r="E29" s="37">
        <v>344765.60634187999</v>
      </c>
      <c r="F29" s="37">
        <v>14912.9094649573</v>
      </c>
      <c r="G29" s="37">
        <v>344765.60634187999</v>
      </c>
      <c r="H29" s="37">
        <v>4.1461774361207897E-2</v>
      </c>
    </row>
    <row r="30" spans="1:8">
      <c r="A30" s="37">
        <v>29</v>
      </c>
      <c r="B30" s="37">
        <v>99</v>
      </c>
      <c r="C30" s="37">
        <v>15</v>
      </c>
      <c r="D30" s="37">
        <v>11542.614023145001</v>
      </c>
      <c r="E30" s="37">
        <v>10952.5024733379</v>
      </c>
      <c r="F30" s="37">
        <v>590.11154980712502</v>
      </c>
      <c r="G30" s="37">
        <v>10952.5024733379</v>
      </c>
      <c r="H30" s="37">
        <v>5.1124602158908398E-2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106</v>
      </c>
      <c r="D34" s="34">
        <v>168328.24</v>
      </c>
      <c r="E34" s="34">
        <v>160999.56</v>
      </c>
      <c r="F34" s="30"/>
      <c r="G34" s="30"/>
      <c r="H34" s="30"/>
    </row>
    <row r="35" spans="1:8">
      <c r="A35" s="30"/>
      <c r="B35" s="33">
        <v>71</v>
      </c>
      <c r="C35" s="34">
        <v>138</v>
      </c>
      <c r="D35" s="34">
        <v>363393.21</v>
      </c>
      <c r="E35" s="34">
        <v>411124.26</v>
      </c>
      <c r="F35" s="30"/>
      <c r="G35" s="30"/>
      <c r="H35" s="30"/>
    </row>
    <row r="36" spans="1:8">
      <c r="A36" s="30"/>
      <c r="B36" s="33">
        <v>72</v>
      </c>
      <c r="C36" s="34">
        <v>77</v>
      </c>
      <c r="D36" s="34">
        <v>245982.06</v>
      </c>
      <c r="E36" s="34">
        <v>267216.31</v>
      </c>
      <c r="F36" s="30"/>
      <c r="G36" s="30"/>
      <c r="H36" s="30"/>
    </row>
    <row r="37" spans="1:8">
      <c r="A37" s="30"/>
      <c r="B37" s="33">
        <v>73</v>
      </c>
      <c r="C37" s="34">
        <v>163</v>
      </c>
      <c r="D37" s="34">
        <v>354909.68</v>
      </c>
      <c r="E37" s="34">
        <v>424261.15</v>
      </c>
      <c r="F37" s="30"/>
      <c r="G37" s="30"/>
      <c r="H37" s="30"/>
    </row>
    <row r="38" spans="1:8">
      <c r="A38" s="30"/>
      <c r="B38" s="33">
        <v>77</v>
      </c>
      <c r="C38" s="34">
        <v>162</v>
      </c>
      <c r="D38" s="34">
        <v>256777.88</v>
      </c>
      <c r="E38" s="34">
        <v>297043.63</v>
      </c>
      <c r="F38" s="30"/>
      <c r="G38" s="30"/>
      <c r="H38" s="30"/>
    </row>
    <row r="39" spans="1:8">
      <c r="A39" s="30"/>
      <c r="B39" s="33">
        <v>78</v>
      </c>
      <c r="C39" s="34">
        <v>88</v>
      </c>
      <c r="D39" s="34">
        <v>139495.79</v>
      </c>
      <c r="E39" s="34">
        <v>126111.74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2016-09-26T00:21:48Z</dcterms:modified>
</cp:coreProperties>
</file>